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F29297B1-A5B9-40EF-9B81-1EFDCB8F6427}" xr6:coauthVersionLast="47" xr6:coauthVersionMax="47" xr10:uidLastSave="{00000000-0000-0000-0000-000000000000}"/>
  <bookViews>
    <workbookView xWindow="2352" yWindow="564" windowWidth="18984" windowHeight="11796" activeTab="3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59" i="1"/>
  <c r="D59" i="1"/>
  <c r="D61" i="1" l="1"/>
  <c r="E61" i="1"/>
  <c r="F61" i="1"/>
  <c r="K59" i="1"/>
  <c r="E59" i="1"/>
  <c r="I8" i="1" l="1"/>
  <c r="H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<sst xmlns="http://schemas.openxmlformats.org/spreadsheetml/2006/main" count="51" uniqueCount="46">
  <si>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</si>
  <si>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</si>
  <si>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</si>
  <si>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</si>
  <si>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</si>
  <si>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</si>
  <si>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</si>
  <si>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</si>
  <si>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</si>
  <si>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</si>
  <si>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</si>
  <si>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</si>
  <si>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</si>
  <si>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</si>
  <si>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</si>
  <si>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</si>
  <si>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</si>
  <si>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</si>
  <si>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</si>
  <si>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</si>
  <si>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</si>
  <si>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</si>
  <si>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</si>
  <si>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</si>
  <si>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</si>
  <si>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</si>
  <si>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</si>
  <si>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</si>
  <si>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</si>
  <si>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</si>
  <si>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</si>
  <si>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</si>
  <si>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</si>
  <si>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</si>
  <si>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1H足</t>
    <rPh sb="2" eb="3">
      <t>アシ</t>
    </rPh>
    <phoneticPr fontId="1"/>
  </si>
  <si>
    <t>1H足</t>
    <rPh sb="2" eb="3">
      <t>アシ</t>
    </rPh>
    <phoneticPr fontId="5"/>
  </si>
  <si>
    <t>EURUSD</t>
    <phoneticPr fontId="1"/>
  </si>
  <si>
    <t xml:space="preserve"> 6/01 まで PB 22本検証</t>
    <phoneticPr fontId="1"/>
  </si>
  <si>
    <t>EUR/USD</t>
    <phoneticPr fontId="5"/>
  </si>
  <si>
    <t>〇</t>
    <phoneticPr fontId="1"/>
  </si>
  <si>
    <t>2021.04.02</t>
    <phoneticPr fontId="1"/>
  </si>
  <si>
    <t>2021.05.19</t>
    <phoneticPr fontId="1"/>
  </si>
  <si>
    <t>2021.05.24</t>
    <phoneticPr fontId="1"/>
  </si>
  <si>
    <t>① 上髭が入りすぎ？② 前回同様上髭が気になった。結果は偶然？③④ 下髭の長さの違いで明らかに利確に差がでる。</t>
    <rPh sb="2" eb="4">
      <t>ウワヒゲ</t>
    </rPh>
    <rPh sb="5" eb="6">
      <t>ハイ</t>
    </rPh>
    <rPh sb="12" eb="14">
      <t>ゼンカイ</t>
    </rPh>
    <rPh sb="14" eb="16">
      <t>ドウヨウ</t>
    </rPh>
    <rPh sb="16" eb="18">
      <t>ウワヒゲ</t>
    </rPh>
    <rPh sb="19" eb="20">
      <t>キ</t>
    </rPh>
    <rPh sb="25" eb="27">
      <t>ケッカ</t>
    </rPh>
    <rPh sb="28" eb="30">
      <t>グウゼン</t>
    </rPh>
    <rPh sb="34" eb="36">
      <t>シタヒゲ</t>
    </rPh>
    <rPh sb="37" eb="38">
      <t>ナガ</t>
    </rPh>
    <rPh sb="40" eb="41">
      <t>チガ</t>
    </rPh>
    <rPh sb="43" eb="44">
      <t>アキ</t>
    </rPh>
    <rPh sb="47" eb="49">
      <t>リカク</t>
    </rPh>
    <rPh sb="50" eb="51">
      <t>サ</t>
    </rPh>
    <phoneticPr fontId="1"/>
  </si>
  <si>
    <t>① 今日から機械的にとることにした。② 一貫性が見いだせない。③④ 特になし。</t>
    <rPh sb="20" eb="23">
      <t>イッカンセイ</t>
    </rPh>
    <rPh sb="24" eb="25">
      <t>ミ</t>
    </rPh>
    <rPh sb="34" eb="35">
      <t>トク</t>
    </rPh>
    <phoneticPr fontId="1"/>
  </si>
  <si>
    <t xml:space="preserve"> 6/02 まで PB 26本検証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</si>
</sst>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0" borderId="5" xfId="0" applyNumberFormat="1" applyFont="1" applyFill="1" applyBorder="1">
      <alignment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16</xdr:col>
      <xdr:colOff>350600</xdr:colOff>
      <xdr:row>26</xdr:row>
      <xdr:rowOff>165002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66DFBF38-CEC8-4E8D-B833-C2CF7FB55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16900" cy="4787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16</xdr:col>
      <xdr:colOff>342976</xdr:colOff>
      <xdr:row>55</xdr:row>
      <xdr:rowOff>40569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9421F138-AF80-46AD-9149-998115687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78400"/>
          <a:ext cx="10109276" cy="48411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16</xdr:col>
      <xdr:colOff>358224</xdr:colOff>
      <xdr:row>83</xdr:row>
      <xdr:rowOff>10074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9C2D62D5-4885-4846-97DC-E63BB7303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956800"/>
          <a:ext cx="10124524" cy="4810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16</xdr:col>
      <xdr:colOff>398496</xdr:colOff>
      <xdr:row>111</xdr:row>
      <xdr:rowOff>26343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80F81D25-6473-4DE3-B552-3F7801C18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4935200"/>
          <a:ext cx="10164796" cy="4826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16" sqref="Q16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36</v>
      </c>
    </row>
    <row r="2" spans="1:18" x14ac:dyDescent="0.45">
      <c r="A2" s="1" t="s">
        <v>8</v>
      </c>
      <c r="C2" t="s">
        <v>34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32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23</v>
      </c>
      <c r="E6" s="25"/>
      <c r="F6" s="26"/>
      <c r="G6" s="85" t="s">
        <v>3</v>
      </c>
      <c r="H6" s="86"/>
      <c r="I6" s="92"/>
      <c r="J6" s="85" t="s">
        <v>21</v>
      </c>
      <c r="K6" s="86"/>
      <c r="L6" s="92"/>
      <c r="M6" s="85" t="s">
        <v>22</v>
      </c>
      <c r="N6" s="86"/>
      <c r="O6" s="92"/>
    </row>
    <row r="7" spans="1:18" ht="18.600000000000001" thickBot="1" x14ac:dyDescent="0.5">
      <c r="A7" s="27"/>
      <c r="B7" s="27" t="s">
        <v>2</v>
      </c>
      <c r="C7" s="63" t="s">
        <v>27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21</v>
      </c>
      <c r="K8" s="90"/>
      <c r="L8" s="91"/>
      <c r="M8" s="89"/>
      <c r="N8" s="90"/>
      <c r="O8" s="91"/>
    </row>
    <row r="9" spans="1:18" x14ac:dyDescent="0.45">
      <c r="A9" s="9">
        <v>1</v>
      </c>
      <c r="B9" s="23" t="s">
        <v>40</v>
      </c>
      <c r="C9" s="50">
        <v>2</v>
      </c>
      <c r="D9" s="54">
        <v>-1</v>
      </c>
      <c r="E9" s="55">
        <v>-1</v>
      </c>
      <c r="F9" s="83">
        <v>-1</v>
      </c>
      <c r="G9" s="22">
        <f>IF(D9="","",G8+M9)</f>
        <v>97000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-3000</v>
      </c>
      <c r="N9" s="42">
        <f>IF(E9="","",K9*E9)</f>
        <v>-3000</v>
      </c>
      <c r="O9" s="43">
        <f>IF(F9="","",L9*F9)</f>
        <v>-3000</v>
      </c>
      <c r="P9" s="40" t="s">
        <v>37</v>
      </c>
      <c r="Q9" s="40"/>
      <c r="R9" s="40"/>
    </row>
    <row r="10" spans="1:18" x14ac:dyDescent="0.45">
      <c r="A10" s="9">
        <v>2</v>
      </c>
      <c r="B10" s="5" t="s">
        <v>41</v>
      </c>
      <c r="C10" s="47">
        <v>2</v>
      </c>
      <c r="D10" s="56">
        <v>1.27</v>
      </c>
      <c r="E10" s="57">
        <v>1.5</v>
      </c>
      <c r="F10" s="84">
        <v>2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2910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>
        <f t="shared" ref="M10:M12" si="8">IF(D10="","",J10*D10)</f>
        <v>3695.7000000000003</v>
      </c>
      <c r="N10" s="45">
        <f t="shared" ref="N10:N12" si="9">IF(E10="","",K10*E10)</f>
        <v>4365</v>
      </c>
      <c r="O10" s="46">
        <f t="shared" ref="O10:O12" si="10">IF(F10="","",L10*F10)</f>
        <v>5820</v>
      </c>
      <c r="P10" s="40"/>
      <c r="Q10" s="40"/>
      <c r="R10" s="40"/>
    </row>
    <row r="11" spans="1:18" x14ac:dyDescent="0.45">
      <c r="A11" s="9">
        <v>3</v>
      </c>
      <c r="B11" s="5" t="s">
        <v>42</v>
      </c>
      <c r="C11" s="47">
        <v>1</v>
      </c>
      <c r="D11" s="56">
        <v>1.27</v>
      </c>
      <c r="E11" s="57">
        <v>1.5</v>
      </c>
      <c r="F11" s="79">
        <v>2</v>
      </c>
      <c r="G11" s="22">
        <f t="shared" si="2"/>
        <v>104532.20616999999</v>
      </c>
      <c r="H11" s="22">
        <f t="shared" si="3"/>
        <v>105926.425</v>
      </c>
      <c r="I11" s="22">
        <f t="shared" si="4"/>
        <v>108989.2</v>
      </c>
      <c r="J11" s="44">
        <f t="shared" si="5"/>
        <v>3020.8709999999996</v>
      </c>
      <c r="K11" s="45">
        <f t="shared" si="6"/>
        <v>3040.95</v>
      </c>
      <c r="L11" s="46">
        <f t="shared" si="7"/>
        <v>3084.6</v>
      </c>
      <c r="M11" s="44">
        <f t="shared" si="8"/>
        <v>3836.5061699999997</v>
      </c>
      <c r="N11" s="45">
        <f t="shared" si="9"/>
        <v>4561.4249999999993</v>
      </c>
      <c r="O11" s="46">
        <f t="shared" si="10"/>
        <v>6169.2</v>
      </c>
      <c r="P11" s="40"/>
      <c r="Q11" s="40"/>
      <c r="R11" s="40"/>
    </row>
    <row r="12" spans="1:18" x14ac:dyDescent="0.45">
      <c r="A12" s="9">
        <v>4</v>
      </c>
      <c r="B12" s="5" t="s">
        <v>42</v>
      </c>
      <c r="C12" s="47">
        <v>1</v>
      </c>
      <c r="D12" s="56">
        <v>1.27</v>
      </c>
      <c r="E12" s="57">
        <v>1.5</v>
      </c>
      <c r="F12" s="58">
        <v>2</v>
      </c>
      <c r="G12" s="22">
        <f t="shared" si="2"/>
        <v>108514.88322507699</v>
      </c>
      <c r="H12" s="22">
        <f t="shared" si="3"/>
        <v>110693.11412500001</v>
      </c>
      <c r="I12" s="22">
        <f t="shared" si="4"/>
        <v>115528.552</v>
      </c>
      <c r="J12" s="44">
        <f t="shared" si="5"/>
        <v>3135.9661850999996</v>
      </c>
      <c r="K12" s="45">
        <f t="shared" si="6"/>
        <v>3177.7927500000001</v>
      </c>
      <c r="L12" s="46">
        <f t="shared" si="7"/>
        <v>3269.6759999999999</v>
      </c>
      <c r="M12" s="44">
        <f t="shared" si="8"/>
        <v>3982.6770550769997</v>
      </c>
      <c r="N12" s="45">
        <f t="shared" si="9"/>
        <v>4766.6891249999999</v>
      </c>
      <c r="O12" s="46">
        <f t="shared" si="10"/>
        <v>6539.3519999999999</v>
      </c>
      <c r="P12" s="40" t="s">
        <v>45</v>
      </c>
      <c r="Q12" s="40"/>
      <c r="R12" s="40"/>
    </row>
    <row r="13" spans="1:18" x14ac:dyDescent="0.45">
      <c r="A13" s="9">
        <v>5</v>
      </c>
      <c r="B13" s="5"/>
      <c r="C13" s="47"/>
      <c r="D13" s="56"/>
      <c r="E13" s="57"/>
      <c r="F13" s="79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>
        <f t="shared" ref="J13:J58" si="11">IF(G12="","",G12*0.03)</f>
        <v>3255.4464967523095</v>
      </c>
      <c r="K13" s="45">
        <f t="shared" ref="K13:K58" si="12">IF(H12="","",H12*0.03)</f>
        <v>3320.7934237499999</v>
      </c>
      <c r="L13" s="46">
        <f t="shared" ref="L13:L58" si="13">IF(I12="","",I12*0.03)</f>
        <v>3465.8565599999997</v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5">
      <c r="A14" s="9">
        <v>6</v>
      </c>
      <c r="B14" s="5"/>
      <c r="C14" s="47"/>
      <c r="D14" s="56"/>
      <c r="E14" s="57"/>
      <c r="F14" s="58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/>
      <c r="C15" s="47"/>
      <c r="D15" s="56"/>
      <c r="E15" s="57"/>
      <c r="F15" s="58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6"/>
      <c r="E16" s="57"/>
      <c r="F16" s="58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6"/>
      <c r="E17" s="57"/>
      <c r="F17" s="58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6"/>
      <c r="E23" s="57"/>
      <c r="F23" s="7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6"/>
      <c r="E26" s="57"/>
      <c r="F26" s="58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6"/>
      <c r="E29" s="57"/>
      <c r="F29" s="7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6"/>
      <c r="E30" s="57"/>
      <c r="F30" s="7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3" t="s">
        <v>5</v>
      </c>
      <c r="C59" s="94"/>
      <c r="D59" s="7">
        <f>COUNTIF(D9:D58,1.27)</f>
        <v>3</v>
      </c>
      <c r="E59" s="7">
        <f>COUNTIF(E9:E58,1.5)</f>
        <v>3</v>
      </c>
      <c r="F59" s="8">
        <f>COUNTIF(F9:F58,2)</f>
        <v>3</v>
      </c>
      <c r="G59" s="69">
        <f>M59+G8</f>
        <v>108514.88322507701</v>
      </c>
      <c r="H59" s="70">
        <f>N59+H8</f>
        <v>110693.11412499999</v>
      </c>
      <c r="I59" s="71">
        <f>O59+I8</f>
        <v>115528.552</v>
      </c>
      <c r="J59" s="66" t="s">
        <v>29</v>
      </c>
      <c r="K59" s="67" t="e">
        <f>B58-B9</f>
        <v>#VALUE!</v>
      </c>
      <c r="L59" s="68" t="s">
        <v>30</v>
      </c>
      <c r="M59" s="80">
        <f>SUM(M9:M58)</f>
        <v>8514.8832250769992</v>
      </c>
      <c r="N59" s="81">
        <f>SUM(N9:N58)</f>
        <v>10693.114125</v>
      </c>
      <c r="O59" s="82">
        <f>SUM(O9:O58)</f>
        <v>15528.552</v>
      </c>
    </row>
    <row r="60" spans="1:15" ht="18.600000000000001" thickBot="1" x14ac:dyDescent="0.5">
      <c r="A60" s="9"/>
      <c r="B60" s="87" t="s">
        <v>6</v>
      </c>
      <c r="C60" s="88"/>
      <c r="D60" s="7">
        <f>COUNTIF(D9:D58,-1)</f>
        <v>1</v>
      </c>
      <c r="E60" s="7">
        <f>COUNTIF(E9:E58,-1)</f>
        <v>1</v>
      </c>
      <c r="F60" s="8">
        <f>COUNTIF(F9:F58,-1)</f>
        <v>1</v>
      </c>
      <c r="G60" s="85" t="s">
        <v>28</v>
      </c>
      <c r="H60" s="86"/>
      <c r="I60" s="92"/>
      <c r="J60" s="85" t="s">
        <v>31</v>
      </c>
      <c r="K60" s="86"/>
      <c r="L60" s="92"/>
      <c r="M60" s="9"/>
      <c r="N60" s="3"/>
      <c r="O60" s="4"/>
    </row>
    <row r="61" spans="1:15" ht="18.600000000000001" thickBot="1" x14ac:dyDescent="0.5">
      <c r="A61" s="9"/>
      <c r="B61" s="87" t="s">
        <v>33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1.0851488322507701</v>
      </c>
      <c r="H61" s="76">
        <f t="shared" ref="H61" si="21">H59/H8</f>
        <v>1.10693114125</v>
      </c>
      <c r="I61" s="77">
        <f>I59/I8</f>
        <v>1.1552855200000001</v>
      </c>
      <c r="J61" s="64" t="e">
        <f>(G61-100%)*30/K59</f>
        <v>#VALUE!</v>
      </c>
      <c r="K61" s="64" t="e">
        <f>(H61-100%)*30/K59</f>
        <v>#VALUE!</v>
      </c>
      <c r="L61" s="65" t="e">
        <f>(I61-100%)*30/K59</f>
        <v>#VALUE!</v>
      </c>
      <c r="M61" s="10"/>
      <c r="N61" s="2"/>
      <c r="O61" s="11"/>
    </row>
    <row r="62" spans="1:15" ht="18.600000000000001" thickBot="1" x14ac:dyDescent="0.5">
      <c r="A62" s="3"/>
      <c r="B62" s="85" t="s">
        <v>4</v>
      </c>
      <c r="C62" s="86"/>
      <c r="D62" s="78">
        <f t="shared" ref="D62:E62" si="22">D59/(D59+D60+D61)</f>
        <v>0.75</v>
      </c>
      <c r="E62" s="73">
        <f t="shared" si="22"/>
        <v>0.75</v>
      </c>
      <c r="F62" s="74">
        <f>F59/(F59+F60+F61)</f>
        <v>0.75</v>
      </c>
    </row>
    <row r="64" spans="1:15" x14ac:dyDescent="0.45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topLeftCell="A91" zoomScale="60" zoomScaleNormal="60" workbookViewId="0">
      <selection activeCell="A85" sqref="A85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24</v>
      </c>
    </row>
    <row r="2" spans="1:10" x14ac:dyDescent="0.45">
      <c r="A2" s="95" t="s">
        <v>43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45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45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45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4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4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45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45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0" x14ac:dyDescent="0.45">
      <c r="A11" s="52" t="s">
        <v>25</v>
      </c>
    </row>
    <row r="12" spans="1:10" x14ac:dyDescent="0.45">
      <c r="A12" s="97" t="s">
        <v>44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45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45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45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45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45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45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45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45">
      <c r="A21" s="52" t="s">
        <v>26</v>
      </c>
    </row>
    <row r="22" spans="1:10" x14ac:dyDescent="0.45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45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45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45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45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45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45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45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tabSelected="1" zoomScale="80" zoomScaleNormal="80" workbookViewId="0">
      <selection activeCell="C4" sqref="C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35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 x14ac:dyDescent="0.45">
      <c r="A4" s="37" t="s">
        <v>20</v>
      </c>
      <c r="B4" s="37" t="s">
        <v>38</v>
      </c>
      <c r="C4" s="37" t="s">
        <v>39</v>
      </c>
      <c r="D4" s="38"/>
      <c r="E4" s="37"/>
      <c r="F4" s="38"/>
      <c r="G4" s="37"/>
      <c r="H4" s="38"/>
    </row>
    <row r="5" spans="1:8" x14ac:dyDescent="0.45">
      <c r="A5" s="37"/>
      <c r="B5" s="37"/>
      <c r="C5" s="37"/>
      <c r="D5" s="38"/>
      <c r="E5" s="37"/>
      <c r="F5" s="39"/>
      <c r="G5" s="37"/>
      <c r="H5" s="39"/>
    </row>
    <row r="6" spans="1:8" x14ac:dyDescent="0.45">
      <c r="A6" s="37"/>
      <c r="B6" s="37"/>
      <c r="C6" s="37"/>
      <c r="D6" s="39"/>
      <c r="E6" s="37"/>
      <c r="F6" s="39"/>
      <c r="G6" s="37"/>
      <c r="H6" s="39"/>
    </row>
    <row r="7" spans="1:8" x14ac:dyDescent="0.45">
      <c r="A7" s="37"/>
      <c r="B7" s="37"/>
      <c r="C7" s="37"/>
      <c r="D7" s="39"/>
      <c r="E7" s="37"/>
      <c r="F7" s="39"/>
      <c r="G7" s="37"/>
      <c r="H7" s="39"/>
    </row>
    <row r="8" spans="1:8" x14ac:dyDescent="0.45">
      <c r="A8" s="37"/>
      <c r="B8" s="37"/>
      <c r="C8" s="37"/>
      <c r="D8" s="39"/>
      <c r="E8" s="37"/>
      <c r="F8" s="39"/>
      <c r="G8" s="37"/>
      <c r="H8" s="39"/>
    </row>
    <row r="9" spans="1:8" x14ac:dyDescent="0.45">
      <c r="A9" s="37"/>
      <c r="B9" s="37"/>
      <c r="C9" s="37"/>
      <c r="D9" s="39"/>
      <c r="E9" s="37"/>
      <c r="F9" s="39"/>
      <c r="G9" s="37"/>
      <c r="H9" s="39"/>
    </row>
    <row r="10" spans="1:8" x14ac:dyDescent="0.45">
      <c r="A10" s="37"/>
      <c r="B10" s="37"/>
      <c r="C10" s="37"/>
      <c r="D10" s="39"/>
      <c r="E10" s="37"/>
      <c r="F10" s="39"/>
      <c r="G10" s="37"/>
      <c r="H10" s="39"/>
    </row>
    <row r="11" spans="1:8" x14ac:dyDescent="0.45">
      <c r="A11" s="37"/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2021-06-01T16:18:00Z</dcterms:modified>
</cp:coreProperties>
</file>