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620D7068-9244-4EDA-96CE-498593A0FBAD}" xr6:coauthVersionLast="47" xr6:coauthVersionMax="47" xr10:uidLastSave="{00000000-0000-0000-0000-000000000000}"/>
  <bookViews>
    <workbookView xWindow="2004" yWindow="552" windowWidth="18984" windowHeight="11796" activeTab="3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59" i="1"/>
  <c r="D59" i="1"/>
  <c r="D61" i="1" l="1"/>
  <c r="E61" i="1"/>
  <c r="F61" i="1"/>
  <c r="K59" i="1"/>
  <c r="E59" i="1"/>
  <c r="I8" i="1" l="1"/>
  <c r="H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<sst xmlns="http://schemas.openxmlformats.org/spreadsheetml/2006/main" count="54" uniqueCount="49">
  <si>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</si>
  <si>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</si>
  <si>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</si>
  <si>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</si>
  <si>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</si>
  <si>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</si>
  <si>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</si>
  <si>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</si>
  <si>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</si>
  <si>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</si>
  <si>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</si>
  <si>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</si>
  <si>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</si>
  <si>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</si>
  <si>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</si>
  <si>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</si>
  <si>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</si>
  <si>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</si>
  <si>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</si>
  <si>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</si>
  <si>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</si>
  <si>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</si>
  <si>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</si>
  <si>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</si>
  <si>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</si>
  <si>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</si>
  <si>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</si>
  <si>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</si>
  <si>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</si>
  <si>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</si>
  <si>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</si>
  <si>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</si>
  <si>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</si>
  <si>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</si>
  <si>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EURUSD</t>
    <phoneticPr fontId="1"/>
  </si>
  <si>
    <t>30M足</t>
    <rPh sb="3" eb="4">
      <t>アシ</t>
    </rPh>
    <phoneticPr fontId="1"/>
  </si>
  <si>
    <t>EUR/USD</t>
    <phoneticPr fontId="5"/>
  </si>
  <si>
    <t>30M足</t>
    <rPh sb="3" eb="4">
      <t>アシ</t>
    </rPh>
    <phoneticPr fontId="5"/>
  </si>
  <si>
    <t>〇</t>
    <phoneticPr fontId="1"/>
  </si>
  <si>
    <t>2021.04.01</t>
    <phoneticPr fontId="1"/>
  </si>
  <si>
    <t xml:space="preserve"> </t>
    <phoneticPr fontId="1"/>
  </si>
  <si>
    <t>2021.04.08</t>
    <phoneticPr fontId="1"/>
  </si>
  <si>
    <t xml:space="preserve"> 5/31 まで PB 18本検証</t>
    <phoneticPr fontId="1"/>
  </si>
  <si>
    <t>2021.04.23</t>
    <phoneticPr fontId="1"/>
  </si>
  <si>
    <t>2021.04.30</t>
    <phoneticPr fontId="1"/>
  </si>
  <si>
    <t>① 程よい大きさのPB。② 大きなPBだったが10MA,20MAの接点のためエントリーしてみた。本来はどう判断するところだろう。③ 薄いPBを狙う。④ 押し目の確認を忘れない。</t>
    <rPh sb="2" eb="3">
      <t>ホド</t>
    </rPh>
    <rPh sb="5" eb="6">
      <t>オオ</t>
    </rPh>
    <rPh sb="14" eb="15">
      <t>オオ</t>
    </rPh>
    <rPh sb="33" eb="35">
      <t>セッテン</t>
    </rPh>
    <rPh sb="48" eb="50">
      <t>ホンライ</t>
    </rPh>
    <rPh sb="53" eb="55">
      <t>ハンダン</t>
    </rPh>
    <rPh sb="66" eb="67">
      <t>ウス</t>
    </rPh>
    <rPh sb="71" eb="72">
      <t>ネラ</t>
    </rPh>
    <rPh sb="76" eb="77">
      <t>オ</t>
    </rPh>
    <rPh sb="78" eb="79">
      <t>メ</t>
    </rPh>
    <rPh sb="80" eb="82">
      <t>カクニン</t>
    </rPh>
    <rPh sb="83" eb="84">
      <t>ワス</t>
    </rPh>
    <phoneticPr fontId="1"/>
  </si>
  <si>
    <t>① 大きさによってはエントリーしにくい。② わからないことだらけだ。③ PBの方が入れやすい。④ 通貨が変わると状況が随分と変わる。</t>
    <rPh sb="2" eb="3">
      <t>オオ</t>
    </rPh>
    <rPh sb="39" eb="40">
      <t>ホウ</t>
    </rPh>
    <rPh sb="41" eb="42">
      <t>イ</t>
    </rPh>
    <rPh sb="49" eb="51">
      <t>ツウカ</t>
    </rPh>
    <rPh sb="52" eb="53">
      <t>カ</t>
    </rPh>
    <rPh sb="56" eb="58">
      <t>ジョウキョウ</t>
    </rPh>
    <rPh sb="59" eb="61">
      <t>ズイブン</t>
    </rPh>
    <rPh sb="62" eb="63">
      <t>カ</t>
    </rPh>
    <phoneticPr fontId="1"/>
  </si>
  <si>
    <t xml:space="preserve"> 6/01 まで PB 22本検証</t>
    <phoneticPr fontId="1"/>
  </si>
  <si>
    <t>2021.06.01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</si>
</sst>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2" fillId="4" borderId="5" xfId="0" applyNumberFormat="1" applyFont="1" applyFill="1" applyBorder="1">
      <alignment vertical="center"/>
    </xf>
    <xf numFmtId="0" fontId="12" fillId="4" borderId="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16</xdr:col>
      <xdr:colOff>358224</xdr:colOff>
      <xdr:row>27</xdr:row>
      <xdr:rowOff>10074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CDC5C53-AE5E-4893-BEE0-6C21BFE52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24524" cy="4810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16</xdr:col>
      <xdr:colOff>342976</xdr:colOff>
      <xdr:row>55</xdr:row>
      <xdr:rowOff>40569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EA9101D-B5C2-403E-8852-E4D27D565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78400"/>
          <a:ext cx="10109276" cy="4841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16</xdr:col>
      <xdr:colOff>350600</xdr:colOff>
      <xdr:row>83</xdr:row>
      <xdr:rowOff>55817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40C86D9-652C-451A-B271-1B0B5746A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956800"/>
          <a:ext cx="10116900" cy="4856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16</xdr:col>
      <xdr:colOff>304857</xdr:colOff>
      <xdr:row>111</xdr:row>
      <xdr:rowOff>40569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A64FB3F0-1994-4C9D-BBFF-814D47DDA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935200"/>
          <a:ext cx="10071157" cy="48411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16</xdr:col>
      <xdr:colOff>373472</xdr:colOff>
      <xdr:row>139</xdr:row>
      <xdr:rowOff>10074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EA0DCFAD-4AFC-4425-BD9D-DB0F2A2E7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9913600"/>
          <a:ext cx="10139772" cy="4810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12" sqref="P12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34</v>
      </c>
    </row>
    <row r="2" spans="1:18" x14ac:dyDescent="0.45">
      <c r="A2" s="1" t="s">
        <v>8</v>
      </c>
      <c r="C2" t="s">
        <v>35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32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23</v>
      </c>
      <c r="E6" s="25"/>
      <c r="F6" s="26"/>
      <c r="G6" s="85" t="s">
        <v>3</v>
      </c>
      <c r="H6" s="86"/>
      <c r="I6" s="92"/>
      <c r="J6" s="85" t="s">
        <v>21</v>
      </c>
      <c r="K6" s="86"/>
      <c r="L6" s="92"/>
      <c r="M6" s="85" t="s">
        <v>22</v>
      </c>
      <c r="N6" s="86"/>
      <c r="O6" s="92"/>
    </row>
    <row r="7" spans="1:18" ht="18.600000000000001" thickBot="1" x14ac:dyDescent="0.5">
      <c r="A7" s="27"/>
      <c r="B7" s="27" t="s">
        <v>2</v>
      </c>
      <c r="C7" s="63" t="s">
        <v>27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9" t="s">
        <v>21</v>
      </c>
      <c r="K8" s="90"/>
      <c r="L8" s="91"/>
      <c r="M8" s="89"/>
      <c r="N8" s="90"/>
      <c r="O8" s="91"/>
    </row>
    <row r="9" spans="1:18" x14ac:dyDescent="0.45">
      <c r="A9" s="9">
        <v>1</v>
      </c>
      <c r="B9" s="23" t="s">
        <v>39</v>
      </c>
      <c r="C9" s="50">
        <v>1</v>
      </c>
      <c r="D9" s="54">
        <v>1.27</v>
      </c>
      <c r="E9" s="55">
        <v>1.5</v>
      </c>
      <c r="F9" s="83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 t="s">
        <v>42</v>
      </c>
      <c r="Q9" s="40"/>
      <c r="R9" s="40"/>
    </row>
    <row r="10" spans="1:18" x14ac:dyDescent="0.45">
      <c r="A10" s="9">
        <v>2</v>
      </c>
      <c r="B10" s="5" t="s">
        <v>41</v>
      </c>
      <c r="C10" s="47">
        <v>1</v>
      </c>
      <c r="D10" s="56">
        <v>1.27</v>
      </c>
      <c r="E10" s="57">
        <v>1.5</v>
      </c>
      <c r="F10" s="58">
        <v>2</v>
      </c>
      <c r="G10" s="22">
        <f t="shared" ref="G10:G42" si="2">IF(D10="","",G9+M10)</f>
        <v>107765.16099999999</v>
      </c>
      <c r="H10" s="22">
        <f t="shared" ref="H10:H42" si="3">IF(E10="","",H9+N10)</f>
        <v>109202.5</v>
      </c>
      <c r="I10" s="22">
        <f t="shared" ref="I10:I42" si="4">IF(F10="","",I9+O10)</f>
        <v>112360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4702.5</v>
      </c>
      <c r="O10" s="46">
        <f t="shared" ref="O10:O12" si="10">IF(F10="","",L10*F10)</f>
        <v>6360</v>
      </c>
      <c r="P10" s="40"/>
      <c r="Q10" s="40"/>
      <c r="R10" s="40"/>
    </row>
    <row r="11" spans="1:18" x14ac:dyDescent="0.45">
      <c r="A11" s="9">
        <v>3</v>
      </c>
      <c r="B11" s="5" t="s">
        <v>43</v>
      </c>
      <c r="C11" s="47">
        <v>1</v>
      </c>
      <c r="D11" s="56">
        <v>1.27</v>
      </c>
      <c r="E11" s="57">
        <v>1.5</v>
      </c>
      <c r="F11" s="79">
        <v>2</v>
      </c>
      <c r="G11" s="22">
        <f t="shared" si="2"/>
        <v>111871.01363409999</v>
      </c>
      <c r="H11" s="22">
        <f t="shared" si="3"/>
        <v>114116.6125</v>
      </c>
      <c r="I11" s="22">
        <f t="shared" si="4"/>
        <v>119101.6</v>
      </c>
      <c r="J11" s="44">
        <f t="shared" si="5"/>
        <v>3232.9548299999997</v>
      </c>
      <c r="K11" s="45">
        <f t="shared" si="6"/>
        <v>3276.0749999999998</v>
      </c>
      <c r="L11" s="46">
        <f t="shared" si="7"/>
        <v>3370.7999999999997</v>
      </c>
      <c r="M11" s="44">
        <f t="shared" si="8"/>
        <v>4105.8526340999997</v>
      </c>
      <c r="N11" s="45">
        <f t="shared" si="9"/>
        <v>4914.1124999999993</v>
      </c>
      <c r="O11" s="46">
        <f t="shared" si="10"/>
        <v>6741.5999999999995</v>
      </c>
      <c r="P11" s="40"/>
      <c r="Q11" s="40"/>
      <c r="R11" s="40"/>
    </row>
    <row r="12" spans="1:18" x14ac:dyDescent="0.45">
      <c r="A12" s="9">
        <v>4</v>
      </c>
      <c r="B12" s="5" t="s">
        <v>44</v>
      </c>
      <c r="C12" s="47">
        <v>2</v>
      </c>
      <c r="D12" s="56">
        <v>1.27</v>
      </c>
      <c r="E12" s="57">
        <v>1.5</v>
      </c>
      <c r="F12" s="84">
        <v>2</v>
      </c>
      <c r="G12" s="22">
        <f t="shared" si="2"/>
        <v>116133.29925355921</v>
      </c>
      <c r="H12" s="22">
        <f t="shared" si="3"/>
        <v>119251.8600625</v>
      </c>
      <c r="I12" s="22">
        <f t="shared" si="4"/>
        <v>126247.69600000001</v>
      </c>
      <c r="J12" s="44">
        <f t="shared" si="5"/>
        <v>3356.1304090229996</v>
      </c>
      <c r="K12" s="45">
        <f t="shared" si="6"/>
        <v>3423.4983750000001</v>
      </c>
      <c r="L12" s="46">
        <f t="shared" si="7"/>
        <v>3573.0480000000002</v>
      </c>
      <c r="M12" s="44">
        <f t="shared" si="8"/>
        <v>4262.2856194592096</v>
      </c>
      <c r="N12" s="45">
        <f t="shared" si="9"/>
        <v>5135.2475625000006</v>
      </c>
      <c r="O12" s="46">
        <f t="shared" si="10"/>
        <v>7146.0960000000005</v>
      </c>
      <c r="P12" s="40" t="s">
        <v>47</v>
      </c>
      <c r="Q12" s="40"/>
      <c r="R12" s="40"/>
    </row>
    <row r="13" spans="1:18" x14ac:dyDescent="0.45">
      <c r="A13" s="9">
        <v>5</v>
      </c>
      <c r="B13" s="5"/>
      <c r="C13" s="47"/>
      <c r="D13" s="56"/>
      <c r="E13" s="57"/>
      <c r="F13" s="79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>
        <f t="shared" ref="J13:J58" si="11">IF(G12="","",G12*0.03)</f>
        <v>3483.998977606776</v>
      </c>
      <c r="K13" s="45">
        <f t="shared" ref="K13:K58" si="12">IF(H12="","",H12*0.03)</f>
        <v>3577.5558018749998</v>
      </c>
      <c r="L13" s="46">
        <f t="shared" ref="L13:L58" si="13">IF(I12="","",I12*0.03)</f>
        <v>3787.4308800000003</v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6"/>
      <c r="E14" s="57"/>
      <c r="F14" s="58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6"/>
      <c r="E15" s="57"/>
      <c r="F15" s="58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6"/>
      <c r="E16" s="57"/>
      <c r="F16" s="58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6"/>
      <c r="E17" s="57"/>
      <c r="F17" s="58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6"/>
      <c r="E18" s="57"/>
      <c r="F18" s="58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6"/>
      <c r="E19" s="57"/>
      <c r="F19" s="58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6"/>
      <c r="E20" s="57"/>
      <c r="F20" s="58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6"/>
      <c r="E21" s="57"/>
      <c r="F21" s="58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6"/>
      <c r="E22" s="57"/>
      <c r="F22" s="58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6"/>
      <c r="E23" s="57"/>
      <c r="F23" s="79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6"/>
      <c r="E24" s="57"/>
      <c r="F24" s="58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6"/>
      <c r="E25" s="57"/>
      <c r="F25" s="58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6"/>
      <c r="E26" s="57"/>
      <c r="F26" s="58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6"/>
      <c r="E27" s="57"/>
      <c r="F27" s="58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6"/>
      <c r="E28" s="57"/>
      <c r="F28" s="58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6"/>
      <c r="E29" s="57"/>
      <c r="F29" s="79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6"/>
      <c r="E30" s="57"/>
      <c r="F30" s="79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6"/>
      <c r="E31" s="57"/>
      <c r="F31" s="58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6"/>
      <c r="E32" s="57"/>
      <c r="F32" s="58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6"/>
      <c r="E33" s="57"/>
      <c r="F33" s="58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6"/>
      <c r="E34" s="57"/>
      <c r="F34" s="79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6"/>
      <c r="E35" s="57"/>
      <c r="F35" s="79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6"/>
      <c r="E36" s="57"/>
      <c r="F36" s="58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6"/>
      <c r="E37" s="57"/>
      <c r="F37" s="58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6"/>
      <c r="E38" s="57"/>
      <c r="F38" s="58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6"/>
      <c r="E39" s="59"/>
      <c r="F39" s="58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6"/>
      <c r="E40" s="59"/>
      <c r="F40" s="58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6"/>
      <c r="E41" s="59"/>
      <c r="F41" s="79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6"/>
      <c r="E42" s="59"/>
      <c r="F42" s="79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6"/>
      <c r="E43" s="59"/>
      <c r="F43" s="58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6"/>
      <c r="E44" s="59"/>
      <c r="F44" s="58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6"/>
      <c r="E45" s="57"/>
      <c r="F45" s="58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6"/>
      <c r="E46" s="57"/>
      <c r="F46" s="58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6"/>
      <c r="E47" s="57"/>
      <c r="F47" s="58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6"/>
      <c r="E48" s="57"/>
      <c r="F48" s="58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6"/>
      <c r="E49" s="57"/>
      <c r="F49" s="58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6"/>
      <c r="E50" s="57"/>
      <c r="F50" s="58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6"/>
      <c r="E51" s="57"/>
      <c r="F51" s="79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6"/>
      <c r="E52" s="57"/>
      <c r="F52" s="58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6"/>
      <c r="E53" s="57"/>
      <c r="F53" s="58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6"/>
      <c r="E54" s="57"/>
      <c r="F54" s="58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6"/>
      <c r="E55" s="57"/>
      <c r="F55" s="58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6"/>
      <c r="E56" s="57"/>
      <c r="F56" s="58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6"/>
      <c r="E57" s="57"/>
      <c r="F57" s="58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0"/>
      <c r="E58" s="61"/>
      <c r="F58" s="62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3" t="s">
        <v>5</v>
      </c>
      <c r="C59" s="94"/>
      <c r="D59" s="7">
        <f>COUNTIF(D9:D58,1.27)</f>
        <v>4</v>
      </c>
      <c r="E59" s="7">
        <f>COUNTIF(E9:E58,1.5)</f>
        <v>4</v>
      </c>
      <c r="F59" s="8">
        <f>COUNTIF(F9:F58,2)</f>
        <v>4</v>
      </c>
      <c r="G59" s="69">
        <f>M59+G8</f>
        <v>116133.29925355921</v>
      </c>
      <c r="H59" s="70">
        <f>N59+H8</f>
        <v>119251.8600625</v>
      </c>
      <c r="I59" s="71">
        <f>O59+I8</f>
        <v>126247.696</v>
      </c>
      <c r="J59" s="66" t="s">
        <v>29</v>
      </c>
      <c r="K59" s="67" t="e">
        <f>B58-B9</f>
        <v>#VALUE!</v>
      </c>
      <c r="L59" s="68" t="s">
        <v>30</v>
      </c>
      <c r="M59" s="80">
        <f>SUM(M9:M58)</f>
        <v>16133.299253559209</v>
      </c>
      <c r="N59" s="81">
        <f>SUM(N9:N58)</f>
        <v>19251.8600625</v>
      </c>
      <c r="O59" s="82">
        <f>SUM(O9:O58)</f>
        <v>26247.696</v>
      </c>
    </row>
    <row r="60" spans="1:15" ht="18.600000000000001" thickBot="1" x14ac:dyDescent="0.5">
      <c r="A60" s="9"/>
      <c r="B60" s="87" t="s">
        <v>6</v>
      </c>
      <c r="C60" s="88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5" t="s">
        <v>28</v>
      </c>
      <c r="H60" s="86"/>
      <c r="I60" s="92"/>
      <c r="J60" s="85" t="s">
        <v>31</v>
      </c>
      <c r="K60" s="86"/>
      <c r="L60" s="92"/>
      <c r="M60" s="9"/>
      <c r="N60" s="3"/>
      <c r="O60" s="4"/>
    </row>
    <row r="61" spans="1:15" ht="18.600000000000001" thickBot="1" x14ac:dyDescent="0.5">
      <c r="A61" s="9"/>
      <c r="B61" s="87" t="s">
        <v>33</v>
      </c>
      <c r="C61" s="88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5">
        <f>G59/G8</f>
        <v>1.161332992535592</v>
      </c>
      <c r="H61" s="76">
        <f t="shared" ref="H61" si="21">H59/H8</f>
        <v>1.1925186006249999</v>
      </c>
      <c r="I61" s="77">
        <f>I59/I8</f>
        <v>1.2624769599999999</v>
      </c>
      <c r="J61" s="64" t="e">
        <f>(G61-100%)*30/K59</f>
        <v>#VALUE!</v>
      </c>
      <c r="K61" s="64" t="e">
        <f>(H61-100%)*30/K59</f>
        <v>#VALUE!</v>
      </c>
      <c r="L61" s="65" t="e">
        <f>(I61-100%)*30/K59</f>
        <v>#VALUE!</v>
      </c>
      <c r="M61" s="10"/>
      <c r="N61" s="2"/>
      <c r="O61" s="11"/>
    </row>
    <row r="62" spans="1:15" ht="18.600000000000001" thickBot="1" x14ac:dyDescent="0.5">
      <c r="A62" s="3"/>
      <c r="B62" s="85" t="s">
        <v>4</v>
      </c>
      <c r="C62" s="86"/>
      <c r="D62" s="78">
        <f t="shared" ref="D62:E62" si="22">D59/(D59+D60+D61)</f>
        <v>1</v>
      </c>
      <c r="E62" s="73">
        <f t="shared" si="22"/>
        <v>1</v>
      </c>
      <c r="F62" s="74">
        <f>F59/(F59+F60+F61)</f>
        <v>1</v>
      </c>
    </row>
    <row r="64" spans="1:15" x14ac:dyDescent="0.45">
      <c r="D64" s="72"/>
      <c r="E64" s="72"/>
      <c r="F64" s="72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topLeftCell="A112" zoomScale="60" zoomScaleNormal="60" workbookViewId="0">
      <selection activeCell="A113" sqref="A113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K29"/>
  <sheetViews>
    <sheetView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1" x14ac:dyDescent="0.45">
      <c r="A1" s="52" t="s">
        <v>24</v>
      </c>
    </row>
    <row r="2" spans="1:11" x14ac:dyDescent="0.45">
      <c r="A2" s="95" t="s">
        <v>45</v>
      </c>
      <c r="B2" s="96"/>
      <c r="C2" s="96"/>
      <c r="D2" s="96"/>
      <c r="E2" s="96"/>
      <c r="F2" s="96"/>
      <c r="G2" s="96"/>
      <c r="H2" s="96"/>
      <c r="I2" s="96"/>
      <c r="J2" s="96"/>
      <c r="K2" s="52" t="s">
        <v>40</v>
      </c>
    </row>
    <row r="3" spans="1:11" x14ac:dyDescent="0.4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1" x14ac:dyDescent="0.4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1" x14ac:dyDescent="0.45">
      <c r="A5" s="96"/>
      <c r="B5" s="96"/>
      <c r="C5" s="96"/>
      <c r="D5" s="96"/>
      <c r="E5" s="96"/>
      <c r="F5" s="96"/>
      <c r="G5" s="96"/>
      <c r="H5" s="96"/>
      <c r="I5" s="96"/>
      <c r="J5" s="96"/>
    </row>
    <row r="6" spans="1:11" x14ac:dyDescent="0.45">
      <c r="A6" s="96"/>
      <c r="B6" s="96"/>
      <c r="C6" s="96"/>
      <c r="D6" s="96"/>
      <c r="E6" s="96"/>
      <c r="F6" s="96"/>
      <c r="G6" s="96"/>
      <c r="H6" s="96"/>
      <c r="I6" s="96"/>
      <c r="J6" s="96"/>
    </row>
    <row r="7" spans="1:11" x14ac:dyDescent="0.45">
      <c r="A7" s="96"/>
      <c r="B7" s="96"/>
      <c r="C7" s="96"/>
      <c r="D7" s="96"/>
      <c r="E7" s="96"/>
      <c r="F7" s="96"/>
      <c r="G7" s="96"/>
      <c r="H7" s="96"/>
      <c r="I7" s="96"/>
      <c r="J7" s="96"/>
    </row>
    <row r="8" spans="1:11" x14ac:dyDescent="0.45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1" x14ac:dyDescent="0.45">
      <c r="A9" s="96"/>
      <c r="B9" s="96"/>
      <c r="C9" s="96"/>
      <c r="D9" s="96"/>
      <c r="E9" s="96"/>
      <c r="F9" s="96"/>
      <c r="G9" s="96"/>
      <c r="H9" s="96"/>
      <c r="I9" s="96"/>
      <c r="J9" s="96"/>
    </row>
    <row r="11" spans="1:11" x14ac:dyDescent="0.45">
      <c r="A11" s="52" t="s">
        <v>25</v>
      </c>
    </row>
    <row r="12" spans="1:11" x14ac:dyDescent="0.45">
      <c r="A12" s="97" t="s">
        <v>46</v>
      </c>
      <c r="B12" s="98"/>
      <c r="C12" s="98"/>
      <c r="D12" s="98"/>
      <c r="E12" s="98"/>
      <c r="F12" s="98"/>
      <c r="G12" s="98"/>
      <c r="H12" s="98"/>
      <c r="I12" s="98"/>
      <c r="J12" s="98"/>
      <c r="K12" s="52" t="s">
        <v>40</v>
      </c>
    </row>
    <row r="13" spans="1:11" x14ac:dyDescent="0.45">
      <c r="A13" s="98"/>
      <c r="B13" s="98"/>
      <c r="C13" s="98"/>
      <c r="D13" s="98"/>
      <c r="E13" s="98"/>
      <c r="F13" s="98"/>
      <c r="G13" s="98"/>
      <c r="H13" s="98"/>
      <c r="I13" s="98"/>
      <c r="J13" s="98"/>
    </row>
    <row r="14" spans="1:11" x14ac:dyDescent="0.45">
      <c r="A14" s="98"/>
      <c r="B14" s="98"/>
      <c r="C14" s="98"/>
      <c r="D14" s="98"/>
      <c r="E14" s="98"/>
      <c r="F14" s="98"/>
      <c r="G14" s="98"/>
      <c r="H14" s="98"/>
      <c r="I14" s="98"/>
      <c r="J14" s="98"/>
    </row>
    <row r="15" spans="1:11" x14ac:dyDescent="0.45">
      <c r="A15" s="98"/>
      <c r="B15" s="98"/>
      <c r="C15" s="98"/>
      <c r="D15" s="98"/>
      <c r="E15" s="98"/>
      <c r="F15" s="98"/>
      <c r="G15" s="98"/>
      <c r="H15" s="98"/>
      <c r="I15" s="98"/>
      <c r="J15" s="98"/>
    </row>
    <row r="16" spans="1:11" x14ac:dyDescent="0.45">
      <c r="A16" s="98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45">
      <c r="A17" s="98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45">
      <c r="A18" s="98"/>
      <c r="B18" s="98"/>
      <c r="C18" s="98"/>
      <c r="D18" s="98"/>
      <c r="E18" s="98"/>
      <c r="F18" s="98"/>
      <c r="G18" s="98"/>
      <c r="H18" s="98"/>
      <c r="I18" s="98"/>
      <c r="J18" s="98"/>
    </row>
    <row r="19" spans="1:10" x14ac:dyDescent="0.45">
      <c r="A19" s="98"/>
      <c r="B19" s="98"/>
      <c r="C19" s="98"/>
      <c r="D19" s="98"/>
      <c r="E19" s="98"/>
      <c r="F19" s="98"/>
      <c r="G19" s="98"/>
      <c r="H19" s="98"/>
      <c r="I19" s="98"/>
      <c r="J19" s="98"/>
    </row>
    <row r="21" spans="1:10" x14ac:dyDescent="0.45">
      <c r="A21" s="52" t="s">
        <v>26</v>
      </c>
    </row>
    <row r="22" spans="1:10" x14ac:dyDescent="0.45">
      <c r="A22" s="97"/>
      <c r="B22" s="97"/>
      <c r="C22" s="97"/>
      <c r="D22" s="97"/>
      <c r="E22" s="97"/>
      <c r="F22" s="97"/>
      <c r="G22" s="97"/>
      <c r="H22" s="97"/>
      <c r="I22" s="97"/>
      <c r="J22" s="97"/>
    </row>
    <row r="23" spans="1:10" x14ac:dyDescent="0.45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x14ac:dyDescent="0.45">
      <c r="A24" s="97"/>
      <c r="B24" s="97"/>
      <c r="C24" s="97"/>
      <c r="D24" s="97"/>
      <c r="E24" s="97"/>
      <c r="F24" s="97"/>
      <c r="G24" s="97"/>
      <c r="H24" s="97"/>
      <c r="I24" s="97"/>
      <c r="J24" s="97"/>
    </row>
    <row r="25" spans="1:10" x14ac:dyDescent="0.4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x14ac:dyDescent="0.45">
      <c r="A26" s="97"/>
      <c r="B26" s="97"/>
      <c r="C26" s="97"/>
      <c r="D26" s="97"/>
      <c r="E26" s="97"/>
      <c r="F26" s="97"/>
      <c r="G26" s="97"/>
      <c r="H26" s="97"/>
      <c r="I26" s="97"/>
      <c r="J26" s="97"/>
    </row>
    <row r="27" spans="1:10" x14ac:dyDescent="0.45">
      <c r="A27" s="97"/>
      <c r="B27" s="97"/>
      <c r="C27" s="97"/>
      <c r="D27" s="97"/>
      <c r="E27" s="97"/>
      <c r="F27" s="97"/>
      <c r="G27" s="97"/>
      <c r="H27" s="97"/>
      <c r="I27" s="97"/>
      <c r="J27" s="97"/>
    </row>
    <row r="28" spans="1:10" x14ac:dyDescent="0.45">
      <c r="A28" s="97"/>
      <c r="B28" s="97"/>
      <c r="C28" s="97"/>
      <c r="D28" s="97"/>
      <c r="E28" s="97"/>
      <c r="F28" s="97"/>
      <c r="G28" s="97"/>
      <c r="H28" s="97"/>
      <c r="I28" s="97"/>
      <c r="J28" s="97"/>
    </row>
    <row r="29" spans="1:10" x14ac:dyDescent="0.45">
      <c r="A29" s="97"/>
      <c r="B29" s="97"/>
      <c r="C29" s="97"/>
      <c r="D29" s="97"/>
      <c r="E29" s="97"/>
      <c r="F29" s="97"/>
      <c r="G29" s="97"/>
      <c r="H29" s="97"/>
      <c r="I29" s="97"/>
      <c r="J29" s="97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tabSelected="1" zoomScale="80" zoomScaleNormal="80" workbookViewId="0">
      <selection activeCell="F19" sqref="F19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37</v>
      </c>
      <c r="D3" s="36" t="s">
        <v>17</v>
      </c>
      <c r="E3" s="35" t="s">
        <v>18</v>
      </c>
      <c r="F3" s="36" t="s">
        <v>17</v>
      </c>
      <c r="G3" s="35" t="s">
        <v>19</v>
      </c>
      <c r="H3" s="36" t="s">
        <v>17</v>
      </c>
    </row>
    <row r="4" spans="1:8" x14ac:dyDescent="0.45">
      <c r="A4" s="37" t="s">
        <v>20</v>
      </c>
      <c r="B4" s="37" t="s">
        <v>36</v>
      </c>
      <c r="C4" s="37" t="s">
        <v>38</v>
      </c>
      <c r="D4" s="38" t="s">
        <v>48</v>
      </c>
      <c r="E4" s="37"/>
      <c r="F4" s="38"/>
      <c r="G4" s="37"/>
      <c r="H4" s="38"/>
    </row>
    <row r="5" spans="1:8" x14ac:dyDescent="0.45">
      <c r="A5" s="37"/>
      <c r="B5" s="37"/>
      <c r="C5" s="37"/>
      <c r="D5" s="38"/>
      <c r="E5" s="37"/>
      <c r="F5" s="39"/>
      <c r="G5" s="37"/>
      <c r="H5" s="39"/>
    </row>
    <row r="6" spans="1:8" x14ac:dyDescent="0.45">
      <c r="A6" s="37"/>
      <c r="B6" s="37"/>
      <c r="C6" s="37"/>
      <c r="D6" s="39"/>
      <c r="E6" s="37"/>
      <c r="F6" s="39"/>
      <c r="G6" s="37"/>
      <c r="H6" s="39"/>
    </row>
    <row r="7" spans="1:8" x14ac:dyDescent="0.45">
      <c r="A7" s="37"/>
      <c r="B7" s="37"/>
      <c r="C7" s="37"/>
      <c r="D7" s="39"/>
      <c r="E7" s="37"/>
      <c r="F7" s="39"/>
      <c r="G7" s="37"/>
      <c r="H7" s="39"/>
    </row>
    <row r="8" spans="1:8" x14ac:dyDescent="0.45">
      <c r="A8" s="37"/>
      <c r="B8" s="37"/>
      <c r="C8" s="37"/>
      <c r="D8" s="39"/>
      <c r="E8" s="37"/>
      <c r="F8" s="39"/>
      <c r="G8" s="37"/>
      <c r="H8" s="39"/>
    </row>
    <row r="9" spans="1:8" x14ac:dyDescent="0.45">
      <c r="A9" s="37"/>
      <c r="B9" s="37"/>
      <c r="C9" s="37"/>
      <c r="D9" s="39"/>
      <c r="E9" s="37"/>
      <c r="F9" s="39"/>
      <c r="G9" s="37"/>
      <c r="H9" s="39"/>
    </row>
    <row r="10" spans="1:8" x14ac:dyDescent="0.45">
      <c r="A10" s="37"/>
      <c r="B10" s="37"/>
      <c r="C10" s="37"/>
      <c r="D10" s="39"/>
      <c r="E10" s="37"/>
      <c r="F10" s="39"/>
      <c r="G10" s="37"/>
      <c r="H10" s="39"/>
    </row>
    <row r="11" spans="1:8" x14ac:dyDescent="0.45">
      <c r="A11" s="37"/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2021-06-01T05:15:35Z</dcterms:modified>
</cp:coreProperties>
</file>