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bfeb402593004a/デスクトップ/"/>
    </mc:Choice>
  </mc:AlternateContent>
  <xr:revisionPtr revIDLastSave="4" documentId="8_{CE8B1285-781A-41C3-B958-883EC28E92BB}" xr6:coauthVersionLast="47" xr6:coauthVersionMax="47" xr10:uidLastSave="{78B999A3-1CC1-4FC5-B362-A49C5CAB1CC8}"/>
  <bookViews>
    <workbookView xWindow="-108" yWindow="-108" windowWidth="23256" windowHeight="1257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<sst xmlns="http://schemas.openxmlformats.org/spreadsheetml/2006/main" count="51" uniqueCount="40">
  <si>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</si>
  <si>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</si>
  <si>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</si>
  <si>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</si>
  <si>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</si>
  <si>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決済理由</t>
    <rPh sb="0" eb="2">
      <t>ケッサイ</t>
    </rPh>
    <rPh sb="2" eb="4">
      <t>リユウ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</si>
  <si>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</si>
  <si>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No.</t>
    <phoneticPr fontId="1"/>
  </si>
  <si>
    <t>エントリー</t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</si>
  <si>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</si>
  <si>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残金（円)</t>
    <rPh sb="0" eb="2">
      <t>ザンキン</t>
    </rPh>
    <rPh sb="3" eb="4">
      <t>エン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</si>
  <si>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</si>
  <si>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</si>
  <si>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t>日付</t>
    <rPh sb="0" eb="2">
      <t>ヒヅケ</t>
    </rPh>
    <phoneticPr fontId="1"/>
  </si>
  <si>
    <t>買い1／売り2</t>
    <rPh sb="0" eb="1">
      <t>カ</t>
    </rPh>
    <rPh sb="4" eb="5">
      <t>ウ</t>
    </rPh>
    <phoneticPr fontId="1"/>
  </si>
  <si>
    <t>当初</t>
    <rPh sb="0" eb="2">
      <t>トウショ</t>
    </rPh>
    <phoneticPr fontId="1"/>
  </si>
  <si>
    <t>勝数</t>
    <rPh sb="0" eb="1">
      <t>カ</t>
    </rPh>
    <rPh sb="1" eb="2">
      <t>スウ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</si>
  <si>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</si>
  <si>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</si>
  <si>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利益率</t>
    <rPh sb="0" eb="2">
      <t>リエキ</t>
    </rPh>
    <rPh sb="2" eb="3">
      <t>リツ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</si>
  <si>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</si>
  <si>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</si>
  <si>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勝率</t>
    <rPh sb="0" eb="2">
      <t>ショウリツ</t>
    </rPh>
    <phoneticPr fontId="1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</si>
  <si>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</si>
  <si>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</si>
  <si>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</si>
  <si>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</si>
  <si>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</si>
  <si>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</si>
  <si>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</si>
  <si>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</si>
  <si>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</si>
  <si>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</si>
  <si>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</si>
  <si>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</si>
  <si>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USDJPY</t>
    <phoneticPr fontId="1"/>
  </si>
  <si>
    <t>D1</t>
    <phoneticPr fontId="1"/>
  </si>
  <si>
    <t>NO1</t>
    <phoneticPr fontId="1"/>
  </si>
  <si>
    <t>NO2</t>
    <phoneticPr fontId="1"/>
  </si>
  <si>
    <t>No3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</si>
</sst>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80</xdr:row>
      <xdr:rowOff>0</xdr:rowOff>
    </xdr:from>
    <xdr:to>
      <xdr:col>23</xdr:col>
      <xdr:colOff>133774</xdr:colOff>
      <xdr:row>118</xdr:row>
      <xdr:rowOff>82086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0D6CB06-0AB2-40B8-B493-CF8D4D6F9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00"/>
          <a:ext cx="14192674" cy="69591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23</xdr:col>
      <xdr:colOff>103285</xdr:colOff>
      <xdr:row>38</xdr:row>
      <xdr:rowOff>141105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1E33645-ACCF-46D4-9E33-3B5DEBB0F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0975"/>
          <a:ext cx="14162185" cy="68371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23</xdr:col>
      <xdr:colOff>278597</xdr:colOff>
      <xdr:row>80</xdr:row>
      <xdr:rowOff>201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9785AF5-5919-444C-80CD-7295A8E81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19975"/>
          <a:ext cx="14337497" cy="705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48" activePane="bottomRight" state="frozen"/>
      <selection pane="topRight" activeCell="B1" sqref="B1"/>
      <selection pane="bottomLeft" activeCell="A9" sqref="A9"/>
      <selection pane="bottomRight" activeCell="C25" sqref="C25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0</v>
      </c>
      <c r="C1" t="s">
        <v>35</v>
      </c>
    </row>
    <row r="2" spans="1:18" x14ac:dyDescent="0.45">
      <c r="A2" s="1" t="s">
        <v>1</v>
      </c>
      <c r="C2" t="s">
        <v>36</v>
      </c>
    </row>
    <row r="3" spans="1:18" x14ac:dyDescent="0.45">
      <c r="A3" s="1" t="s">
        <v>2</v>
      </c>
      <c r="C3" s="29">
        <v>100000</v>
      </c>
    </row>
    <row r="4" spans="1:18" x14ac:dyDescent="0.45">
      <c r="A4" s="1" t="s">
        <v>3</v>
      </c>
      <c r="C4" s="29" t="s">
        <v>4</v>
      </c>
    </row>
    <row r="5" spans="1:18" ht="18.600000000000001" thickBot="1" x14ac:dyDescent="0.5">
      <c r="A5" s="1" t="s">
        <v>5</v>
      </c>
      <c r="C5" s="29" t="s">
        <v>6</v>
      </c>
    </row>
    <row r="6" spans="1:18" ht="18.600000000000001" thickBot="1" x14ac:dyDescent="0.5">
      <c r="A6" s="24" t="s">
        <v>7</v>
      </c>
      <c r="B6" s="24" t="s">
        <v>8</v>
      </c>
      <c r="C6" s="24" t="s">
        <v>8</v>
      </c>
      <c r="D6" s="48" t="s">
        <v>9</v>
      </c>
      <c r="E6" s="25"/>
      <c r="F6" s="26"/>
      <c r="G6" s="84" t="s">
        <v>10</v>
      </c>
      <c r="H6" s="85"/>
      <c r="I6" s="91"/>
      <c r="J6" s="84" t="s">
        <v>11</v>
      </c>
      <c r="K6" s="85"/>
      <c r="L6" s="91"/>
      <c r="M6" s="84" t="s">
        <v>12</v>
      </c>
      <c r="N6" s="85"/>
      <c r="O6" s="91"/>
    </row>
    <row r="7" spans="1:18" ht="18.600000000000001" thickBot="1" x14ac:dyDescent="0.5">
      <c r="A7" s="27"/>
      <c r="B7" s="27" t="s">
        <v>13</v>
      </c>
      <c r="C7" s="64" t="s">
        <v>14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15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11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43979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>
        <v>44210</v>
      </c>
      <c r="C10" s="47">
        <v>1</v>
      </c>
      <c r="D10" s="57">
        <v>-1</v>
      </c>
      <c r="E10" s="58">
        <v>-1</v>
      </c>
      <c r="F10" s="59">
        <v>-1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-3114.2999999999997</v>
      </c>
      <c r="N10" s="45">
        <f t="shared" ref="N10:N12" si="9">IF(E10="","",K10*E10)</f>
        <v>-3135</v>
      </c>
      <c r="O10" s="46">
        <f t="shared" ref="O10:O12" si="10">IF(F10="","",L10*F10)</f>
        <v>-3180</v>
      </c>
      <c r="P10" s="40"/>
      <c r="Q10" s="40"/>
      <c r="R10" s="40"/>
    </row>
    <row r="11" spans="1:18" x14ac:dyDescent="0.45">
      <c r="A11" s="9">
        <v>3</v>
      </c>
      <c r="B11" s="5">
        <v>44366</v>
      </c>
      <c r="C11" s="47">
        <v>1</v>
      </c>
      <c r="D11" s="57">
        <v>1.27</v>
      </c>
      <c r="E11" s="58">
        <v>1.5</v>
      </c>
      <c r="F11" s="80">
        <v>2</v>
      </c>
      <c r="G11" s="22">
        <f t="shared" si="2"/>
        <v>104532.20616999999</v>
      </c>
      <c r="H11" s="22">
        <f t="shared" si="3"/>
        <v>105926.425</v>
      </c>
      <c r="I11" s="22">
        <f t="shared" si="4"/>
        <v>108989.2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3836.5061699999997</v>
      </c>
      <c r="N11" s="45">
        <f t="shared" si="9"/>
        <v>4561.4249999999993</v>
      </c>
      <c r="O11" s="46">
        <f t="shared" si="10"/>
        <v>6169.2</v>
      </c>
      <c r="P11" s="40"/>
      <c r="Q11" s="40"/>
      <c r="R11" s="40"/>
    </row>
    <row r="12" spans="1:18" x14ac:dyDescent="0.45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3269.6759999999999</v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5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16</v>
      </c>
      <c r="C59" s="93"/>
      <c r="D59" s="7">
        <f>COUNTIF(D9:D58,1.27)</f>
        <v>2</v>
      </c>
      <c r="E59" s="7">
        <f>COUNTIF(E9:E58,1.5)</f>
        <v>2</v>
      </c>
      <c r="F59" s="8">
        <f>COUNTIF(F9:F58,2)</f>
        <v>2</v>
      </c>
      <c r="G59" s="70">
        <f>M59+G8</f>
        <v>104532.20617</v>
      </c>
      <c r="H59" s="71">
        <f>N59+H8</f>
        <v>105926.425</v>
      </c>
      <c r="I59" s="72">
        <f>O59+I8</f>
        <v>108989.2</v>
      </c>
      <c r="J59" s="67" t="s">
        <v>17</v>
      </c>
      <c r="K59" s="68">
        <f>B58-B9</f>
        <v>-43979</v>
      </c>
      <c r="L59" s="69" t="s">
        <v>18</v>
      </c>
      <c r="M59" s="81">
        <f>SUM(M9:M58)</f>
        <v>4532.2061699999995</v>
      </c>
      <c r="N59" s="82">
        <f>SUM(N9:N58)</f>
        <v>5926.4249999999993</v>
      </c>
      <c r="O59" s="83">
        <f>SUM(O9:O58)</f>
        <v>8989.2000000000007</v>
      </c>
    </row>
    <row r="60" spans="1:15" ht="18.600000000000001" thickBot="1" x14ac:dyDescent="0.5">
      <c r="A60" s="9"/>
      <c r="B60" s="86"/>
      <c r="C60" s="87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4" t="s">
        <v>19</v>
      </c>
      <c r="H60" s="85"/>
      <c r="I60" s="91"/>
      <c r="J60" s="84" t="s">
        <v>20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21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1.0453220617000001</v>
      </c>
      <c r="H61" s="77">
        <f t="shared" ref="H61" si="21">H59/H8</f>
        <v>1.05926425</v>
      </c>
      <c r="I61" s="78">
        <f>I59/I8</f>
        <v>1.0898919999999999</v>
      </c>
      <c r="J61" s="65">
        <f>(G61-100%)*30/K59</f>
        <v>-3.0916161145092035E-5</v>
      </c>
      <c r="K61" s="65">
        <f>(H61-100%)*30/K59</f>
        <v>-4.0426737761204222E-5</v>
      </c>
      <c r="L61" s="66">
        <f>(I61-100%)*30/K59</f>
        <v>-6.1319266013324446E-5</v>
      </c>
      <c r="M61" s="10"/>
      <c r="N61" s="2"/>
      <c r="O61" s="11"/>
    </row>
    <row r="62" spans="1:15" ht="18.600000000000001" thickBot="1" x14ac:dyDescent="0.5">
      <c r="A62" s="3"/>
      <c r="B62" s="84" t="s">
        <v>22</v>
      </c>
      <c r="C62" s="85"/>
      <c r="D62" s="79">
        <f t="shared" ref="D62:E62" si="22">D59/(D59+D60+D61)</f>
        <v>0.66666666666666663</v>
      </c>
      <c r="E62" s="74">
        <f t="shared" si="22"/>
        <v>0.66666666666666663</v>
      </c>
      <c r="F62" s="75">
        <f>F59/(F59+F60+F61)</f>
        <v>0.66666666666666663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80"/>
  <sheetViews>
    <sheetView topLeftCell="A97" zoomScale="80" zoomScaleNormal="80" workbookViewId="0">
      <selection activeCell="A42" sqref="A42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1" spans="1:1" x14ac:dyDescent="0.45">
      <c r="A1" s="53" t="s">
        <v>37</v>
      </c>
    </row>
    <row r="41" spans="1:1" x14ac:dyDescent="0.45">
      <c r="A41" s="53" t="s">
        <v>38</v>
      </c>
    </row>
    <row r="80" spans="1:1" x14ac:dyDescent="0.45">
      <c r="A80" s="53" t="s">
        <v>39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B35" sqref="B35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23</v>
      </c>
    </row>
    <row r="2" spans="1:10" x14ac:dyDescent="0.45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24</v>
      </c>
    </row>
    <row r="12" spans="1:10" x14ac:dyDescent="0.45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25</v>
      </c>
    </row>
    <row r="22" spans="1:10" x14ac:dyDescent="0.45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26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27</v>
      </c>
      <c r="B3" s="35" t="s">
        <v>28</v>
      </c>
      <c r="C3" s="35" t="s">
        <v>29</v>
      </c>
      <c r="D3" s="36" t="s">
        <v>30</v>
      </c>
      <c r="E3" s="35" t="s">
        <v>31</v>
      </c>
      <c r="F3" s="36" t="s">
        <v>30</v>
      </c>
      <c r="G3" s="35" t="s">
        <v>32</v>
      </c>
      <c r="H3" s="36" t="s">
        <v>30</v>
      </c>
    </row>
    <row r="4" spans="1:8" x14ac:dyDescent="0.45">
      <c r="A4" s="37" t="s">
        <v>33</v>
      </c>
      <c r="B4" s="37" t="s">
        <v>34</v>
      </c>
      <c r="C4" s="37"/>
      <c r="D4" s="38"/>
      <c r="E4" s="37"/>
      <c r="F4" s="38"/>
      <c r="G4" s="37"/>
      <c r="H4" s="38"/>
    </row>
    <row r="5" spans="1:8" x14ac:dyDescent="0.45">
      <c r="A5" s="37" t="s">
        <v>33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33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33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33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33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33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33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木村壽巳</dc:creator>
  <cp:keywords/>
  <dc:description/>
  <cp:lastModifiedBy>嶺 武</cp:lastModifiedBy>
  <cp:revision/>
  <dcterms:created xsi:type="dcterms:W3CDTF">2020-09-18T03:10:57Z</dcterms:created>
  <dcterms:modified xsi:type="dcterms:W3CDTF">2021-07-05T11:19:03Z</dcterms:modified>
  <cp:category/>
  <cp:contentStatus/>
</cp:coreProperties>
</file>