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https://d.docs.live.net/d25cfcbbf6ec09f1/ドキュメント/CMA_yoshiko/その４/"/>
    </mc:Choice>
  </mc:AlternateContent>
  <xr:revisionPtr revIDLastSave="16" documentId="8_{615190E2-3AB7-4A56-9DC0-96F6D125E36C}" xr6:coauthVersionLast="47" xr6:coauthVersionMax="47" xr10:uidLastSave="{D051AA24-8DC9-446B-9C4E-71C6815A18FB}"/>
  <bookViews>
    <workbookView xWindow="-120" yWindow="-120" windowWidth="20730" windowHeight="11160" activeTab="3"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9" i="1" l="1"/>
  <c r="D59" i="1"/>
  <c r="D61" i="1" l="1"/>
  <c r="E61" i="1"/>
  <c r="F61"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<sst xmlns="http://schemas.openxmlformats.org/spreadsheetml/2006/main" count="60" uniqueCount="46">
  <si>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</si>
  <si>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</si>
  <si>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</si>
  <si>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</si>
  <si>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</si>
  <si>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</si>
  <si>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</si>
  <si>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</si>
  <si>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</si>
  <si>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</si>
  <si>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</si>
  <si>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</si>
  <si>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</si>
  <si>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</si>
  <si>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</si>
  <si>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</si>
  <si>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</si>
  <si>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</si>
  <si>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</si>
  <si>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</si>
  <si>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</si>
  <si>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</si>
  <si>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</si>
  <si>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</si>
  <si>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</si>
  <si>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</si>
  <si>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</si>
  <si>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</si>
  <si>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</si>
  <si>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</si>
  <si>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</si>
  <si>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</si>
  <si>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</si>
  <si>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</si>
  <si>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</si>
  <si>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USDJPY</t>
    <phoneticPr fontId="1"/>
  </si>
  <si>
    <t>1H足</t>
    <rPh sb="2" eb="3">
      <t>アシ</t>
    </rPh>
    <phoneticPr fontId="1"/>
  </si>
  <si>
    <t>PB損切り</t>
    <rPh sb="2" eb="4">
      <t>ソンギ</t>
    </rPh>
    <phoneticPr fontId="1"/>
  </si>
  <si>
    <t>次のローソクが、ギリギリ安値を更新していないとみなしてPB</t>
    <rPh sb="0" eb="1">
      <t>ツギ</t>
    </rPh>
    <rPh sb="12" eb="14">
      <t>ヤスネ</t>
    </rPh>
    <rPh sb="15" eb="17">
      <t>コウシン</t>
    </rPh>
    <phoneticPr fontId="1"/>
  </si>
  <si>
    <t>ちっこいPB。これでもOK？</t>
    <phoneticPr fontId="1"/>
  </si>
  <si>
    <t>何故か急に画像の貼り付けができなくなってしまったので、ここで終わります。</t>
    <rPh sb="0" eb="2">
      <t>ナゼ</t>
    </rPh>
    <rPh sb="3" eb="4">
      <t>キュウ</t>
    </rPh>
    <rPh sb="5" eb="7">
      <t>ガゾウ</t>
    </rPh>
    <rPh sb="8" eb="9">
      <t>ハ</t>
    </rPh>
    <rPh sb="10" eb="11">
      <t>ツ</t>
    </rPh>
    <rPh sb="30" eb="31">
      <t>オ</t>
    </rPh>
    <phoneticPr fontId="1"/>
  </si>
  <si>
    <t>PBを見つける速度は少しだけあがっています。EBもみつかりましたが、今回は一緒にやってはいません。MT4の扱いが少しわかってきて、ストレスが減ってきました。色々とすんなり進まないのが歯がゆいですが、上達が全くないわけではないので喜ぼうと思います。</t>
    <rPh sb="3" eb="4">
      <t>ミ</t>
    </rPh>
    <rPh sb="7" eb="9">
      <t>ソクド</t>
    </rPh>
    <rPh sb="10" eb="11">
      <t>スコ</t>
    </rPh>
    <rPh sb="34" eb="36">
      <t>コンカイ</t>
    </rPh>
    <rPh sb="37" eb="39">
      <t>イッショ</t>
    </rPh>
    <rPh sb="53" eb="54">
      <t>アツカ</t>
    </rPh>
    <rPh sb="56" eb="57">
      <t>スコ</t>
    </rPh>
    <rPh sb="70" eb="71">
      <t>ヘ</t>
    </rPh>
    <rPh sb="78" eb="80">
      <t>イロイロ</t>
    </rPh>
    <rPh sb="85" eb="86">
      <t>スス</t>
    </rPh>
    <rPh sb="91" eb="92">
      <t>ハ</t>
    </rPh>
    <rPh sb="99" eb="101">
      <t>ジョウタツ</t>
    </rPh>
    <rPh sb="102" eb="103">
      <t>マッタ</t>
    </rPh>
    <rPh sb="114" eb="115">
      <t>ヨロコ</t>
    </rPh>
    <rPh sb="118" eb="119">
      <t>オモ</t>
    </rPh>
    <phoneticPr fontId="1"/>
  </si>
  <si>
    <t>2020年の1月から、1時間足でやってみました。4時間足のときよりも、流石にPBの出現も多かったです。３０本のPB検証をしたのですが、２５本のところで、それ以上の画像の貼り付けができなくなってしまいました。何が原因かわからないのですが、時間もないのでとりあえずこれで投稿させていただきます。きれいなPBが出たときばかりではないですが、はっきりしたものが出ても逆に動いたりして損切りになるのがわかり、だんだん損切りが怖くなくなってきました。勝ちやすいのはやはりレンジではなくて、トレンドがはっきり出ているときですが、フィボナッチターゲットで５近くまでいくケースでも、現実のトレードではきっと怖くなってしまって途中で利確してしまうんだろうなあと思いながらチャートをみていました。</t>
    <rPh sb="4" eb="5">
      <t>ネン</t>
    </rPh>
    <rPh sb="7" eb="8">
      <t>ガツ</t>
    </rPh>
    <rPh sb="12" eb="14">
      <t>ジカン</t>
    </rPh>
    <rPh sb="14" eb="15">
      <t>アシ</t>
    </rPh>
    <rPh sb="25" eb="27">
      <t>ジカン</t>
    </rPh>
    <rPh sb="27" eb="28">
      <t>アシ</t>
    </rPh>
    <rPh sb="35" eb="37">
      <t>サスガ</t>
    </rPh>
    <rPh sb="41" eb="43">
      <t>シュツゲン</t>
    </rPh>
    <rPh sb="44" eb="45">
      <t>オオ</t>
    </rPh>
    <rPh sb="53" eb="54">
      <t>ポン</t>
    </rPh>
    <rPh sb="57" eb="59">
      <t>ケンショウ</t>
    </rPh>
    <rPh sb="69" eb="70">
      <t>ホン</t>
    </rPh>
    <rPh sb="78" eb="80">
      <t>イジョウ</t>
    </rPh>
    <rPh sb="81" eb="83">
      <t>ガゾウ</t>
    </rPh>
    <rPh sb="84" eb="85">
      <t>ハ</t>
    </rPh>
    <rPh sb="86" eb="87">
      <t>ツ</t>
    </rPh>
    <rPh sb="103" eb="104">
      <t>ナニ</t>
    </rPh>
    <rPh sb="105" eb="107">
      <t>ゲンイン</t>
    </rPh>
    <rPh sb="118" eb="120">
      <t>ジカン</t>
    </rPh>
    <rPh sb="133" eb="135">
      <t>トウコウ</t>
    </rPh>
    <rPh sb="152" eb="153">
      <t>デ</t>
    </rPh>
    <rPh sb="176" eb="177">
      <t>デ</t>
    </rPh>
    <rPh sb="179" eb="180">
      <t>ギャク</t>
    </rPh>
    <rPh sb="181" eb="182">
      <t>ウゴ</t>
    </rPh>
    <rPh sb="187" eb="189">
      <t>ソンギ</t>
    </rPh>
    <rPh sb="203" eb="205">
      <t>ソンギ</t>
    </rPh>
    <rPh sb="207" eb="208">
      <t>コワ</t>
    </rPh>
    <rPh sb="219" eb="220">
      <t>カ</t>
    </rPh>
    <rPh sb="247" eb="248">
      <t>デ</t>
    </rPh>
    <rPh sb="270" eb="271">
      <t>チカ</t>
    </rPh>
    <rPh sb="282" eb="284">
      <t>ゲンジツ</t>
    </rPh>
    <rPh sb="294" eb="295">
      <t>コワ</t>
    </rPh>
    <rPh sb="303" eb="305">
      <t>トチュウ</t>
    </rPh>
    <rPh sb="306" eb="308">
      <t>リカク</t>
    </rPh>
    <rPh sb="320" eb="321">
      <t>オモ</t>
    </rPh>
    <phoneticPr fontId="1"/>
  </si>
  <si>
    <t>飽きてしまわないように、デモトレードも並行して始めようと思います。いいでしょうか？</t>
    <rPh sb="0" eb="1">
      <t>ア</t>
    </rPh>
    <rPh sb="19" eb="21">
      <t>ヘイコウ</t>
    </rPh>
    <rPh sb="23" eb="24">
      <t>ハジ</t>
    </rPh>
    <rPh sb="28" eb="29">
      <t>オモ</t>
    </rPh>
    <phoneticPr fontId="1"/>
  </si>
  <si>
    <t>USDJPY</t>
    <phoneticPr fontId="5"/>
  </si>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</sst>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4"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0">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12" fillId="0" borderId="3" xfId="0" applyNumberFormat="1" applyFont="1" applyBorder="1">
      <alignment vertical="center"/>
    </xf>
    <xf numFmtId="0" fontId="12" fillId="0" borderId="4" xfId="0" applyNumberFormat="1" applyFont="1" applyBorder="1">
      <alignment vertical="center"/>
    </xf>
    <xf numFmtId="0" fontId="12" fillId="0" borderId="5" xfId="0" applyNumberFormat="1" applyFont="1" applyBorder="1">
      <alignment vertical="center"/>
    </xf>
    <xf numFmtId="0" fontId="12" fillId="0" borderId="8" xfId="0" applyNumberFormat="1" applyFont="1" applyBorder="1">
      <alignment vertical="center"/>
    </xf>
    <xf numFmtId="0" fontId="12" fillId="0" borderId="0" xfId="0" applyNumberFormat="1" applyFont="1" applyBorder="1">
      <alignment vertical="center"/>
    </xf>
    <xf numFmtId="0" fontId="12" fillId="0" borderId="9" xfId="0" applyNumberFormat="1" applyFont="1" applyBorder="1">
      <alignment vertical="center"/>
    </xf>
    <xf numFmtId="0" fontId="12" fillId="0" borderId="0" xfId="0" applyNumberFormat="1" applyFont="1" applyFill="1" applyBorder="1">
      <alignment vertical="center"/>
    </xf>
    <xf numFmtId="0" fontId="12" fillId="0" borderId="6" xfId="0" applyNumberFormat="1" applyFont="1" applyBorder="1">
      <alignment vertical="center"/>
    </xf>
    <xf numFmtId="0" fontId="12" fillId="0" borderId="1" xfId="0" applyNumberFormat="1" applyFont="1" applyBorder="1">
      <alignment vertical="center"/>
    </xf>
    <xf numFmtId="0" fontId="12"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2"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2" fillId="4" borderId="9" xfId="0" applyNumberFormat="1" applyFont="1" applyFill="1" applyBorder="1">
      <alignment vertical="center"/>
    </xf>
    <xf numFmtId="14" fontId="10" fillId="0" borderId="0" xfId="2" applyNumberForma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0</xdr:col>
      <xdr:colOff>0</xdr:colOff>
      <xdr:row>1</xdr:row>
      <xdr:rowOff>0</xdr:rowOff>
    </xdr:from>
    <xdr:to>
      <xdr:col>21</xdr:col>
      <xdr:colOff>157642</xdr:colOff>
      <xdr:row>32</xdr:row>
      <xdr:rowOff>28443</xdr:rowOff>
    </xdr:to>
    <xdr:pic>
      <xdr:nvPicPr>
        <xdr:cNvPr id="25" name="図 24">
          <a:extLst>
            <a:ext uri="{FF2B5EF4-FFF2-40B4-BE49-F238E27FC236}">
              <a16:creationId xmlns:a16="http://schemas.microsoft.com/office/drawing/2014/main" id="{2817EA2D-037B-4EA3-96CD-7DE89BAEC201}"/>
            </a:ext>
          </a:extLst>
        </xdr:cNvPr>
        <xdr:cNvPicPr>
          <a:picLocks noChangeAspect="1"/>
        </xdr:cNvPicPr>
      </xdr:nvPicPr>
      <xdr:blipFill>
        <a:blip xmlns:r="http://schemas.openxmlformats.org/officeDocument/2006/relationships" r:embed="rId1"/>
        <a:stretch>
          <a:fillRect/>
        </a:stretch>
      </xdr:blipFill>
      <xdr:spPr>
        <a:xfrm>
          <a:off x="0" y="178594"/>
          <a:ext cx="12968767" cy="5564849"/>
        </a:xfrm>
        <a:prstGeom prst="rect">
          <a:avLst/>
        </a:prstGeom>
      </xdr:spPr>
    </xdr:pic>
    <xdr:clientData/>
  </xdr:twoCellAnchor>
  <xdr:twoCellAnchor editAs="oneCell">
    <xdr:from>
      <xdr:col>0</xdr:col>
      <xdr:colOff>0</xdr:colOff>
      <xdr:row>34</xdr:row>
      <xdr:rowOff>0</xdr:rowOff>
    </xdr:from>
    <xdr:to>
      <xdr:col>21</xdr:col>
      <xdr:colOff>176700</xdr:colOff>
      <xdr:row>65</xdr:row>
      <xdr:rowOff>18914</xdr:rowOff>
    </xdr:to>
    <xdr:pic>
      <xdr:nvPicPr>
        <xdr:cNvPr id="26" name="図 25">
          <a:extLst>
            <a:ext uri="{FF2B5EF4-FFF2-40B4-BE49-F238E27FC236}">
              <a16:creationId xmlns:a16="http://schemas.microsoft.com/office/drawing/2014/main" id="{D05686CC-D9C7-4617-B3BC-7819A05BC448}"/>
            </a:ext>
          </a:extLst>
        </xdr:cNvPr>
        <xdr:cNvPicPr>
          <a:picLocks noChangeAspect="1"/>
        </xdr:cNvPicPr>
      </xdr:nvPicPr>
      <xdr:blipFill>
        <a:blip xmlns:r="http://schemas.openxmlformats.org/officeDocument/2006/relationships" r:embed="rId2"/>
        <a:stretch>
          <a:fillRect/>
        </a:stretch>
      </xdr:blipFill>
      <xdr:spPr>
        <a:xfrm>
          <a:off x="0" y="6072188"/>
          <a:ext cx="12987825" cy="5555320"/>
        </a:xfrm>
        <a:prstGeom prst="rect">
          <a:avLst/>
        </a:prstGeom>
      </xdr:spPr>
    </xdr:pic>
    <xdr:clientData/>
  </xdr:twoCellAnchor>
  <xdr:twoCellAnchor editAs="oneCell">
    <xdr:from>
      <xdr:col>0</xdr:col>
      <xdr:colOff>0</xdr:colOff>
      <xdr:row>67</xdr:row>
      <xdr:rowOff>0</xdr:rowOff>
    </xdr:from>
    <xdr:to>
      <xdr:col>21</xdr:col>
      <xdr:colOff>176700</xdr:colOff>
      <xdr:row>98</xdr:row>
      <xdr:rowOff>47500</xdr:rowOff>
    </xdr:to>
    <xdr:pic>
      <xdr:nvPicPr>
        <xdr:cNvPr id="27" name="図 26">
          <a:extLst>
            <a:ext uri="{FF2B5EF4-FFF2-40B4-BE49-F238E27FC236}">
              <a16:creationId xmlns:a16="http://schemas.microsoft.com/office/drawing/2014/main" id="{121A0B17-5D78-4FF6-8D4B-2966751E770C}"/>
            </a:ext>
          </a:extLst>
        </xdr:cNvPr>
        <xdr:cNvPicPr>
          <a:picLocks noChangeAspect="1"/>
        </xdr:cNvPicPr>
      </xdr:nvPicPr>
      <xdr:blipFill>
        <a:blip xmlns:r="http://schemas.openxmlformats.org/officeDocument/2006/relationships" r:embed="rId3"/>
        <a:stretch>
          <a:fillRect/>
        </a:stretch>
      </xdr:blipFill>
      <xdr:spPr>
        <a:xfrm>
          <a:off x="0" y="11965781"/>
          <a:ext cx="12987825" cy="5583907"/>
        </a:xfrm>
        <a:prstGeom prst="rect">
          <a:avLst/>
        </a:prstGeom>
      </xdr:spPr>
    </xdr:pic>
    <xdr:clientData/>
  </xdr:twoCellAnchor>
  <xdr:twoCellAnchor editAs="oneCell">
    <xdr:from>
      <xdr:col>0</xdr:col>
      <xdr:colOff>0</xdr:colOff>
      <xdr:row>100</xdr:row>
      <xdr:rowOff>0</xdr:rowOff>
    </xdr:from>
    <xdr:to>
      <xdr:col>21</xdr:col>
      <xdr:colOff>157642</xdr:colOff>
      <xdr:row>131</xdr:row>
      <xdr:rowOff>9386</xdr:rowOff>
    </xdr:to>
    <xdr:pic>
      <xdr:nvPicPr>
        <xdr:cNvPr id="28" name="図 27">
          <a:extLst>
            <a:ext uri="{FF2B5EF4-FFF2-40B4-BE49-F238E27FC236}">
              <a16:creationId xmlns:a16="http://schemas.microsoft.com/office/drawing/2014/main" id="{6E9C27A0-F497-4F33-A838-5B81ACBD86A6}"/>
            </a:ext>
          </a:extLst>
        </xdr:cNvPr>
        <xdr:cNvPicPr>
          <a:picLocks noChangeAspect="1"/>
        </xdr:cNvPicPr>
      </xdr:nvPicPr>
      <xdr:blipFill>
        <a:blip xmlns:r="http://schemas.openxmlformats.org/officeDocument/2006/relationships" r:embed="rId4"/>
        <a:stretch>
          <a:fillRect/>
        </a:stretch>
      </xdr:blipFill>
      <xdr:spPr>
        <a:xfrm>
          <a:off x="0" y="17859375"/>
          <a:ext cx="12968767" cy="5545792"/>
        </a:xfrm>
        <a:prstGeom prst="rect">
          <a:avLst/>
        </a:prstGeom>
      </xdr:spPr>
    </xdr:pic>
    <xdr:clientData/>
  </xdr:twoCellAnchor>
  <xdr:twoCellAnchor editAs="oneCell">
    <xdr:from>
      <xdr:col>0</xdr:col>
      <xdr:colOff>0</xdr:colOff>
      <xdr:row>133</xdr:row>
      <xdr:rowOff>0</xdr:rowOff>
    </xdr:from>
    <xdr:to>
      <xdr:col>21</xdr:col>
      <xdr:colOff>157642</xdr:colOff>
      <xdr:row>164</xdr:row>
      <xdr:rowOff>66559</xdr:rowOff>
    </xdr:to>
    <xdr:pic>
      <xdr:nvPicPr>
        <xdr:cNvPr id="29" name="図 28">
          <a:extLst>
            <a:ext uri="{FF2B5EF4-FFF2-40B4-BE49-F238E27FC236}">
              <a16:creationId xmlns:a16="http://schemas.microsoft.com/office/drawing/2014/main" id="{FE5D364F-8483-46C3-B718-A1DFD12C7BBA}"/>
            </a:ext>
          </a:extLst>
        </xdr:cNvPr>
        <xdr:cNvPicPr>
          <a:picLocks noChangeAspect="1"/>
        </xdr:cNvPicPr>
      </xdr:nvPicPr>
      <xdr:blipFill>
        <a:blip xmlns:r="http://schemas.openxmlformats.org/officeDocument/2006/relationships" r:embed="rId5"/>
        <a:stretch>
          <a:fillRect/>
        </a:stretch>
      </xdr:blipFill>
      <xdr:spPr>
        <a:xfrm>
          <a:off x="0" y="23752969"/>
          <a:ext cx="12968767" cy="5602965"/>
        </a:xfrm>
        <a:prstGeom prst="rect">
          <a:avLst/>
        </a:prstGeom>
      </xdr:spPr>
    </xdr:pic>
    <xdr:clientData/>
  </xdr:twoCellAnchor>
  <xdr:twoCellAnchor editAs="oneCell">
    <xdr:from>
      <xdr:col>0</xdr:col>
      <xdr:colOff>0</xdr:colOff>
      <xdr:row>166</xdr:row>
      <xdr:rowOff>0</xdr:rowOff>
    </xdr:from>
    <xdr:to>
      <xdr:col>21</xdr:col>
      <xdr:colOff>205286</xdr:colOff>
      <xdr:row>197</xdr:row>
      <xdr:rowOff>18914</xdr:rowOff>
    </xdr:to>
    <xdr:pic>
      <xdr:nvPicPr>
        <xdr:cNvPr id="30" name="図 29">
          <a:extLst>
            <a:ext uri="{FF2B5EF4-FFF2-40B4-BE49-F238E27FC236}">
              <a16:creationId xmlns:a16="http://schemas.microsoft.com/office/drawing/2014/main" id="{5277E7C5-D9BD-4695-9076-1B48B4003DDA}"/>
            </a:ext>
          </a:extLst>
        </xdr:cNvPr>
        <xdr:cNvPicPr>
          <a:picLocks noChangeAspect="1"/>
        </xdr:cNvPicPr>
      </xdr:nvPicPr>
      <xdr:blipFill>
        <a:blip xmlns:r="http://schemas.openxmlformats.org/officeDocument/2006/relationships" r:embed="rId6"/>
        <a:stretch>
          <a:fillRect/>
        </a:stretch>
      </xdr:blipFill>
      <xdr:spPr>
        <a:xfrm>
          <a:off x="0" y="29646563"/>
          <a:ext cx="13016411" cy="5555320"/>
        </a:xfrm>
        <a:prstGeom prst="rect">
          <a:avLst/>
        </a:prstGeom>
      </xdr:spPr>
    </xdr:pic>
    <xdr:clientData/>
  </xdr:twoCellAnchor>
  <xdr:twoCellAnchor editAs="oneCell">
    <xdr:from>
      <xdr:col>0</xdr:col>
      <xdr:colOff>0</xdr:colOff>
      <xdr:row>199</xdr:row>
      <xdr:rowOff>0</xdr:rowOff>
    </xdr:from>
    <xdr:to>
      <xdr:col>21</xdr:col>
      <xdr:colOff>205286</xdr:colOff>
      <xdr:row>230</xdr:row>
      <xdr:rowOff>57029</xdr:rowOff>
    </xdr:to>
    <xdr:pic>
      <xdr:nvPicPr>
        <xdr:cNvPr id="31" name="図 30">
          <a:extLst>
            <a:ext uri="{FF2B5EF4-FFF2-40B4-BE49-F238E27FC236}">
              <a16:creationId xmlns:a16="http://schemas.microsoft.com/office/drawing/2014/main" id="{E3AD1584-1FD4-4B61-A664-941B62055490}"/>
            </a:ext>
          </a:extLst>
        </xdr:cNvPr>
        <xdr:cNvPicPr>
          <a:picLocks noChangeAspect="1"/>
        </xdr:cNvPicPr>
      </xdr:nvPicPr>
      <xdr:blipFill>
        <a:blip xmlns:r="http://schemas.openxmlformats.org/officeDocument/2006/relationships" r:embed="rId7"/>
        <a:stretch>
          <a:fillRect/>
        </a:stretch>
      </xdr:blipFill>
      <xdr:spPr>
        <a:xfrm>
          <a:off x="0" y="35540156"/>
          <a:ext cx="13016411" cy="5593436"/>
        </a:xfrm>
        <a:prstGeom prst="rect">
          <a:avLst/>
        </a:prstGeom>
      </xdr:spPr>
    </xdr:pic>
    <xdr:clientData/>
  </xdr:twoCellAnchor>
  <xdr:twoCellAnchor editAs="oneCell">
    <xdr:from>
      <xdr:col>0</xdr:col>
      <xdr:colOff>0</xdr:colOff>
      <xdr:row>232</xdr:row>
      <xdr:rowOff>0</xdr:rowOff>
    </xdr:from>
    <xdr:to>
      <xdr:col>21</xdr:col>
      <xdr:colOff>205286</xdr:colOff>
      <xdr:row>263</xdr:row>
      <xdr:rowOff>9386</xdr:rowOff>
    </xdr:to>
    <xdr:pic>
      <xdr:nvPicPr>
        <xdr:cNvPr id="32" name="図 31">
          <a:extLst>
            <a:ext uri="{FF2B5EF4-FFF2-40B4-BE49-F238E27FC236}">
              <a16:creationId xmlns:a16="http://schemas.microsoft.com/office/drawing/2014/main" id="{F216AA2C-B607-44E5-B837-B783AB9E1D7C}"/>
            </a:ext>
          </a:extLst>
        </xdr:cNvPr>
        <xdr:cNvPicPr>
          <a:picLocks noChangeAspect="1"/>
        </xdr:cNvPicPr>
      </xdr:nvPicPr>
      <xdr:blipFill>
        <a:blip xmlns:r="http://schemas.openxmlformats.org/officeDocument/2006/relationships" r:embed="rId8"/>
        <a:stretch>
          <a:fillRect/>
        </a:stretch>
      </xdr:blipFill>
      <xdr:spPr>
        <a:xfrm>
          <a:off x="0" y="41433750"/>
          <a:ext cx="13016411" cy="5545792"/>
        </a:xfrm>
        <a:prstGeom prst="rect">
          <a:avLst/>
        </a:prstGeom>
      </xdr:spPr>
    </xdr:pic>
    <xdr:clientData/>
  </xdr:twoCellAnchor>
  <xdr:twoCellAnchor editAs="oneCell">
    <xdr:from>
      <xdr:col>0</xdr:col>
      <xdr:colOff>0</xdr:colOff>
      <xdr:row>265</xdr:row>
      <xdr:rowOff>0</xdr:rowOff>
    </xdr:from>
    <xdr:to>
      <xdr:col>21</xdr:col>
      <xdr:colOff>195757</xdr:colOff>
      <xdr:row>296</xdr:row>
      <xdr:rowOff>57030</xdr:rowOff>
    </xdr:to>
    <xdr:pic>
      <xdr:nvPicPr>
        <xdr:cNvPr id="33" name="図 32">
          <a:extLst>
            <a:ext uri="{FF2B5EF4-FFF2-40B4-BE49-F238E27FC236}">
              <a16:creationId xmlns:a16="http://schemas.microsoft.com/office/drawing/2014/main" id="{90671967-E33A-4C16-B0FD-01378E72A2E3}"/>
            </a:ext>
          </a:extLst>
        </xdr:cNvPr>
        <xdr:cNvPicPr>
          <a:picLocks noChangeAspect="1"/>
        </xdr:cNvPicPr>
      </xdr:nvPicPr>
      <xdr:blipFill>
        <a:blip xmlns:r="http://schemas.openxmlformats.org/officeDocument/2006/relationships" r:embed="rId9"/>
        <a:stretch>
          <a:fillRect/>
        </a:stretch>
      </xdr:blipFill>
      <xdr:spPr>
        <a:xfrm>
          <a:off x="0" y="47327344"/>
          <a:ext cx="13006882" cy="5593436"/>
        </a:xfrm>
        <a:prstGeom prst="rect">
          <a:avLst/>
        </a:prstGeom>
      </xdr:spPr>
    </xdr:pic>
    <xdr:clientData/>
  </xdr:twoCellAnchor>
  <xdr:twoCellAnchor editAs="oneCell">
    <xdr:from>
      <xdr:col>0</xdr:col>
      <xdr:colOff>0</xdr:colOff>
      <xdr:row>331</xdr:row>
      <xdr:rowOff>11907</xdr:rowOff>
    </xdr:from>
    <xdr:to>
      <xdr:col>21</xdr:col>
      <xdr:colOff>195757</xdr:colOff>
      <xdr:row>362</xdr:row>
      <xdr:rowOff>49878</xdr:rowOff>
    </xdr:to>
    <xdr:pic>
      <xdr:nvPicPr>
        <xdr:cNvPr id="34" name="図 33">
          <a:extLst>
            <a:ext uri="{FF2B5EF4-FFF2-40B4-BE49-F238E27FC236}">
              <a16:creationId xmlns:a16="http://schemas.microsoft.com/office/drawing/2014/main" id="{39543CB8-5A55-484B-A34F-2BD96DBB88A2}"/>
            </a:ext>
          </a:extLst>
        </xdr:cNvPr>
        <xdr:cNvPicPr>
          <a:picLocks noChangeAspect="1"/>
        </xdr:cNvPicPr>
      </xdr:nvPicPr>
      <xdr:blipFill>
        <a:blip xmlns:r="http://schemas.openxmlformats.org/officeDocument/2006/relationships" r:embed="rId10"/>
        <a:stretch>
          <a:fillRect/>
        </a:stretch>
      </xdr:blipFill>
      <xdr:spPr>
        <a:xfrm>
          <a:off x="0" y="59126438"/>
          <a:ext cx="13006882" cy="5574378"/>
        </a:xfrm>
        <a:prstGeom prst="rect">
          <a:avLst/>
        </a:prstGeom>
      </xdr:spPr>
    </xdr:pic>
    <xdr:clientData/>
  </xdr:twoCellAnchor>
  <xdr:twoCellAnchor editAs="oneCell">
    <xdr:from>
      <xdr:col>0</xdr:col>
      <xdr:colOff>0</xdr:colOff>
      <xdr:row>298</xdr:row>
      <xdr:rowOff>0</xdr:rowOff>
    </xdr:from>
    <xdr:to>
      <xdr:col>21</xdr:col>
      <xdr:colOff>205286</xdr:colOff>
      <xdr:row>329</xdr:row>
      <xdr:rowOff>47501</xdr:rowOff>
    </xdr:to>
    <xdr:pic>
      <xdr:nvPicPr>
        <xdr:cNvPr id="35" name="図 34">
          <a:extLst>
            <a:ext uri="{FF2B5EF4-FFF2-40B4-BE49-F238E27FC236}">
              <a16:creationId xmlns:a16="http://schemas.microsoft.com/office/drawing/2014/main" id="{48393940-63EC-4C53-BD27-64519604FCE4}"/>
            </a:ext>
          </a:extLst>
        </xdr:cNvPr>
        <xdr:cNvPicPr>
          <a:picLocks noChangeAspect="1"/>
        </xdr:cNvPicPr>
      </xdr:nvPicPr>
      <xdr:blipFill>
        <a:blip xmlns:r="http://schemas.openxmlformats.org/officeDocument/2006/relationships" r:embed="rId11"/>
        <a:stretch>
          <a:fillRect/>
        </a:stretch>
      </xdr:blipFill>
      <xdr:spPr>
        <a:xfrm>
          <a:off x="0" y="53220938"/>
          <a:ext cx="13016411" cy="5583907"/>
        </a:xfrm>
        <a:prstGeom prst="rect">
          <a:avLst/>
        </a:prstGeom>
      </xdr:spPr>
    </xdr:pic>
    <xdr:clientData/>
  </xdr:twoCellAnchor>
  <xdr:twoCellAnchor editAs="oneCell">
    <xdr:from>
      <xdr:col>0</xdr:col>
      <xdr:colOff>0</xdr:colOff>
      <xdr:row>364</xdr:row>
      <xdr:rowOff>35718</xdr:rowOff>
    </xdr:from>
    <xdr:to>
      <xdr:col>21</xdr:col>
      <xdr:colOff>176700</xdr:colOff>
      <xdr:row>395</xdr:row>
      <xdr:rowOff>102277</xdr:rowOff>
    </xdr:to>
    <xdr:pic>
      <xdr:nvPicPr>
        <xdr:cNvPr id="36" name="図 35">
          <a:extLst>
            <a:ext uri="{FF2B5EF4-FFF2-40B4-BE49-F238E27FC236}">
              <a16:creationId xmlns:a16="http://schemas.microsoft.com/office/drawing/2014/main" id="{AEB05B05-6083-43F8-A97A-3787A86DFE35}"/>
            </a:ext>
          </a:extLst>
        </xdr:cNvPr>
        <xdr:cNvPicPr>
          <a:picLocks noChangeAspect="1"/>
        </xdr:cNvPicPr>
      </xdr:nvPicPr>
      <xdr:blipFill>
        <a:blip xmlns:r="http://schemas.openxmlformats.org/officeDocument/2006/relationships" r:embed="rId12"/>
        <a:stretch>
          <a:fillRect/>
        </a:stretch>
      </xdr:blipFill>
      <xdr:spPr>
        <a:xfrm>
          <a:off x="0" y="65043843"/>
          <a:ext cx="12987825" cy="5602965"/>
        </a:xfrm>
        <a:prstGeom prst="rect">
          <a:avLst/>
        </a:prstGeom>
      </xdr:spPr>
    </xdr:pic>
    <xdr:clientData/>
  </xdr:twoCellAnchor>
  <xdr:twoCellAnchor editAs="oneCell">
    <xdr:from>
      <xdr:col>0</xdr:col>
      <xdr:colOff>0</xdr:colOff>
      <xdr:row>397</xdr:row>
      <xdr:rowOff>0</xdr:rowOff>
    </xdr:from>
    <xdr:to>
      <xdr:col>21</xdr:col>
      <xdr:colOff>167171</xdr:colOff>
      <xdr:row>428</xdr:row>
      <xdr:rowOff>47501</xdr:rowOff>
    </xdr:to>
    <xdr:pic>
      <xdr:nvPicPr>
        <xdr:cNvPr id="37" name="図 36">
          <a:extLst>
            <a:ext uri="{FF2B5EF4-FFF2-40B4-BE49-F238E27FC236}">
              <a16:creationId xmlns:a16="http://schemas.microsoft.com/office/drawing/2014/main" id="{BB7C1295-F87B-4FC4-842E-DD28D8615D21}"/>
            </a:ext>
          </a:extLst>
        </xdr:cNvPr>
        <xdr:cNvPicPr>
          <a:picLocks noChangeAspect="1"/>
        </xdr:cNvPicPr>
      </xdr:nvPicPr>
      <xdr:blipFill>
        <a:blip xmlns:r="http://schemas.openxmlformats.org/officeDocument/2006/relationships" r:embed="rId13"/>
        <a:stretch>
          <a:fillRect/>
        </a:stretch>
      </xdr:blipFill>
      <xdr:spPr>
        <a:xfrm>
          <a:off x="0" y="70901719"/>
          <a:ext cx="12978296" cy="5583907"/>
        </a:xfrm>
        <a:prstGeom prst="rect">
          <a:avLst/>
        </a:prstGeom>
      </xdr:spPr>
    </xdr:pic>
    <xdr:clientData/>
  </xdr:twoCellAnchor>
  <xdr:twoCellAnchor editAs="oneCell">
    <xdr:from>
      <xdr:col>0</xdr:col>
      <xdr:colOff>0</xdr:colOff>
      <xdr:row>430</xdr:row>
      <xdr:rowOff>0</xdr:rowOff>
    </xdr:from>
    <xdr:to>
      <xdr:col>21</xdr:col>
      <xdr:colOff>205286</xdr:colOff>
      <xdr:row>461</xdr:row>
      <xdr:rowOff>66559</xdr:rowOff>
    </xdr:to>
    <xdr:pic>
      <xdr:nvPicPr>
        <xdr:cNvPr id="38" name="図 37">
          <a:extLst>
            <a:ext uri="{FF2B5EF4-FFF2-40B4-BE49-F238E27FC236}">
              <a16:creationId xmlns:a16="http://schemas.microsoft.com/office/drawing/2014/main" id="{BB445B7A-BEF1-44B5-A35D-13DA3B040CDC}"/>
            </a:ext>
          </a:extLst>
        </xdr:cNvPr>
        <xdr:cNvPicPr>
          <a:picLocks noChangeAspect="1"/>
        </xdr:cNvPicPr>
      </xdr:nvPicPr>
      <xdr:blipFill>
        <a:blip xmlns:r="http://schemas.openxmlformats.org/officeDocument/2006/relationships" r:embed="rId14"/>
        <a:stretch>
          <a:fillRect/>
        </a:stretch>
      </xdr:blipFill>
      <xdr:spPr>
        <a:xfrm>
          <a:off x="0" y="76795313"/>
          <a:ext cx="13016411" cy="5602965"/>
        </a:xfrm>
        <a:prstGeom prst="rect">
          <a:avLst/>
        </a:prstGeom>
      </xdr:spPr>
    </xdr:pic>
    <xdr:clientData/>
  </xdr:twoCellAnchor>
  <xdr:twoCellAnchor editAs="oneCell">
    <xdr:from>
      <xdr:col>0</xdr:col>
      <xdr:colOff>0</xdr:colOff>
      <xdr:row>463</xdr:row>
      <xdr:rowOff>0</xdr:rowOff>
    </xdr:from>
    <xdr:to>
      <xdr:col>21</xdr:col>
      <xdr:colOff>205286</xdr:colOff>
      <xdr:row>494</xdr:row>
      <xdr:rowOff>57029</xdr:rowOff>
    </xdr:to>
    <xdr:pic>
      <xdr:nvPicPr>
        <xdr:cNvPr id="39" name="図 38">
          <a:extLst>
            <a:ext uri="{FF2B5EF4-FFF2-40B4-BE49-F238E27FC236}">
              <a16:creationId xmlns:a16="http://schemas.microsoft.com/office/drawing/2014/main" id="{A3AF2396-4622-4002-B060-E3E93156E086}"/>
            </a:ext>
          </a:extLst>
        </xdr:cNvPr>
        <xdr:cNvPicPr>
          <a:picLocks noChangeAspect="1"/>
        </xdr:cNvPicPr>
      </xdr:nvPicPr>
      <xdr:blipFill>
        <a:blip xmlns:r="http://schemas.openxmlformats.org/officeDocument/2006/relationships" r:embed="rId15"/>
        <a:stretch>
          <a:fillRect/>
        </a:stretch>
      </xdr:blipFill>
      <xdr:spPr>
        <a:xfrm>
          <a:off x="0" y="82688906"/>
          <a:ext cx="13016411" cy="5593436"/>
        </a:xfrm>
        <a:prstGeom prst="rect">
          <a:avLst/>
        </a:prstGeom>
      </xdr:spPr>
    </xdr:pic>
    <xdr:clientData/>
  </xdr:twoCellAnchor>
  <xdr:twoCellAnchor editAs="oneCell">
    <xdr:from>
      <xdr:col>0</xdr:col>
      <xdr:colOff>0</xdr:colOff>
      <xdr:row>496</xdr:row>
      <xdr:rowOff>0</xdr:rowOff>
    </xdr:from>
    <xdr:to>
      <xdr:col>21</xdr:col>
      <xdr:colOff>205286</xdr:colOff>
      <xdr:row>527</xdr:row>
      <xdr:rowOff>66559</xdr:rowOff>
    </xdr:to>
    <xdr:pic>
      <xdr:nvPicPr>
        <xdr:cNvPr id="40" name="図 39">
          <a:extLst>
            <a:ext uri="{FF2B5EF4-FFF2-40B4-BE49-F238E27FC236}">
              <a16:creationId xmlns:a16="http://schemas.microsoft.com/office/drawing/2014/main" id="{CFC79BD9-9884-4860-A0B3-26667D4C7873}"/>
            </a:ext>
          </a:extLst>
        </xdr:cNvPr>
        <xdr:cNvPicPr>
          <a:picLocks noChangeAspect="1"/>
        </xdr:cNvPicPr>
      </xdr:nvPicPr>
      <xdr:blipFill>
        <a:blip xmlns:r="http://schemas.openxmlformats.org/officeDocument/2006/relationships" r:embed="rId16"/>
        <a:stretch>
          <a:fillRect/>
        </a:stretch>
      </xdr:blipFill>
      <xdr:spPr>
        <a:xfrm>
          <a:off x="0" y="88582500"/>
          <a:ext cx="13016411" cy="5602965"/>
        </a:xfrm>
        <a:prstGeom prst="rect">
          <a:avLst/>
        </a:prstGeom>
      </xdr:spPr>
    </xdr:pic>
    <xdr:clientData/>
  </xdr:twoCellAnchor>
  <xdr:twoCellAnchor editAs="oneCell">
    <xdr:from>
      <xdr:col>0</xdr:col>
      <xdr:colOff>0</xdr:colOff>
      <xdr:row>529</xdr:row>
      <xdr:rowOff>0</xdr:rowOff>
    </xdr:from>
    <xdr:to>
      <xdr:col>21</xdr:col>
      <xdr:colOff>148113</xdr:colOff>
      <xdr:row>560</xdr:row>
      <xdr:rowOff>47501</xdr:rowOff>
    </xdr:to>
    <xdr:pic>
      <xdr:nvPicPr>
        <xdr:cNvPr id="41" name="図 40">
          <a:extLst>
            <a:ext uri="{FF2B5EF4-FFF2-40B4-BE49-F238E27FC236}">
              <a16:creationId xmlns:a16="http://schemas.microsoft.com/office/drawing/2014/main" id="{A22E8BA2-C43E-43ED-A559-CBA40FA110BD}"/>
            </a:ext>
          </a:extLst>
        </xdr:cNvPr>
        <xdr:cNvPicPr>
          <a:picLocks noChangeAspect="1"/>
        </xdr:cNvPicPr>
      </xdr:nvPicPr>
      <xdr:blipFill>
        <a:blip xmlns:r="http://schemas.openxmlformats.org/officeDocument/2006/relationships" r:embed="rId17"/>
        <a:stretch>
          <a:fillRect/>
        </a:stretch>
      </xdr:blipFill>
      <xdr:spPr>
        <a:xfrm>
          <a:off x="0" y="94476094"/>
          <a:ext cx="12959238" cy="5583907"/>
        </a:xfrm>
        <a:prstGeom prst="rect">
          <a:avLst/>
        </a:prstGeom>
      </xdr:spPr>
    </xdr:pic>
    <xdr:clientData/>
  </xdr:twoCellAnchor>
  <xdr:twoCellAnchor editAs="oneCell">
    <xdr:from>
      <xdr:col>0</xdr:col>
      <xdr:colOff>0</xdr:colOff>
      <xdr:row>562</xdr:row>
      <xdr:rowOff>0</xdr:rowOff>
    </xdr:from>
    <xdr:to>
      <xdr:col>21</xdr:col>
      <xdr:colOff>205286</xdr:colOff>
      <xdr:row>593</xdr:row>
      <xdr:rowOff>76088</xdr:rowOff>
    </xdr:to>
    <xdr:pic>
      <xdr:nvPicPr>
        <xdr:cNvPr id="42" name="図 41">
          <a:extLst>
            <a:ext uri="{FF2B5EF4-FFF2-40B4-BE49-F238E27FC236}">
              <a16:creationId xmlns:a16="http://schemas.microsoft.com/office/drawing/2014/main" id="{86610DD5-32C7-4E27-AE7B-47A76160F1AC}"/>
            </a:ext>
          </a:extLst>
        </xdr:cNvPr>
        <xdr:cNvPicPr>
          <a:picLocks noChangeAspect="1"/>
        </xdr:cNvPicPr>
      </xdr:nvPicPr>
      <xdr:blipFill>
        <a:blip xmlns:r="http://schemas.openxmlformats.org/officeDocument/2006/relationships" r:embed="rId18"/>
        <a:stretch>
          <a:fillRect/>
        </a:stretch>
      </xdr:blipFill>
      <xdr:spPr>
        <a:xfrm>
          <a:off x="0" y="100369688"/>
          <a:ext cx="13016411" cy="5612494"/>
        </a:xfrm>
        <a:prstGeom prst="rect">
          <a:avLst/>
        </a:prstGeom>
      </xdr:spPr>
    </xdr:pic>
    <xdr:clientData/>
  </xdr:twoCellAnchor>
  <xdr:twoCellAnchor editAs="oneCell">
    <xdr:from>
      <xdr:col>0</xdr:col>
      <xdr:colOff>0</xdr:colOff>
      <xdr:row>595</xdr:row>
      <xdr:rowOff>0</xdr:rowOff>
    </xdr:from>
    <xdr:to>
      <xdr:col>21</xdr:col>
      <xdr:colOff>167171</xdr:colOff>
      <xdr:row>626</xdr:row>
      <xdr:rowOff>66558</xdr:rowOff>
    </xdr:to>
    <xdr:pic>
      <xdr:nvPicPr>
        <xdr:cNvPr id="43" name="図 42">
          <a:extLst>
            <a:ext uri="{FF2B5EF4-FFF2-40B4-BE49-F238E27FC236}">
              <a16:creationId xmlns:a16="http://schemas.microsoft.com/office/drawing/2014/main" id="{55982050-6158-4F16-AF50-D4DC3EB045E6}"/>
            </a:ext>
          </a:extLst>
        </xdr:cNvPr>
        <xdr:cNvPicPr>
          <a:picLocks noChangeAspect="1"/>
        </xdr:cNvPicPr>
      </xdr:nvPicPr>
      <xdr:blipFill>
        <a:blip xmlns:r="http://schemas.openxmlformats.org/officeDocument/2006/relationships" r:embed="rId19"/>
        <a:stretch>
          <a:fillRect/>
        </a:stretch>
      </xdr:blipFill>
      <xdr:spPr>
        <a:xfrm>
          <a:off x="0" y="106263281"/>
          <a:ext cx="12978296" cy="5602965"/>
        </a:xfrm>
        <a:prstGeom prst="rect">
          <a:avLst/>
        </a:prstGeom>
      </xdr:spPr>
    </xdr:pic>
    <xdr:clientData/>
  </xdr:twoCellAnchor>
  <xdr:twoCellAnchor editAs="oneCell">
    <xdr:from>
      <xdr:col>0</xdr:col>
      <xdr:colOff>0</xdr:colOff>
      <xdr:row>628</xdr:row>
      <xdr:rowOff>0</xdr:rowOff>
    </xdr:from>
    <xdr:to>
      <xdr:col>21</xdr:col>
      <xdr:colOff>148113</xdr:colOff>
      <xdr:row>659</xdr:row>
      <xdr:rowOff>9386</xdr:rowOff>
    </xdr:to>
    <xdr:pic>
      <xdr:nvPicPr>
        <xdr:cNvPr id="44" name="図 43">
          <a:extLst>
            <a:ext uri="{FF2B5EF4-FFF2-40B4-BE49-F238E27FC236}">
              <a16:creationId xmlns:a16="http://schemas.microsoft.com/office/drawing/2014/main" id="{CC77A754-A12A-4055-A4B3-0E3B7332B4C2}"/>
            </a:ext>
          </a:extLst>
        </xdr:cNvPr>
        <xdr:cNvPicPr>
          <a:picLocks noChangeAspect="1"/>
        </xdr:cNvPicPr>
      </xdr:nvPicPr>
      <xdr:blipFill>
        <a:blip xmlns:r="http://schemas.openxmlformats.org/officeDocument/2006/relationships" r:embed="rId20"/>
        <a:stretch>
          <a:fillRect/>
        </a:stretch>
      </xdr:blipFill>
      <xdr:spPr>
        <a:xfrm>
          <a:off x="0" y="112156875"/>
          <a:ext cx="12959238" cy="5545792"/>
        </a:xfrm>
        <a:prstGeom prst="rect">
          <a:avLst/>
        </a:prstGeom>
      </xdr:spPr>
    </xdr:pic>
    <xdr:clientData/>
  </xdr:twoCellAnchor>
  <xdr:twoCellAnchor editAs="oneCell">
    <xdr:from>
      <xdr:col>0</xdr:col>
      <xdr:colOff>0</xdr:colOff>
      <xdr:row>661</xdr:row>
      <xdr:rowOff>0</xdr:rowOff>
    </xdr:from>
    <xdr:to>
      <xdr:col>21</xdr:col>
      <xdr:colOff>176700</xdr:colOff>
      <xdr:row>692</xdr:row>
      <xdr:rowOff>85616</xdr:rowOff>
    </xdr:to>
    <xdr:pic>
      <xdr:nvPicPr>
        <xdr:cNvPr id="45" name="図 44">
          <a:extLst>
            <a:ext uri="{FF2B5EF4-FFF2-40B4-BE49-F238E27FC236}">
              <a16:creationId xmlns:a16="http://schemas.microsoft.com/office/drawing/2014/main" id="{88690BC9-025B-4CB5-843B-FA9E0882C20D}"/>
            </a:ext>
          </a:extLst>
        </xdr:cNvPr>
        <xdr:cNvPicPr>
          <a:picLocks noChangeAspect="1"/>
        </xdr:cNvPicPr>
      </xdr:nvPicPr>
      <xdr:blipFill>
        <a:blip xmlns:r="http://schemas.openxmlformats.org/officeDocument/2006/relationships" r:embed="rId21"/>
        <a:stretch>
          <a:fillRect/>
        </a:stretch>
      </xdr:blipFill>
      <xdr:spPr>
        <a:xfrm>
          <a:off x="0" y="118050469"/>
          <a:ext cx="12987825" cy="5622022"/>
        </a:xfrm>
        <a:prstGeom prst="rect">
          <a:avLst/>
        </a:prstGeom>
      </xdr:spPr>
    </xdr:pic>
    <xdr:clientData/>
  </xdr:twoCellAnchor>
  <xdr:twoCellAnchor editAs="oneCell">
    <xdr:from>
      <xdr:col>0</xdr:col>
      <xdr:colOff>0</xdr:colOff>
      <xdr:row>694</xdr:row>
      <xdr:rowOff>0</xdr:rowOff>
    </xdr:from>
    <xdr:to>
      <xdr:col>21</xdr:col>
      <xdr:colOff>205286</xdr:colOff>
      <xdr:row>725</xdr:row>
      <xdr:rowOff>47501</xdr:rowOff>
    </xdr:to>
    <xdr:pic>
      <xdr:nvPicPr>
        <xdr:cNvPr id="46" name="図 45">
          <a:extLst>
            <a:ext uri="{FF2B5EF4-FFF2-40B4-BE49-F238E27FC236}">
              <a16:creationId xmlns:a16="http://schemas.microsoft.com/office/drawing/2014/main" id="{CDC6A5EA-593E-432C-8EB2-2ECD06B9F955}"/>
            </a:ext>
          </a:extLst>
        </xdr:cNvPr>
        <xdr:cNvPicPr>
          <a:picLocks noChangeAspect="1"/>
        </xdr:cNvPicPr>
      </xdr:nvPicPr>
      <xdr:blipFill>
        <a:blip xmlns:r="http://schemas.openxmlformats.org/officeDocument/2006/relationships" r:embed="rId22"/>
        <a:stretch>
          <a:fillRect/>
        </a:stretch>
      </xdr:blipFill>
      <xdr:spPr>
        <a:xfrm>
          <a:off x="0" y="123944063"/>
          <a:ext cx="13016411" cy="5583907"/>
        </a:xfrm>
        <a:prstGeom prst="rect">
          <a:avLst/>
        </a:prstGeom>
      </xdr:spPr>
    </xdr:pic>
    <xdr:clientData/>
  </xdr:twoCellAnchor>
  <xdr:twoCellAnchor editAs="oneCell">
    <xdr:from>
      <xdr:col>0</xdr:col>
      <xdr:colOff>0</xdr:colOff>
      <xdr:row>727</xdr:row>
      <xdr:rowOff>0</xdr:rowOff>
    </xdr:from>
    <xdr:to>
      <xdr:col>21</xdr:col>
      <xdr:colOff>205286</xdr:colOff>
      <xdr:row>757</xdr:row>
      <xdr:rowOff>168921</xdr:rowOff>
    </xdr:to>
    <xdr:pic>
      <xdr:nvPicPr>
        <xdr:cNvPr id="47" name="図 46">
          <a:extLst>
            <a:ext uri="{FF2B5EF4-FFF2-40B4-BE49-F238E27FC236}">
              <a16:creationId xmlns:a16="http://schemas.microsoft.com/office/drawing/2014/main" id="{2938C967-A6F2-4633-B337-94E84EB251EE}"/>
            </a:ext>
          </a:extLst>
        </xdr:cNvPr>
        <xdr:cNvPicPr>
          <a:picLocks noChangeAspect="1"/>
        </xdr:cNvPicPr>
      </xdr:nvPicPr>
      <xdr:blipFill>
        <a:blip xmlns:r="http://schemas.openxmlformats.org/officeDocument/2006/relationships" r:embed="rId23"/>
        <a:stretch>
          <a:fillRect/>
        </a:stretch>
      </xdr:blipFill>
      <xdr:spPr>
        <a:xfrm>
          <a:off x="0" y="129837656"/>
          <a:ext cx="13016411" cy="5526734"/>
        </a:xfrm>
        <a:prstGeom prst="rect">
          <a:avLst/>
        </a:prstGeom>
      </xdr:spPr>
    </xdr:pic>
    <xdr:clientData/>
  </xdr:twoCellAnchor>
  <xdr:twoCellAnchor editAs="oneCell">
    <xdr:from>
      <xdr:col>0</xdr:col>
      <xdr:colOff>0</xdr:colOff>
      <xdr:row>760</xdr:row>
      <xdr:rowOff>0</xdr:rowOff>
    </xdr:from>
    <xdr:to>
      <xdr:col>21</xdr:col>
      <xdr:colOff>186229</xdr:colOff>
      <xdr:row>791</xdr:row>
      <xdr:rowOff>9386</xdr:rowOff>
    </xdr:to>
    <xdr:pic>
      <xdr:nvPicPr>
        <xdr:cNvPr id="48" name="図 47">
          <a:extLst>
            <a:ext uri="{FF2B5EF4-FFF2-40B4-BE49-F238E27FC236}">
              <a16:creationId xmlns:a16="http://schemas.microsoft.com/office/drawing/2014/main" id="{E1459E29-CEC7-4286-B218-6BC7A4458DA8}"/>
            </a:ext>
          </a:extLst>
        </xdr:cNvPr>
        <xdr:cNvPicPr>
          <a:picLocks noChangeAspect="1"/>
        </xdr:cNvPicPr>
      </xdr:nvPicPr>
      <xdr:blipFill>
        <a:blip xmlns:r="http://schemas.openxmlformats.org/officeDocument/2006/relationships" r:embed="rId24"/>
        <a:stretch>
          <a:fillRect/>
        </a:stretch>
      </xdr:blipFill>
      <xdr:spPr>
        <a:xfrm>
          <a:off x="0" y="135731250"/>
          <a:ext cx="12997354" cy="5545792"/>
        </a:xfrm>
        <a:prstGeom prst="rect">
          <a:avLst/>
        </a:prstGeom>
      </xdr:spPr>
    </xdr:pic>
    <xdr:clientData/>
  </xdr:twoCellAnchor>
  <xdr:twoCellAnchor editAs="oneCell">
    <xdr:from>
      <xdr:col>0</xdr:col>
      <xdr:colOff>0</xdr:colOff>
      <xdr:row>793</xdr:row>
      <xdr:rowOff>0</xdr:rowOff>
    </xdr:from>
    <xdr:to>
      <xdr:col>21</xdr:col>
      <xdr:colOff>205286</xdr:colOff>
      <xdr:row>824</xdr:row>
      <xdr:rowOff>28443</xdr:rowOff>
    </xdr:to>
    <xdr:pic>
      <xdr:nvPicPr>
        <xdr:cNvPr id="49" name="図 48">
          <a:extLst>
            <a:ext uri="{FF2B5EF4-FFF2-40B4-BE49-F238E27FC236}">
              <a16:creationId xmlns:a16="http://schemas.microsoft.com/office/drawing/2014/main" id="{38038A50-3A8C-4FCD-9E40-DE0315CC7A44}"/>
            </a:ext>
          </a:extLst>
        </xdr:cNvPr>
        <xdr:cNvPicPr>
          <a:picLocks noChangeAspect="1"/>
        </xdr:cNvPicPr>
      </xdr:nvPicPr>
      <xdr:blipFill>
        <a:blip xmlns:r="http://schemas.openxmlformats.org/officeDocument/2006/relationships" r:embed="rId25"/>
        <a:stretch>
          <a:fillRect/>
        </a:stretch>
      </xdr:blipFill>
      <xdr:spPr>
        <a:xfrm>
          <a:off x="0" y="141624844"/>
          <a:ext cx="13016411" cy="55648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827"/>
  <sheetViews>
    <sheetView zoomScaleNormal="100" workbookViewId="0">
      <pane xSplit="1" ySplit="8" topLeftCell="B9" activePane="bottomRight" state="frozen"/>
      <selection activeCell="A826" sqref="A826"/>
      <selection pane="topRight" activeCell="A826" sqref="A826"/>
      <selection pane="bottomLeft" activeCell="A826" sqref="A826"/>
      <selection pane="bottomRight" activeCell="A826" sqref="A826"/>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35</v>
      </c>
    </row>
    <row r="2" spans="1:18" x14ac:dyDescent="0.4">
      <c r="A2" s="1" t="s">
        <v>8</v>
      </c>
      <c r="C2" t="s">
        <v>36</v>
      </c>
    </row>
    <row r="3" spans="1:18" x14ac:dyDescent="0.4">
      <c r="A3" s="1" t="s">
        <v>10</v>
      </c>
      <c r="C3" s="29">
        <v>100000</v>
      </c>
    </row>
    <row r="4" spans="1:18" x14ac:dyDescent="0.4">
      <c r="A4" s="1" t="s">
        <v>11</v>
      </c>
      <c r="C4" s="29" t="s">
        <v>13</v>
      </c>
    </row>
    <row r="5" spans="1:18" ht="19.5" thickBot="1" x14ac:dyDescent="0.45">
      <c r="A5" s="1" t="s">
        <v>12</v>
      </c>
      <c r="C5" s="29" t="s">
        <v>33</v>
      </c>
    </row>
    <row r="6" spans="1:18" ht="19.5" thickBot="1" x14ac:dyDescent="0.45">
      <c r="A6" s="24" t="s">
        <v>0</v>
      </c>
      <c r="B6" s="24" t="s">
        <v>1</v>
      </c>
      <c r="C6" s="24" t="s">
        <v>1</v>
      </c>
      <c r="D6" s="48" t="s">
        <v>24</v>
      </c>
      <c r="E6" s="25"/>
      <c r="F6" s="26"/>
      <c r="G6" s="86" t="s">
        <v>3</v>
      </c>
      <c r="H6" s="87"/>
      <c r="I6" s="93"/>
      <c r="J6" s="86" t="s">
        <v>22</v>
      </c>
      <c r="K6" s="87"/>
      <c r="L6" s="93"/>
      <c r="M6" s="86" t="s">
        <v>23</v>
      </c>
      <c r="N6" s="87"/>
      <c r="O6" s="93"/>
    </row>
    <row r="7" spans="1:18" ht="19.5" thickBot="1" x14ac:dyDescent="0.45">
      <c r="A7" s="27"/>
      <c r="B7" s="27" t="s">
        <v>2</v>
      </c>
      <c r="C7" s="64" t="s">
        <v>28</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90" t="s">
        <v>22</v>
      </c>
      <c r="K8" s="91"/>
      <c r="L8" s="92"/>
      <c r="M8" s="90"/>
      <c r="N8" s="91"/>
      <c r="O8" s="92"/>
    </row>
    <row r="9" spans="1:18" x14ac:dyDescent="0.4">
      <c r="A9" s="9">
        <v>1</v>
      </c>
      <c r="B9" s="23">
        <v>43836</v>
      </c>
      <c r="C9" s="50">
        <v>1</v>
      </c>
      <c r="D9" s="54">
        <v>-1</v>
      </c>
      <c r="E9" s="55">
        <v>-1</v>
      </c>
      <c r="F9" s="56">
        <v>-1</v>
      </c>
      <c r="G9" s="22">
        <f>IF(D9="","",G8+M9)</f>
        <v>97000</v>
      </c>
      <c r="H9" s="22">
        <f>IF(E9="","",H8+N9)</f>
        <v>97000</v>
      </c>
      <c r="I9" s="22">
        <f>IF(F9="","",I8+O9)</f>
        <v>97000</v>
      </c>
      <c r="J9" s="41">
        <f t="shared" ref="J9:L12" si="0">IF(G8="","",G8*0.03)</f>
        <v>3000</v>
      </c>
      <c r="K9" s="42">
        <f t="shared" si="0"/>
        <v>3000</v>
      </c>
      <c r="L9" s="43">
        <f t="shared" si="0"/>
        <v>3000</v>
      </c>
      <c r="M9" s="41">
        <f t="shared" ref="M9:O12" si="1">IF(D9="","",J9*D9)</f>
        <v>-3000</v>
      </c>
      <c r="N9" s="42">
        <f t="shared" si="1"/>
        <v>-3000</v>
      </c>
      <c r="O9" s="43">
        <f t="shared" si="1"/>
        <v>-3000</v>
      </c>
      <c r="P9" s="40" t="s">
        <v>37</v>
      </c>
      <c r="Q9" s="40"/>
      <c r="R9" s="40"/>
    </row>
    <row r="10" spans="1:18" x14ac:dyDescent="0.4">
      <c r="A10" s="9">
        <v>2</v>
      </c>
      <c r="B10" s="5">
        <v>43837</v>
      </c>
      <c r="C10" s="47">
        <v>2</v>
      </c>
      <c r="D10" s="57">
        <v>1.27</v>
      </c>
      <c r="E10" s="58">
        <v>1.5</v>
      </c>
      <c r="F10" s="84">
        <v>2</v>
      </c>
      <c r="G10" s="22">
        <f t="shared" ref="G10:G42" si="2">IF(D10="","",G9+M10)</f>
        <v>100695.7</v>
      </c>
      <c r="H10" s="22">
        <f t="shared" ref="H10:H42" si="3">IF(E10="","",H9+N10)</f>
        <v>101365</v>
      </c>
      <c r="I10" s="22">
        <f t="shared" ref="I10:I42" si="4">IF(F10="","",I9+O10)</f>
        <v>102820</v>
      </c>
      <c r="J10" s="44">
        <f t="shared" si="0"/>
        <v>2910</v>
      </c>
      <c r="K10" s="45">
        <f t="shared" si="0"/>
        <v>2910</v>
      </c>
      <c r="L10" s="46">
        <f t="shared" si="0"/>
        <v>2910</v>
      </c>
      <c r="M10" s="44">
        <f t="shared" si="1"/>
        <v>3695.7000000000003</v>
      </c>
      <c r="N10" s="45">
        <f t="shared" si="1"/>
        <v>4365</v>
      </c>
      <c r="O10" s="46">
        <f t="shared" si="1"/>
        <v>5820</v>
      </c>
      <c r="P10" s="40"/>
      <c r="Q10" s="40"/>
      <c r="R10" s="40"/>
    </row>
    <row r="11" spans="1:18" x14ac:dyDescent="0.4">
      <c r="A11" s="9">
        <v>3</v>
      </c>
      <c r="B11" s="5">
        <v>43839</v>
      </c>
      <c r="C11" s="47">
        <v>1</v>
      </c>
      <c r="D11" s="57">
        <v>1.27</v>
      </c>
      <c r="E11" s="58">
        <v>1.5</v>
      </c>
      <c r="F11" s="84">
        <v>2</v>
      </c>
      <c r="G11" s="22">
        <f t="shared" si="2"/>
        <v>104532.20616999999</v>
      </c>
      <c r="H11" s="22">
        <f t="shared" si="3"/>
        <v>105926.425</v>
      </c>
      <c r="I11" s="22">
        <f t="shared" si="4"/>
        <v>108989.2</v>
      </c>
      <c r="J11" s="44">
        <f t="shared" si="0"/>
        <v>3020.8709999999996</v>
      </c>
      <c r="K11" s="45">
        <f t="shared" si="0"/>
        <v>3040.95</v>
      </c>
      <c r="L11" s="46">
        <f t="shared" si="0"/>
        <v>3084.6</v>
      </c>
      <c r="M11" s="44">
        <f t="shared" si="1"/>
        <v>3836.5061699999997</v>
      </c>
      <c r="N11" s="45">
        <f t="shared" si="1"/>
        <v>4561.4249999999993</v>
      </c>
      <c r="O11" s="46">
        <f t="shared" si="1"/>
        <v>6169.2</v>
      </c>
      <c r="P11" s="40"/>
      <c r="Q11" s="40"/>
      <c r="R11" s="40"/>
    </row>
    <row r="12" spans="1:18" x14ac:dyDescent="0.4">
      <c r="A12" s="9">
        <v>4</v>
      </c>
      <c r="B12" s="5">
        <v>43840</v>
      </c>
      <c r="C12" s="47">
        <v>1</v>
      </c>
      <c r="D12" s="57">
        <v>1.27</v>
      </c>
      <c r="E12" s="58">
        <v>1.5</v>
      </c>
      <c r="F12" s="59">
        <v>2</v>
      </c>
      <c r="G12" s="22">
        <f t="shared" si="2"/>
        <v>108514.88322507699</v>
      </c>
      <c r="H12" s="22">
        <f t="shared" si="3"/>
        <v>110693.11412500001</v>
      </c>
      <c r="I12" s="22">
        <f t="shared" si="4"/>
        <v>115528.552</v>
      </c>
      <c r="J12" s="44">
        <f t="shared" si="0"/>
        <v>3135.9661850999996</v>
      </c>
      <c r="K12" s="45">
        <f t="shared" si="0"/>
        <v>3177.7927500000001</v>
      </c>
      <c r="L12" s="46">
        <f t="shared" si="0"/>
        <v>3269.6759999999999</v>
      </c>
      <c r="M12" s="44">
        <f t="shared" si="1"/>
        <v>3982.6770550769997</v>
      </c>
      <c r="N12" s="45">
        <f t="shared" si="1"/>
        <v>4766.6891249999999</v>
      </c>
      <c r="O12" s="46">
        <f t="shared" si="1"/>
        <v>6539.3519999999999</v>
      </c>
      <c r="P12" s="40"/>
      <c r="Q12" s="40"/>
      <c r="R12" s="40"/>
    </row>
    <row r="13" spans="1:18" x14ac:dyDescent="0.4">
      <c r="A13" s="9">
        <v>5</v>
      </c>
      <c r="B13" s="5">
        <v>43840</v>
      </c>
      <c r="C13" s="47">
        <v>1</v>
      </c>
      <c r="D13" s="57">
        <v>-1</v>
      </c>
      <c r="E13" s="58">
        <v>-1</v>
      </c>
      <c r="F13" s="80">
        <v>-1</v>
      </c>
      <c r="G13" s="22">
        <f t="shared" si="2"/>
        <v>105259.43672832468</v>
      </c>
      <c r="H13" s="22">
        <f t="shared" si="3"/>
        <v>107372.32070125001</v>
      </c>
      <c r="I13" s="22">
        <f t="shared" si="4"/>
        <v>112062.69544</v>
      </c>
      <c r="J13" s="44">
        <f t="shared" ref="J13:J58" si="5">IF(G12="","",G12*0.03)</f>
        <v>3255.4464967523095</v>
      </c>
      <c r="K13" s="45">
        <f t="shared" ref="K13:K58" si="6">IF(H12="","",H12*0.03)</f>
        <v>3320.7934237499999</v>
      </c>
      <c r="L13" s="46">
        <f t="shared" ref="L13:L58" si="7">IF(I12="","",I12*0.03)</f>
        <v>3465.8565599999997</v>
      </c>
      <c r="M13" s="44">
        <f t="shared" ref="M13:M58" si="8">IF(D13="","",J13*D13)</f>
        <v>-3255.4464967523095</v>
      </c>
      <c r="N13" s="45">
        <f t="shared" ref="N13:N58" si="9">IF(E13="","",K13*E13)</f>
        <v>-3320.7934237499999</v>
      </c>
      <c r="O13" s="46">
        <f t="shared" ref="O13:O58" si="10">IF(F13="","",L13*F13)</f>
        <v>-3465.8565599999997</v>
      </c>
      <c r="P13" s="40"/>
      <c r="Q13" s="40"/>
      <c r="R13" s="40"/>
    </row>
    <row r="14" spans="1:18" x14ac:dyDescent="0.4">
      <c r="A14" s="9">
        <v>6</v>
      </c>
      <c r="B14" s="5">
        <v>43845</v>
      </c>
      <c r="C14" s="47">
        <v>2</v>
      </c>
      <c r="D14" s="57">
        <v>-1</v>
      </c>
      <c r="E14" s="58">
        <v>-1</v>
      </c>
      <c r="F14" s="59">
        <v>-1</v>
      </c>
      <c r="G14" s="22">
        <f t="shared" si="2"/>
        <v>102101.65362647494</v>
      </c>
      <c r="H14" s="22">
        <f t="shared" si="3"/>
        <v>104151.15108021251</v>
      </c>
      <c r="I14" s="22">
        <f t="shared" si="4"/>
        <v>108700.8145768</v>
      </c>
      <c r="J14" s="44">
        <f t="shared" si="5"/>
        <v>3157.7831018497404</v>
      </c>
      <c r="K14" s="45">
        <f t="shared" si="6"/>
        <v>3221.1696210374998</v>
      </c>
      <c r="L14" s="46">
        <f t="shared" si="7"/>
        <v>3361.8808631999996</v>
      </c>
      <c r="M14" s="44">
        <f t="shared" si="8"/>
        <v>-3157.7831018497404</v>
      </c>
      <c r="N14" s="45">
        <f t="shared" si="9"/>
        <v>-3221.1696210374998</v>
      </c>
      <c r="O14" s="46">
        <f t="shared" si="10"/>
        <v>-3361.8808631999996</v>
      </c>
      <c r="P14" s="40"/>
      <c r="Q14" s="40"/>
      <c r="R14" s="40"/>
    </row>
    <row r="15" spans="1:18" x14ac:dyDescent="0.4">
      <c r="A15" s="9">
        <v>7</v>
      </c>
      <c r="B15" s="5">
        <v>43846</v>
      </c>
      <c r="C15" s="47">
        <v>1</v>
      </c>
      <c r="D15" s="57">
        <v>1.27</v>
      </c>
      <c r="E15" s="58">
        <v>1.5</v>
      </c>
      <c r="F15" s="84">
        <v>2</v>
      </c>
      <c r="G15" s="22">
        <f t="shared" si="2"/>
        <v>105991.72662964364</v>
      </c>
      <c r="H15" s="22">
        <f t="shared" si="3"/>
        <v>108837.95287882208</v>
      </c>
      <c r="I15" s="22">
        <f t="shared" si="4"/>
        <v>115222.86345140799</v>
      </c>
      <c r="J15" s="44">
        <f t="shared" si="5"/>
        <v>3063.0496087942483</v>
      </c>
      <c r="K15" s="45">
        <f t="shared" si="6"/>
        <v>3124.5345324063751</v>
      </c>
      <c r="L15" s="46">
        <f t="shared" si="7"/>
        <v>3261.0244373039995</v>
      </c>
      <c r="M15" s="44">
        <f t="shared" si="8"/>
        <v>3890.0730031686953</v>
      </c>
      <c r="N15" s="45">
        <f t="shared" si="9"/>
        <v>4686.8017986095629</v>
      </c>
      <c r="O15" s="46">
        <f t="shared" si="10"/>
        <v>6522.0488746079991</v>
      </c>
      <c r="P15" s="40"/>
      <c r="Q15" s="40"/>
      <c r="R15" s="40"/>
    </row>
    <row r="16" spans="1:18" x14ac:dyDescent="0.4">
      <c r="A16" s="9">
        <v>8</v>
      </c>
      <c r="B16" s="5">
        <v>43850</v>
      </c>
      <c r="C16" s="47">
        <v>1</v>
      </c>
      <c r="D16" s="57">
        <v>-1</v>
      </c>
      <c r="E16" s="58">
        <v>-1</v>
      </c>
      <c r="F16" s="59">
        <v>-1</v>
      </c>
      <c r="G16" s="22">
        <f t="shared" si="2"/>
        <v>102811.97483075433</v>
      </c>
      <c r="H16" s="22">
        <f t="shared" si="3"/>
        <v>105572.81429245742</v>
      </c>
      <c r="I16" s="22">
        <f t="shared" si="4"/>
        <v>111766.17754786575</v>
      </c>
      <c r="J16" s="44">
        <f t="shared" si="5"/>
        <v>3179.7517988893092</v>
      </c>
      <c r="K16" s="45">
        <f t="shared" si="6"/>
        <v>3265.1385863646624</v>
      </c>
      <c r="L16" s="46">
        <f t="shared" si="7"/>
        <v>3456.6859035422394</v>
      </c>
      <c r="M16" s="44">
        <f t="shared" si="8"/>
        <v>-3179.7517988893092</v>
      </c>
      <c r="N16" s="45">
        <f t="shared" si="9"/>
        <v>-3265.1385863646624</v>
      </c>
      <c r="O16" s="46">
        <f t="shared" si="10"/>
        <v>-3456.6859035422394</v>
      </c>
      <c r="P16" s="40"/>
      <c r="Q16" s="40"/>
      <c r="R16" s="40"/>
    </row>
    <row r="17" spans="1:18" x14ac:dyDescent="0.4">
      <c r="A17" s="9">
        <v>9</v>
      </c>
      <c r="B17" s="5">
        <v>43854</v>
      </c>
      <c r="C17" s="47">
        <v>1</v>
      </c>
      <c r="D17" s="57">
        <v>1.27</v>
      </c>
      <c r="E17" s="58">
        <v>1.5</v>
      </c>
      <c r="F17" s="59">
        <v>2</v>
      </c>
      <c r="G17" s="22">
        <f t="shared" si="2"/>
        <v>106729.11107180608</v>
      </c>
      <c r="H17" s="22">
        <f t="shared" si="3"/>
        <v>110323.59093561801</v>
      </c>
      <c r="I17" s="22">
        <f t="shared" si="4"/>
        <v>118472.14820073769</v>
      </c>
      <c r="J17" s="44">
        <f t="shared" si="5"/>
        <v>3084.3592449226298</v>
      </c>
      <c r="K17" s="45">
        <f t="shared" si="6"/>
        <v>3167.1844287737226</v>
      </c>
      <c r="L17" s="46">
        <f t="shared" si="7"/>
        <v>3352.9853264359722</v>
      </c>
      <c r="M17" s="44">
        <f t="shared" si="8"/>
        <v>3917.1362410517399</v>
      </c>
      <c r="N17" s="45">
        <f t="shared" si="9"/>
        <v>4750.7766431605842</v>
      </c>
      <c r="O17" s="46">
        <f t="shared" si="10"/>
        <v>6705.9706528719444</v>
      </c>
      <c r="P17" s="40"/>
      <c r="Q17" s="40"/>
      <c r="R17" s="40"/>
    </row>
    <row r="18" spans="1:18" x14ac:dyDescent="0.4">
      <c r="A18" s="9">
        <v>10</v>
      </c>
      <c r="B18" s="5">
        <v>43854</v>
      </c>
      <c r="C18" s="47">
        <v>1</v>
      </c>
      <c r="D18" s="57">
        <v>-1</v>
      </c>
      <c r="E18" s="58">
        <v>-1</v>
      </c>
      <c r="F18" s="59">
        <v>-1</v>
      </c>
      <c r="G18" s="22">
        <f t="shared" si="2"/>
        <v>103527.2377396519</v>
      </c>
      <c r="H18" s="22">
        <f t="shared" si="3"/>
        <v>107013.88320754947</v>
      </c>
      <c r="I18" s="22">
        <f t="shared" si="4"/>
        <v>114917.98375471556</v>
      </c>
      <c r="J18" s="44">
        <f t="shared" si="5"/>
        <v>3201.8733321541822</v>
      </c>
      <c r="K18" s="45">
        <f t="shared" si="6"/>
        <v>3309.7077280685398</v>
      </c>
      <c r="L18" s="46">
        <f t="shared" si="7"/>
        <v>3554.1644460221305</v>
      </c>
      <c r="M18" s="44">
        <f t="shared" si="8"/>
        <v>-3201.8733321541822</v>
      </c>
      <c r="N18" s="45">
        <f t="shared" si="9"/>
        <v>-3309.7077280685398</v>
      </c>
      <c r="O18" s="46">
        <f t="shared" si="10"/>
        <v>-3554.1644460221305</v>
      </c>
      <c r="P18" s="40"/>
      <c r="Q18" s="40"/>
      <c r="R18" s="40"/>
    </row>
    <row r="19" spans="1:18" x14ac:dyDescent="0.4">
      <c r="A19" s="9">
        <v>11</v>
      </c>
      <c r="B19" s="5">
        <v>43858</v>
      </c>
      <c r="C19" s="47">
        <v>1</v>
      </c>
      <c r="D19" s="57">
        <v>1.27</v>
      </c>
      <c r="E19" s="58">
        <v>1.5</v>
      </c>
      <c r="F19" s="59">
        <v>2</v>
      </c>
      <c r="G19" s="22">
        <f t="shared" si="2"/>
        <v>107471.62549753264</v>
      </c>
      <c r="H19" s="22">
        <f t="shared" si="3"/>
        <v>111829.5079518892</v>
      </c>
      <c r="I19" s="22">
        <f t="shared" si="4"/>
        <v>121813.06277999849</v>
      </c>
      <c r="J19" s="44">
        <f t="shared" si="5"/>
        <v>3105.817132189557</v>
      </c>
      <c r="K19" s="45">
        <f t="shared" si="6"/>
        <v>3210.416496226484</v>
      </c>
      <c r="L19" s="46">
        <f t="shared" si="7"/>
        <v>3447.5395126414669</v>
      </c>
      <c r="M19" s="44">
        <f t="shared" si="8"/>
        <v>3944.3877578807374</v>
      </c>
      <c r="N19" s="45">
        <f t="shared" si="9"/>
        <v>4815.624744339726</v>
      </c>
      <c r="O19" s="46">
        <f t="shared" si="10"/>
        <v>6895.0790252829338</v>
      </c>
      <c r="P19" s="40"/>
      <c r="Q19" s="40"/>
      <c r="R19" s="40"/>
    </row>
    <row r="20" spans="1:18" x14ac:dyDescent="0.4">
      <c r="A20" s="9">
        <v>12</v>
      </c>
      <c r="B20" s="5">
        <v>43859</v>
      </c>
      <c r="C20" s="47">
        <v>1</v>
      </c>
      <c r="D20" s="57">
        <v>-1</v>
      </c>
      <c r="E20" s="58">
        <v>-1</v>
      </c>
      <c r="F20" s="59">
        <v>-1</v>
      </c>
      <c r="G20" s="22">
        <f t="shared" si="2"/>
        <v>104247.47673260666</v>
      </c>
      <c r="H20" s="22">
        <f t="shared" si="3"/>
        <v>108474.62271333253</v>
      </c>
      <c r="I20" s="22">
        <f t="shared" si="4"/>
        <v>118158.67089659855</v>
      </c>
      <c r="J20" s="44">
        <f t="shared" si="5"/>
        <v>3224.1487649259793</v>
      </c>
      <c r="K20" s="45">
        <f t="shared" si="6"/>
        <v>3354.8852385566761</v>
      </c>
      <c r="L20" s="46">
        <f t="shared" si="7"/>
        <v>3654.3918833999546</v>
      </c>
      <c r="M20" s="44">
        <f t="shared" si="8"/>
        <v>-3224.1487649259793</v>
      </c>
      <c r="N20" s="45">
        <f t="shared" si="9"/>
        <v>-3354.8852385566761</v>
      </c>
      <c r="O20" s="46">
        <f t="shared" si="10"/>
        <v>-3654.3918833999546</v>
      </c>
      <c r="P20" s="40"/>
      <c r="Q20" s="40"/>
      <c r="R20" s="40"/>
    </row>
    <row r="21" spans="1:18" x14ac:dyDescent="0.4">
      <c r="A21" s="9">
        <v>13</v>
      </c>
      <c r="B21" s="5">
        <v>43864</v>
      </c>
      <c r="C21" s="47">
        <v>1</v>
      </c>
      <c r="D21" s="57">
        <v>1.27</v>
      </c>
      <c r="E21" s="58">
        <v>1.5</v>
      </c>
      <c r="F21" s="59">
        <v>2</v>
      </c>
      <c r="G21" s="22">
        <f t="shared" si="2"/>
        <v>108219.30559611898</v>
      </c>
      <c r="H21" s="22">
        <f t="shared" si="3"/>
        <v>113355.98073543249</v>
      </c>
      <c r="I21" s="22">
        <f t="shared" si="4"/>
        <v>125248.19115039446</v>
      </c>
      <c r="J21" s="44">
        <f t="shared" si="5"/>
        <v>3127.4243019781998</v>
      </c>
      <c r="K21" s="45">
        <f t="shared" si="6"/>
        <v>3254.2386813999756</v>
      </c>
      <c r="L21" s="46">
        <f t="shared" si="7"/>
        <v>3544.7601268979561</v>
      </c>
      <c r="M21" s="44">
        <f t="shared" si="8"/>
        <v>3971.8288635123135</v>
      </c>
      <c r="N21" s="45">
        <f t="shared" si="9"/>
        <v>4881.3580220999629</v>
      </c>
      <c r="O21" s="46">
        <f t="shared" si="10"/>
        <v>7089.5202537959121</v>
      </c>
      <c r="P21" s="40"/>
      <c r="Q21" s="40"/>
      <c r="R21" s="40"/>
    </row>
    <row r="22" spans="1:18" x14ac:dyDescent="0.4">
      <c r="A22" s="9">
        <v>14</v>
      </c>
      <c r="B22" s="5">
        <v>43866</v>
      </c>
      <c r="C22" s="47">
        <v>1</v>
      </c>
      <c r="D22" s="57">
        <v>1.27</v>
      </c>
      <c r="E22" s="58">
        <v>1.5</v>
      </c>
      <c r="F22" s="59">
        <v>2</v>
      </c>
      <c r="G22" s="22">
        <f t="shared" si="2"/>
        <v>112342.46113933112</v>
      </c>
      <c r="H22" s="22">
        <f t="shared" si="3"/>
        <v>118456.99986852695</v>
      </c>
      <c r="I22" s="22">
        <f t="shared" si="4"/>
        <v>132763.08261941813</v>
      </c>
      <c r="J22" s="44">
        <f t="shared" si="5"/>
        <v>3246.5791678835694</v>
      </c>
      <c r="K22" s="45">
        <f t="shared" si="6"/>
        <v>3400.6794220629745</v>
      </c>
      <c r="L22" s="46">
        <f t="shared" si="7"/>
        <v>3757.4457345118335</v>
      </c>
      <c r="M22" s="44">
        <f t="shared" si="8"/>
        <v>4123.1555432121331</v>
      </c>
      <c r="N22" s="45">
        <f t="shared" si="9"/>
        <v>5101.0191330944617</v>
      </c>
      <c r="O22" s="46">
        <f t="shared" si="10"/>
        <v>7514.891469023667</v>
      </c>
      <c r="P22" s="40"/>
      <c r="Q22" s="40"/>
      <c r="R22" s="40"/>
    </row>
    <row r="23" spans="1:18" x14ac:dyDescent="0.4">
      <c r="A23" s="9">
        <v>15</v>
      </c>
      <c r="B23" s="5">
        <v>43867</v>
      </c>
      <c r="C23" s="47">
        <v>1</v>
      </c>
      <c r="D23" s="57">
        <v>-1</v>
      </c>
      <c r="E23" s="58">
        <v>-1</v>
      </c>
      <c r="F23" s="80">
        <v>-1</v>
      </c>
      <c r="G23" s="22">
        <f t="shared" si="2"/>
        <v>108972.18730515119</v>
      </c>
      <c r="H23" s="22">
        <f t="shared" si="3"/>
        <v>114903.28987247114</v>
      </c>
      <c r="I23" s="22">
        <f t="shared" si="4"/>
        <v>128780.19014083559</v>
      </c>
      <c r="J23" s="44">
        <f t="shared" si="5"/>
        <v>3370.2738341799336</v>
      </c>
      <c r="K23" s="45">
        <f t="shared" si="6"/>
        <v>3553.7099960558085</v>
      </c>
      <c r="L23" s="46">
        <f t="shared" si="7"/>
        <v>3982.8924785825438</v>
      </c>
      <c r="M23" s="44">
        <f t="shared" si="8"/>
        <v>-3370.2738341799336</v>
      </c>
      <c r="N23" s="45">
        <f t="shared" si="9"/>
        <v>-3553.7099960558085</v>
      </c>
      <c r="O23" s="46">
        <f t="shared" si="10"/>
        <v>-3982.8924785825438</v>
      </c>
      <c r="P23" s="40"/>
      <c r="Q23" s="40"/>
      <c r="R23" s="40"/>
    </row>
    <row r="24" spans="1:18" x14ac:dyDescent="0.4">
      <c r="A24" s="9">
        <v>16</v>
      </c>
      <c r="B24" s="5">
        <v>43872</v>
      </c>
      <c r="C24" s="47">
        <v>1</v>
      </c>
      <c r="D24" s="57">
        <v>-1</v>
      </c>
      <c r="E24" s="58">
        <v>-1</v>
      </c>
      <c r="F24" s="59">
        <v>-1</v>
      </c>
      <c r="G24" s="22">
        <f t="shared" si="2"/>
        <v>105703.02168599666</v>
      </c>
      <c r="H24" s="22">
        <f t="shared" si="3"/>
        <v>111456.19117629701</v>
      </c>
      <c r="I24" s="22">
        <f t="shared" si="4"/>
        <v>124916.78443661053</v>
      </c>
      <c r="J24" s="44">
        <f t="shared" si="5"/>
        <v>3269.1656191545358</v>
      </c>
      <c r="K24" s="45">
        <f t="shared" si="6"/>
        <v>3447.0986961741341</v>
      </c>
      <c r="L24" s="46">
        <f t="shared" si="7"/>
        <v>3863.4057042250674</v>
      </c>
      <c r="M24" s="44">
        <f t="shared" si="8"/>
        <v>-3269.1656191545358</v>
      </c>
      <c r="N24" s="45">
        <f t="shared" si="9"/>
        <v>-3447.0986961741341</v>
      </c>
      <c r="O24" s="46">
        <f t="shared" si="10"/>
        <v>-3863.4057042250674</v>
      </c>
      <c r="P24" s="40"/>
      <c r="Q24" s="40"/>
      <c r="R24" s="40"/>
    </row>
    <row r="25" spans="1:18" x14ac:dyDescent="0.4">
      <c r="A25" s="9">
        <v>17</v>
      </c>
      <c r="B25" s="5">
        <v>43873</v>
      </c>
      <c r="C25" s="47">
        <v>1</v>
      </c>
      <c r="D25" s="57">
        <v>-1</v>
      </c>
      <c r="E25" s="58">
        <v>-1</v>
      </c>
      <c r="F25" s="59">
        <v>-1</v>
      </c>
      <c r="G25" s="22">
        <f t="shared" si="2"/>
        <v>102531.93103541675</v>
      </c>
      <c r="H25" s="22">
        <f t="shared" si="3"/>
        <v>108112.50544100811</v>
      </c>
      <c r="I25" s="22">
        <f t="shared" si="4"/>
        <v>121169.2809035122</v>
      </c>
      <c r="J25" s="44">
        <f t="shared" si="5"/>
        <v>3171.0906505798998</v>
      </c>
      <c r="K25" s="45">
        <f t="shared" si="6"/>
        <v>3343.6857352889101</v>
      </c>
      <c r="L25" s="46">
        <f t="shared" si="7"/>
        <v>3747.5035330983155</v>
      </c>
      <c r="M25" s="44">
        <f t="shared" si="8"/>
        <v>-3171.0906505798998</v>
      </c>
      <c r="N25" s="45">
        <f t="shared" si="9"/>
        <v>-3343.6857352889101</v>
      </c>
      <c r="O25" s="46">
        <f t="shared" si="10"/>
        <v>-3747.5035330983155</v>
      </c>
      <c r="P25" s="40"/>
      <c r="Q25" s="40"/>
      <c r="R25" s="40"/>
    </row>
    <row r="26" spans="1:18" x14ac:dyDescent="0.4">
      <c r="A26" s="9">
        <v>18</v>
      </c>
      <c r="B26" s="5">
        <v>43885</v>
      </c>
      <c r="C26" s="47">
        <v>2</v>
      </c>
      <c r="D26" s="57">
        <v>-1</v>
      </c>
      <c r="E26" s="58">
        <v>-1</v>
      </c>
      <c r="F26" s="59">
        <v>-1</v>
      </c>
      <c r="G26" s="22">
        <f t="shared" si="2"/>
        <v>99455.973104354256</v>
      </c>
      <c r="H26" s="22">
        <f t="shared" si="3"/>
        <v>104869.13027777786</v>
      </c>
      <c r="I26" s="22">
        <f t="shared" si="4"/>
        <v>117534.20247640683</v>
      </c>
      <c r="J26" s="44">
        <f t="shared" si="5"/>
        <v>3075.9579310625027</v>
      </c>
      <c r="K26" s="45">
        <f t="shared" si="6"/>
        <v>3243.3751632302433</v>
      </c>
      <c r="L26" s="46">
        <f t="shared" si="7"/>
        <v>3635.0784271053658</v>
      </c>
      <c r="M26" s="44">
        <f t="shared" si="8"/>
        <v>-3075.9579310625027</v>
      </c>
      <c r="N26" s="45">
        <f t="shared" si="9"/>
        <v>-3243.3751632302433</v>
      </c>
      <c r="O26" s="46">
        <f t="shared" si="10"/>
        <v>-3635.0784271053658</v>
      </c>
      <c r="P26" s="40"/>
      <c r="Q26" s="40"/>
      <c r="R26" s="40"/>
    </row>
    <row r="27" spans="1:18" x14ac:dyDescent="0.4">
      <c r="A27" s="9">
        <v>19</v>
      </c>
      <c r="B27" s="5">
        <v>43885</v>
      </c>
      <c r="C27" s="47">
        <v>2</v>
      </c>
      <c r="D27" s="57">
        <v>1.27</v>
      </c>
      <c r="E27" s="58">
        <v>1.5</v>
      </c>
      <c r="F27" s="59">
        <v>2</v>
      </c>
      <c r="G27" s="22">
        <f t="shared" si="2"/>
        <v>103245.24567963016</v>
      </c>
      <c r="H27" s="22">
        <f t="shared" si="3"/>
        <v>109588.24114027787</v>
      </c>
      <c r="I27" s="22">
        <f t="shared" si="4"/>
        <v>124586.25462499124</v>
      </c>
      <c r="J27" s="44">
        <f t="shared" si="5"/>
        <v>2983.6791931306275</v>
      </c>
      <c r="K27" s="45">
        <f t="shared" si="6"/>
        <v>3146.0739083333356</v>
      </c>
      <c r="L27" s="46">
        <f t="shared" si="7"/>
        <v>3526.0260742922051</v>
      </c>
      <c r="M27" s="44">
        <f t="shared" si="8"/>
        <v>3789.272575275897</v>
      </c>
      <c r="N27" s="45">
        <f t="shared" si="9"/>
        <v>4719.1108625000033</v>
      </c>
      <c r="O27" s="46">
        <f t="shared" si="10"/>
        <v>7052.0521485844101</v>
      </c>
      <c r="P27" s="40"/>
      <c r="Q27" s="40"/>
      <c r="R27" s="40"/>
    </row>
    <row r="28" spans="1:18" x14ac:dyDescent="0.4">
      <c r="A28" s="9">
        <v>20</v>
      </c>
      <c r="B28" s="5">
        <v>43889</v>
      </c>
      <c r="C28" s="47">
        <v>2</v>
      </c>
      <c r="D28" s="57">
        <v>1.27</v>
      </c>
      <c r="E28" s="58">
        <v>1.5</v>
      </c>
      <c r="F28" s="59">
        <v>2</v>
      </c>
      <c r="G28" s="22">
        <f t="shared" si="2"/>
        <v>107178.88954002406</v>
      </c>
      <c r="H28" s="22">
        <f t="shared" si="3"/>
        <v>114519.71199159037</v>
      </c>
      <c r="I28" s="22">
        <f t="shared" si="4"/>
        <v>132061.42990249072</v>
      </c>
      <c r="J28" s="44">
        <f t="shared" si="5"/>
        <v>3097.3573703889047</v>
      </c>
      <c r="K28" s="45">
        <f t="shared" si="6"/>
        <v>3287.6472342083357</v>
      </c>
      <c r="L28" s="46">
        <f t="shared" si="7"/>
        <v>3737.5876387497369</v>
      </c>
      <c r="M28" s="44">
        <f t="shared" si="8"/>
        <v>3933.6438603939091</v>
      </c>
      <c r="N28" s="45">
        <f t="shared" si="9"/>
        <v>4931.4708513125033</v>
      </c>
      <c r="O28" s="46">
        <f t="shared" si="10"/>
        <v>7475.1752774994739</v>
      </c>
      <c r="P28" s="40"/>
      <c r="Q28" s="40"/>
      <c r="R28" s="40"/>
    </row>
    <row r="29" spans="1:18" x14ac:dyDescent="0.4">
      <c r="A29" s="9">
        <v>21</v>
      </c>
      <c r="B29" s="5">
        <v>43893</v>
      </c>
      <c r="C29" s="47">
        <v>2</v>
      </c>
      <c r="D29" s="57">
        <v>1.27</v>
      </c>
      <c r="E29" s="58">
        <v>1.5</v>
      </c>
      <c r="F29" s="80">
        <v>2</v>
      </c>
      <c r="G29" s="22">
        <f t="shared" si="2"/>
        <v>111262.40523149897</v>
      </c>
      <c r="H29" s="22">
        <f t="shared" si="3"/>
        <v>119673.09903121194</v>
      </c>
      <c r="I29" s="22">
        <f t="shared" si="4"/>
        <v>139985.11569664016</v>
      </c>
      <c r="J29" s="44">
        <f t="shared" si="5"/>
        <v>3215.3666862007217</v>
      </c>
      <c r="K29" s="45">
        <f t="shared" si="6"/>
        <v>3435.5913597477111</v>
      </c>
      <c r="L29" s="46">
        <f t="shared" si="7"/>
        <v>3961.8428970747213</v>
      </c>
      <c r="M29" s="44">
        <f t="shared" si="8"/>
        <v>4083.5156914749168</v>
      </c>
      <c r="N29" s="45">
        <f t="shared" si="9"/>
        <v>5153.3870396215661</v>
      </c>
      <c r="O29" s="46">
        <f t="shared" si="10"/>
        <v>7923.6857941494427</v>
      </c>
      <c r="P29" s="40"/>
      <c r="Q29" s="40"/>
      <c r="R29" s="40"/>
    </row>
    <row r="30" spans="1:18" x14ac:dyDescent="0.4">
      <c r="A30" s="9">
        <v>22</v>
      </c>
      <c r="B30" s="5">
        <v>43899</v>
      </c>
      <c r="C30" s="47">
        <v>2</v>
      </c>
      <c r="D30" s="57">
        <v>1.27</v>
      </c>
      <c r="E30" s="58">
        <v>1.5</v>
      </c>
      <c r="F30" s="80">
        <v>2</v>
      </c>
      <c r="G30" s="22">
        <f t="shared" si="2"/>
        <v>115501.50287081908</v>
      </c>
      <c r="H30" s="22">
        <f t="shared" si="3"/>
        <v>125058.38848761648</v>
      </c>
      <c r="I30" s="22">
        <f t="shared" si="4"/>
        <v>148384.22263843857</v>
      </c>
      <c r="J30" s="44">
        <f t="shared" si="5"/>
        <v>3337.872156944969</v>
      </c>
      <c r="K30" s="45">
        <f t="shared" si="6"/>
        <v>3590.1929709363581</v>
      </c>
      <c r="L30" s="46">
        <f t="shared" si="7"/>
        <v>4199.5534708992045</v>
      </c>
      <c r="M30" s="44">
        <f t="shared" si="8"/>
        <v>4239.0976393201108</v>
      </c>
      <c r="N30" s="45">
        <f t="shared" si="9"/>
        <v>5385.2894564045373</v>
      </c>
      <c r="O30" s="46">
        <f t="shared" si="10"/>
        <v>8399.106941798409</v>
      </c>
      <c r="P30" s="40"/>
      <c r="Q30" s="40"/>
      <c r="R30" s="40"/>
    </row>
    <row r="31" spans="1:18" x14ac:dyDescent="0.4">
      <c r="A31" s="9">
        <v>23</v>
      </c>
      <c r="B31" s="5">
        <v>43902</v>
      </c>
      <c r="C31" s="47">
        <v>2</v>
      </c>
      <c r="D31" s="57">
        <v>-1</v>
      </c>
      <c r="E31" s="58">
        <v>-1</v>
      </c>
      <c r="F31" s="59">
        <v>-1</v>
      </c>
      <c r="G31" s="22">
        <f t="shared" si="2"/>
        <v>112036.4577846945</v>
      </c>
      <c r="H31" s="22">
        <f t="shared" si="3"/>
        <v>121306.63683298799</v>
      </c>
      <c r="I31" s="22">
        <f t="shared" si="4"/>
        <v>143932.69595928543</v>
      </c>
      <c r="J31" s="44">
        <f t="shared" si="5"/>
        <v>3465.0450861245722</v>
      </c>
      <c r="K31" s="45">
        <f t="shared" si="6"/>
        <v>3751.7516546284942</v>
      </c>
      <c r="L31" s="46">
        <f t="shared" si="7"/>
        <v>4451.5266791531567</v>
      </c>
      <c r="M31" s="44">
        <f t="shared" si="8"/>
        <v>-3465.0450861245722</v>
      </c>
      <c r="N31" s="45">
        <f t="shared" si="9"/>
        <v>-3751.7516546284942</v>
      </c>
      <c r="O31" s="46">
        <f t="shared" si="10"/>
        <v>-4451.5266791531567</v>
      </c>
      <c r="P31" s="40"/>
      <c r="Q31" s="40"/>
      <c r="R31" s="40"/>
    </row>
    <row r="32" spans="1:18" x14ac:dyDescent="0.4">
      <c r="A32" s="9">
        <v>24</v>
      </c>
      <c r="B32" s="5">
        <v>43903</v>
      </c>
      <c r="C32" s="47">
        <v>1</v>
      </c>
      <c r="D32" s="57">
        <v>1.27</v>
      </c>
      <c r="E32" s="58">
        <v>1.5</v>
      </c>
      <c r="F32" s="84">
        <v>2</v>
      </c>
      <c r="G32" s="22">
        <f t="shared" si="2"/>
        <v>116305.04682629136</v>
      </c>
      <c r="H32" s="22">
        <f t="shared" si="3"/>
        <v>126765.43549047245</v>
      </c>
      <c r="I32" s="22">
        <f t="shared" si="4"/>
        <v>152568.65771684254</v>
      </c>
      <c r="J32" s="44">
        <f t="shared" si="5"/>
        <v>3361.0937335408348</v>
      </c>
      <c r="K32" s="45">
        <f t="shared" si="6"/>
        <v>3639.1991049896396</v>
      </c>
      <c r="L32" s="46">
        <f t="shared" si="7"/>
        <v>4317.9808787785623</v>
      </c>
      <c r="M32" s="44">
        <f t="shared" si="8"/>
        <v>4268.5890415968606</v>
      </c>
      <c r="N32" s="45">
        <f t="shared" si="9"/>
        <v>5458.7986574844599</v>
      </c>
      <c r="O32" s="46">
        <f t="shared" si="10"/>
        <v>8635.9617575571247</v>
      </c>
      <c r="P32" s="40"/>
      <c r="Q32" s="40"/>
      <c r="R32" s="40"/>
    </row>
    <row r="33" spans="1:18" x14ac:dyDescent="0.4">
      <c r="A33" s="9">
        <v>25</v>
      </c>
      <c r="B33" s="5">
        <v>43906</v>
      </c>
      <c r="C33" s="47">
        <v>2</v>
      </c>
      <c r="D33" s="57">
        <v>1.27</v>
      </c>
      <c r="E33" s="58">
        <v>1.5</v>
      </c>
      <c r="F33" s="59">
        <v>2</v>
      </c>
      <c r="G33" s="22">
        <f t="shared" si="2"/>
        <v>120736.26911037306</v>
      </c>
      <c r="H33" s="22">
        <f t="shared" si="3"/>
        <v>132469.88008754372</v>
      </c>
      <c r="I33" s="22">
        <f t="shared" si="4"/>
        <v>161722.77717985309</v>
      </c>
      <c r="J33" s="44">
        <f t="shared" si="5"/>
        <v>3489.1514047887408</v>
      </c>
      <c r="K33" s="45">
        <f t="shared" si="6"/>
        <v>3802.963064714173</v>
      </c>
      <c r="L33" s="46">
        <f t="shared" si="7"/>
        <v>4577.0597315052764</v>
      </c>
      <c r="M33" s="44">
        <f t="shared" si="8"/>
        <v>4431.2222840817012</v>
      </c>
      <c r="N33" s="45">
        <f t="shared" si="9"/>
        <v>5704.4445970712595</v>
      </c>
      <c r="O33" s="46">
        <f t="shared" si="10"/>
        <v>9154.1194630105529</v>
      </c>
      <c r="P33" s="40"/>
      <c r="Q33" s="40"/>
      <c r="R33" s="40"/>
    </row>
    <row r="34" spans="1:18" x14ac:dyDescent="0.4">
      <c r="A34" s="9">
        <v>26</v>
      </c>
      <c r="B34" s="5"/>
      <c r="C34" s="47"/>
      <c r="D34" s="57"/>
      <c r="E34" s="58"/>
      <c r="F34" s="80"/>
      <c r="G34" s="22" t="str">
        <f t="shared" si="2"/>
        <v/>
      </c>
      <c r="H34" s="22" t="str">
        <f t="shared" si="3"/>
        <v/>
      </c>
      <c r="I34" s="22" t="str">
        <f t="shared" si="4"/>
        <v/>
      </c>
      <c r="J34" s="44">
        <f t="shared" si="5"/>
        <v>3622.0880733111917</v>
      </c>
      <c r="K34" s="45">
        <f t="shared" si="6"/>
        <v>3974.0964026263114</v>
      </c>
      <c r="L34" s="46">
        <f t="shared" si="7"/>
        <v>4851.6833153955922</v>
      </c>
      <c r="M34" s="44" t="str">
        <f t="shared" si="8"/>
        <v/>
      </c>
      <c r="N34" s="45" t="str">
        <f t="shared" si="9"/>
        <v/>
      </c>
      <c r="O34" s="46" t="str">
        <f t="shared" si="10"/>
        <v/>
      </c>
      <c r="P34" s="40"/>
      <c r="Q34" s="40"/>
      <c r="R34" s="40"/>
    </row>
    <row r="35" spans="1:18" x14ac:dyDescent="0.4">
      <c r="A35" s="9">
        <v>27</v>
      </c>
      <c r="B35" s="5"/>
      <c r="C35" s="47"/>
      <c r="D35" s="57"/>
      <c r="E35" s="58"/>
      <c r="F35" s="80"/>
      <c r="G35" s="22" t="str">
        <f t="shared" si="2"/>
        <v/>
      </c>
      <c r="H35" s="22" t="str">
        <f t="shared" si="3"/>
        <v/>
      </c>
      <c r="I35" s="22" t="str">
        <f t="shared" si="4"/>
        <v/>
      </c>
      <c r="J35" s="44" t="str">
        <f t="shared" si="5"/>
        <v/>
      </c>
      <c r="K35" s="45" t="str">
        <f t="shared" si="6"/>
        <v/>
      </c>
      <c r="L35" s="46" t="str">
        <f t="shared" si="7"/>
        <v/>
      </c>
      <c r="M35" s="44" t="str">
        <f t="shared" si="8"/>
        <v/>
      </c>
      <c r="N35" s="45" t="str">
        <f t="shared" si="9"/>
        <v/>
      </c>
      <c r="O35" s="46" t="str">
        <f t="shared" si="10"/>
        <v/>
      </c>
      <c r="P35" s="40"/>
      <c r="Q35" s="40"/>
      <c r="R35" s="40"/>
    </row>
    <row r="36" spans="1:18" x14ac:dyDescent="0.4">
      <c r="A36" s="9">
        <v>28</v>
      </c>
      <c r="B36" s="5"/>
      <c r="C36" s="47"/>
      <c r="D36" s="57"/>
      <c r="E36" s="58"/>
      <c r="F36" s="59"/>
      <c r="G36" s="22" t="str">
        <f t="shared" si="2"/>
        <v/>
      </c>
      <c r="H36" s="22" t="str">
        <f t="shared" si="3"/>
        <v/>
      </c>
      <c r="I36" s="22" t="str">
        <f t="shared" si="4"/>
        <v/>
      </c>
      <c r="J36" s="44" t="str">
        <f t="shared" si="5"/>
        <v/>
      </c>
      <c r="K36" s="45" t="str">
        <f t="shared" si="6"/>
        <v/>
      </c>
      <c r="L36" s="46" t="str">
        <f t="shared" si="7"/>
        <v/>
      </c>
      <c r="M36" s="44" t="str">
        <f t="shared" si="8"/>
        <v/>
      </c>
      <c r="N36" s="45" t="str">
        <f t="shared" si="9"/>
        <v/>
      </c>
      <c r="O36" s="46" t="str">
        <f t="shared" si="10"/>
        <v/>
      </c>
      <c r="P36" s="40"/>
      <c r="Q36" s="40"/>
      <c r="R36" s="40"/>
    </row>
    <row r="37" spans="1:18" x14ac:dyDescent="0.4">
      <c r="A37" s="9">
        <v>29</v>
      </c>
      <c r="B37" s="5"/>
      <c r="C37" s="47"/>
      <c r="D37" s="57"/>
      <c r="E37" s="58"/>
      <c r="F37" s="59"/>
      <c r="G37" s="22" t="str">
        <f t="shared" si="2"/>
        <v/>
      </c>
      <c r="H37" s="22" t="str">
        <f t="shared" si="3"/>
        <v/>
      </c>
      <c r="I37" s="22" t="str">
        <f t="shared" si="4"/>
        <v/>
      </c>
      <c r="J37" s="44" t="str">
        <f t="shared" si="5"/>
        <v/>
      </c>
      <c r="K37" s="45" t="str">
        <f t="shared" si="6"/>
        <v/>
      </c>
      <c r="L37" s="46" t="str">
        <f t="shared" si="7"/>
        <v/>
      </c>
      <c r="M37" s="44" t="str">
        <f t="shared" si="8"/>
        <v/>
      </c>
      <c r="N37" s="45" t="str">
        <f t="shared" si="9"/>
        <v/>
      </c>
      <c r="O37" s="46" t="str">
        <f t="shared" si="10"/>
        <v/>
      </c>
      <c r="P37" s="40"/>
      <c r="Q37" s="40"/>
      <c r="R37" s="40"/>
    </row>
    <row r="38" spans="1:18" x14ac:dyDescent="0.4">
      <c r="A38" s="9">
        <v>30</v>
      </c>
      <c r="B38" s="5"/>
      <c r="C38" s="47"/>
      <c r="D38" s="57"/>
      <c r="E38" s="58"/>
      <c r="F38" s="59"/>
      <c r="G38" s="22" t="str">
        <f t="shared" si="2"/>
        <v/>
      </c>
      <c r="H38" s="22" t="str">
        <f t="shared" si="3"/>
        <v/>
      </c>
      <c r="I38" s="22" t="str">
        <f t="shared" si="4"/>
        <v/>
      </c>
      <c r="J38" s="44" t="str">
        <f t="shared" si="5"/>
        <v/>
      </c>
      <c r="K38" s="45" t="str">
        <f t="shared" si="6"/>
        <v/>
      </c>
      <c r="L38" s="46" t="str">
        <f t="shared" si="7"/>
        <v/>
      </c>
      <c r="M38" s="44" t="str">
        <f t="shared" si="8"/>
        <v/>
      </c>
      <c r="N38" s="45" t="str">
        <f t="shared" si="9"/>
        <v/>
      </c>
      <c r="O38" s="46" t="str">
        <f t="shared" si="10"/>
        <v/>
      </c>
      <c r="P38" s="40"/>
      <c r="Q38" s="40"/>
      <c r="R38" s="40"/>
    </row>
    <row r="39" spans="1:18" x14ac:dyDescent="0.4">
      <c r="A39" s="9">
        <v>31</v>
      </c>
      <c r="B39" s="5"/>
      <c r="C39" s="47"/>
      <c r="D39" s="57"/>
      <c r="E39" s="60"/>
      <c r="F39" s="59"/>
      <c r="G39" s="22" t="str">
        <f t="shared" si="2"/>
        <v/>
      </c>
      <c r="H39" s="22" t="str">
        <f t="shared" si="3"/>
        <v/>
      </c>
      <c r="I39" s="22" t="str">
        <f t="shared" si="4"/>
        <v/>
      </c>
      <c r="J39" s="44" t="str">
        <f t="shared" si="5"/>
        <v/>
      </c>
      <c r="K39" s="45" t="str">
        <f t="shared" si="6"/>
        <v/>
      </c>
      <c r="L39" s="46" t="str">
        <f t="shared" si="7"/>
        <v/>
      </c>
      <c r="M39" s="44" t="str">
        <f t="shared" si="8"/>
        <v/>
      </c>
      <c r="N39" s="45" t="str">
        <f t="shared" si="9"/>
        <v/>
      </c>
      <c r="O39" s="46" t="str">
        <f t="shared" si="10"/>
        <v/>
      </c>
      <c r="P39" s="40"/>
      <c r="Q39" s="40"/>
      <c r="R39" s="40"/>
    </row>
    <row r="40" spans="1:18" x14ac:dyDescent="0.4">
      <c r="A40" s="9">
        <v>32</v>
      </c>
      <c r="B40" s="5"/>
      <c r="C40" s="47"/>
      <c r="D40" s="57"/>
      <c r="E40" s="60"/>
      <c r="F40" s="59"/>
      <c r="G40" s="22" t="str">
        <f t="shared" si="2"/>
        <v/>
      </c>
      <c r="H40" s="22" t="str">
        <f t="shared" si="3"/>
        <v/>
      </c>
      <c r="I40" s="22" t="str">
        <f t="shared" si="4"/>
        <v/>
      </c>
      <c r="J40" s="44" t="str">
        <f t="shared" si="5"/>
        <v/>
      </c>
      <c r="K40" s="45" t="str">
        <f t="shared" si="6"/>
        <v/>
      </c>
      <c r="L40" s="46" t="str">
        <f t="shared" si="7"/>
        <v/>
      </c>
      <c r="M40" s="44" t="str">
        <f t="shared" si="8"/>
        <v/>
      </c>
      <c r="N40" s="45" t="str">
        <f t="shared" si="9"/>
        <v/>
      </c>
      <c r="O40" s="46" t="str">
        <f t="shared" si="10"/>
        <v/>
      </c>
      <c r="P40" s="40"/>
      <c r="Q40" s="40"/>
      <c r="R40" s="40"/>
    </row>
    <row r="41" spans="1:18" x14ac:dyDescent="0.4">
      <c r="A41" s="9">
        <v>33</v>
      </c>
      <c r="B41" s="5"/>
      <c r="C41" s="47"/>
      <c r="D41" s="57"/>
      <c r="E41" s="60"/>
      <c r="F41" s="80"/>
      <c r="G41" s="22" t="str">
        <f t="shared" si="2"/>
        <v/>
      </c>
      <c r="H41" s="22" t="str">
        <f t="shared" si="3"/>
        <v/>
      </c>
      <c r="I41" s="22" t="str">
        <f t="shared" si="4"/>
        <v/>
      </c>
      <c r="J41" s="44" t="str">
        <f t="shared" si="5"/>
        <v/>
      </c>
      <c r="K41" s="45" t="str">
        <f t="shared" si="6"/>
        <v/>
      </c>
      <c r="L41" s="46" t="str">
        <f t="shared" si="7"/>
        <v/>
      </c>
      <c r="M41" s="44" t="str">
        <f t="shared" si="8"/>
        <v/>
      </c>
      <c r="N41" s="45" t="str">
        <f t="shared" si="9"/>
        <v/>
      </c>
      <c r="O41" s="46" t="str">
        <f t="shared" si="10"/>
        <v/>
      </c>
      <c r="P41" s="40"/>
      <c r="Q41" s="40"/>
      <c r="R41" s="40"/>
    </row>
    <row r="42" spans="1:18" x14ac:dyDescent="0.4">
      <c r="A42" s="9">
        <v>34</v>
      </c>
      <c r="B42" s="5"/>
      <c r="C42" s="47"/>
      <c r="D42" s="57"/>
      <c r="E42" s="60"/>
      <c r="F42" s="80"/>
      <c r="G42" s="22" t="str">
        <f t="shared" si="2"/>
        <v/>
      </c>
      <c r="H42" s="22" t="str">
        <f t="shared" si="3"/>
        <v/>
      </c>
      <c r="I42" s="22" t="str">
        <f t="shared" si="4"/>
        <v/>
      </c>
      <c r="J42" s="44" t="str">
        <f t="shared" si="5"/>
        <v/>
      </c>
      <c r="K42" s="45" t="str">
        <f t="shared" si="6"/>
        <v/>
      </c>
      <c r="L42" s="46" t="str">
        <f t="shared" si="7"/>
        <v/>
      </c>
      <c r="M42" s="44" t="str">
        <f>IF(D42="","",J42*D42)</f>
        <v/>
      </c>
      <c r="N42" s="45" t="str">
        <f t="shared" si="9"/>
        <v/>
      </c>
      <c r="O42" s="46" t="str">
        <f t="shared" si="10"/>
        <v/>
      </c>
      <c r="P42" s="40"/>
      <c r="Q42" s="40"/>
      <c r="R42" s="40"/>
    </row>
    <row r="43" spans="1:18" x14ac:dyDescent="0.4">
      <c r="A43" s="3">
        <v>35</v>
      </c>
      <c r="B43" s="5"/>
      <c r="C43" s="47"/>
      <c r="D43" s="57"/>
      <c r="E43" s="60"/>
      <c r="F43" s="59"/>
      <c r="G43" s="22" t="str">
        <f>IF(D43="","",G42+M43)</f>
        <v/>
      </c>
      <c r="H43" s="22" t="str">
        <f>IF(E43="","",H42+N43)</f>
        <v/>
      </c>
      <c r="I43" s="22" t="str">
        <f>IF(F43="","",I42+O43)</f>
        <v/>
      </c>
      <c r="J43" s="44" t="str">
        <f t="shared" si="5"/>
        <v/>
      </c>
      <c r="K43" s="45" t="str">
        <f t="shared" si="6"/>
        <v/>
      </c>
      <c r="L43" s="46" t="str">
        <f t="shared" si="7"/>
        <v/>
      </c>
      <c r="M43" s="44" t="str">
        <f t="shared" si="8"/>
        <v/>
      </c>
      <c r="N43" s="45" t="str">
        <f t="shared" si="9"/>
        <v/>
      </c>
      <c r="O43" s="46" t="str">
        <f t="shared" si="10"/>
        <v/>
      </c>
    </row>
    <row r="44" spans="1:18" x14ac:dyDescent="0.4">
      <c r="A44" s="9">
        <v>36</v>
      </c>
      <c r="B44" s="5"/>
      <c r="C44" s="47"/>
      <c r="D44" s="57"/>
      <c r="E44" s="60"/>
      <c r="F44" s="59"/>
      <c r="G44" s="22" t="str">
        <f t="shared" ref="G44:G58" si="11">IF(D44="","",G43+M44)</f>
        <v/>
      </c>
      <c r="H44" s="22" t="str">
        <f t="shared" ref="H44:H58" si="12">IF(E44="","",H43+N44)</f>
        <v/>
      </c>
      <c r="I44" s="22" t="str">
        <f t="shared" ref="I44:I58" si="13">IF(F44="","",I43+O44)</f>
        <v/>
      </c>
      <c r="J44" s="44" t="str">
        <f>IF(G43="","",G43*0.03)</f>
        <v/>
      </c>
      <c r="K44" s="45" t="str">
        <f t="shared" si="6"/>
        <v/>
      </c>
      <c r="L44" s="46" t="str">
        <f t="shared" si="7"/>
        <v/>
      </c>
      <c r="M44" s="44" t="str">
        <f>IF(D44="","",J44*D44)</f>
        <v/>
      </c>
      <c r="N44" s="45" t="str">
        <f t="shared" si="9"/>
        <v/>
      </c>
      <c r="O44" s="46" t="str">
        <f t="shared" si="10"/>
        <v/>
      </c>
    </row>
    <row r="45" spans="1:18" x14ac:dyDescent="0.4">
      <c r="A45" s="9">
        <v>37</v>
      </c>
      <c r="B45" s="5"/>
      <c r="C45" s="47"/>
      <c r="D45" s="57"/>
      <c r="E45" s="58"/>
      <c r="F45" s="59"/>
      <c r="G45" s="22" t="str">
        <f t="shared" si="11"/>
        <v/>
      </c>
      <c r="H45" s="22" t="str">
        <f t="shared" si="12"/>
        <v/>
      </c>
      <c r="I45" s="22" t="str">
        <f t="shared" si="13"/>
        <v/>
      </c>
      <c r="J45" s="44" t="str">
        <f t="shared" si="5"/>
        <v/>
      </c>
      <c r="K45" s="45" t="str">
        <f t="shared" si="6"/>
        <v/>
      </c>
      <c r="L45" s="46" t="str">
        <f t="shared" si="7"/>
        <v/>
      </c>
      <c r="M45" s="44" t="str">
        <f t="shared" si="8"/>
        <v/>
      </c>
      <c r="N45" s="45" t="str">
        <f t="shared" si="9"/>
        <v/>
      </c>
      <c r="O45" s="46" t="str">
        <f t="shared" si="10"/>
        <v/>
      </c>
    </row>
    <row r="46" spans="1:18" x14ac:dyDescent="0.4">
      <c r="A46" s="9">
        <v>38</v>
      </c>
      <c r="B46" s="5"/>
      <c r="C46" s="47"/>
      <c r="D46" s="57"/>
      <c r="E46" s="58"/>
      <c r="F46" s="59"/>
      <c r="G46" s="22" t="str">
        <f t="shared" si="11"/>
        <v/>
      </c>
      <c r="H46" s="22" t="str">
        <f t="shared" si="12"/>
        <v/>
      </c>
      <c r="I46" s="22" t="str">
        <f t="shared" si="13"/>
        <v/>
      </c>
      <c r="J46" s="44" t="str">
        <f t="shared" si="5"/>
        <v/>
      </c>
      <c r="K46" s="45" t="str">
        <f t="shared" si="6"/>
        <v/>
      </c>
      <c r="L46" s="46" t="str">
        <f t="shared" si="7"/>
        <v/>
      </c>
      <c r="M46" s="44" t="str">
        <f t="shared" si="8"/>
        <v/>
      </c>
      <c r="N46" s="45" t="str">
        <f t="shared" si="9"/>
        <v/>
      </c>
      <c r="O46" s="46" t="str">
        <f t="shared" si="10"/>
        <v/>
      </c>
    </row>
    <row r="47" spans="1:18" x14ac:dyDescent="0.4">
      <c r="A47" s="9">
        <v>39</v>
      </c>
      <c r="B47" s="5"/>
      <c r="C47" s="47"/>
      <c r="D47" s="57"/>
      <c r="E47" s="58"/>
      <c r="F47" s="59"/>
      <c r="G47" s="22" t="str">
        <f t="shared" si="11"/>
        <v/>
      </c>
      <c r="H47" s="22" t="str">
        <f t="shared" si="12"/>
        <v/>
      </c>
      <c r="I47" s="22" t="str">
        <f t="shared" si="13"/>
        <v/>
      </c>
      <c r="J47" s="44" t="str">
        <f t="shared" si="5"/>
        <v/>
      </c>
      <c r="K47" s="45" t="str">
        <f t="shared" si="6"/>
        <v/>
      </c>
      <c r="L47" s="46" t="str">
        <f t="shared" si="7"/>
        <v/>
      </c>
      <c r="M47" s="44" t="str">
        <f t="shared" si="8"/>
        <v/>
      </c>
      <c r="N47" s="45" t="str">
        <f t="shared" si="9"/>
        <v/>
      </c>
      <c r="O47" s="46" t="str">
        <f t="shared" si="10"/>
        <v/>
      </c>
    </row>
    <row r="48" spans="1:18" x14ac:dyDescent="0.4">
      <c r="A48" s="9">
        <v>40</v>
      </c>
      <c r="B48" s="5"/>
      <c r="C48" s="47"/>
      <c r="D48" s="57"/>
      <c r="E48" s="58"/>
      <c r="F48" s="59"/>
      <c r="G48" s="22" t="str">
        <f t="shared" si="11"/>
        <v/>
      </c>
      <c r="H48" s="22" t="str">
        <f t="shared" si="12"/>
        <v/>
      </c>
      <c r="I48" s="22" t="str">
        <f t="shared" si="13"/>
        <v/>
      </c>
      <c r="J48" s="44" t="str">
        <f t="shared" si="5"/>
        <v/>
      </c>
      <c r="K48" s="45" t="str">
        <f t="shared" si="6"/>
        <v/>
      </c>
      <c r="L48" s="46" t="str">
        <f t="shared" si="7"/>
        <v/>
      </c>
      <c r="M48" s="44" t="str">
        <f t="shared" si="8"/>
        <v/>
      </c>
      <c r="N48" s="45" t="str">
        <f t="shared" si="9"/>
        <v/>
      </c>
      <c r="O48" s="46" t="str">
        <f t="shared" si="10"/>
        <v/>
      </c>
    </row>
    <row r="49" spans="1:15" x14ac:dyDescent="0.4">
      <c r="A49" s="9">
        <v>41</v>
      </c>
      <c r="B49" s="5"/>
      <c r="C49" s="47"/>
      <c r="D49" s="57"/>
      <c r="E49" s="58"/>
      <c r="F49" s="59"/>
      <c r="G49" s="22" t="str">
        <f t="shared" si="11"/>
        <v/>
      </c>
      <c r="H49" s="22" t="str">
        <f t="shared" si="12"/>
        <v/>
      </c>
      <c r="I49" s="22" t="str">
        <f t="shared" si="13"/>
        <v/>
      </c>
      <c r="J49" s="44" t="str">
        <f t="shared" si="5"/>
        <v/>
      </c>
      <c r="K49" s="45" t="str">
        <f t="shared" si="6"/>
        <v/>
      </c>
      <c r="L49" s="46" t="str">
        <f t="shared" si="7"/>
        <v/>
      </c>
      <c r="M49" s="44" t="str">
        <f t="shared" si="8"/>
        <v/>
      </c>
      <c r="N49" s="45" t="str">
        <f t="shared" si="9"/>
        <v/>
      </c>
      <c r="O49" s="46" t="str">
        <f t="shared" si="10"/>
        <v/>
      </c>
    </row>
    <row r="50" spans="1:15" x14ac:dyDescent="0.4">
      <c r="A50" s="9">
        <v>42</v>
      </c>
      <c r="B50" s="5"/>
      <c r="C50" s="47"/>
      <c r="D50" s="57"/>
      <c r="E50" s="58"/>
      <c r="F50" s="59"/>
      <c r="G50" s="22" t="str">
        <f t="shared" si="11"/>
        <v/>
      </c>
      <c r="H50" s="22" t="str">
        <f t="shared" si="12"/>
        <v/>
      </c>
      <c r="I50" s="22" t="str">
        <f t="shared" si="13"/>
        <v/>
      </c>
      <c r="J50" s="44" t="str">
        <f t="shared" si="5"/>
        <v/>
      </c>
      <c r="K50" s="45" t="str">
        <f t="shared" si="6"/>
        <v/>
      </c>
      <c r="L50" s="46" t="str">
        <f t="shared" si="7"/>
        <v/>
      </c>
      <c r="M50" s="44" t="str">
        <f t="shared" si="8"/>
        <v/>
      </c>
      <c r="N50" s="45" t="str">
        <f t="shared" si="9"/>
        <v/>
      </c>
      <c r="O50" s="46" t="str">
        <f t="shared" si="10"/>
        <v/>
      </c>
    </row>
    <row r="51" spans="1:15" x14ac:dyDescent="0.4">
      <c r="A51" s="9">
        <v>43</v>
      </c>
      <c r="B51" s="5"/>
      <c r="C51" s="47"/>
      <c r="D51" s="57"/>
      <c r="E51" s="58"/>
      <c r="F51" s="80"/>
      <c r="G51" s="22" t="str">
        <f t="shared" si="11"/>
        <v/>
      </c>
      <c r="H51" s="22" t="str">
        <f t="shared" si="12"/>
        <v/>
      </c>
      <c r="I51" s="22" t="str">
        <f t="shared" si="13"/>
        <v/>
      </c>
      <c r="J51" s="44" t="str">
        <f t="shared" si="5"/>
        <v/>
      </c>
      <c r="K51" s="45" t="str">
        <f t="shared" si="6"/>
        <v/>
      </c>
      <c r="L51" s="46" t="str">
        <f t="shared" si="7"/>
        <v/>
      </c>
      <c r="M51" s="44" t="str">
        <f t="shared" si="8"/>
        <v/>
      </c>
      <c r="N51" s="45" t="str">
        <f t="shared" si="9"/>
        <v/>
      </c>
      <c r="O51" s="46" t="str">
        <f t="shared" si="10"/>
        <v/>
      </c>
    </row>
    <row r="52" spans="1:15" x14ac:dyDescent="0.4">
      <c r="A52" s="9">
        <v>44</v>
      </c>
      <c r="B52" s="5"/>
      <c r="C52" s="47"/>
      <c r="D52" s="57"/>
      <c r="E52" s="58"/>
      <c r="F52" s="59"/>
      <c r="G52" s="22" t="str">
        <f t="shared" si="11"/>
        <v/>
      </c>
      <c r="H52" s="22" t="str">
        <f t="shared" si="12"/>
        <v/>
      </c>
      <c r="I52" s="22" t="str">
        <f t="shared" si="13"/>
        <v/>
      </c>
      <c r="J52" s="44" t="str">
        <f t="shared" si="5"/>
        <v/>
      </c>
      <c r="K52" s="45" t="str">
        <f t="shared" si="6"/>
        <v/>
      </c>
      <c r="L52" s="46" t="str">
        <f t="shared" si="7"/>
        <v/>
      </c>
      <c r="M52" s="44" t="str">
        <f t="shared" si="8"/>
        <v/>
      </c>
      <c r="N52" s="45" t="str">
        <f t="shared" si="9"/>
        <v/>
      </c>
      <c r="O52" s="46" t="str">
        <f t="shared" si="10"/>
        <v/>
      </c>
    </row>
    <row r="53" spans="1:15" x14ac:dyDescent="0.4">
      <c r="A53" s="9">
        <v>45</v>
      </c>
      <c r="B53" s="5"/>
      <c r="C53" s="47"/>
      <c r="D53" s="57"/>
      <c r="E53" s="58"/>
      <c r="F53" s="59"/>
      <c r="G53" s="22" t="str">
        <f t="shared" si="11"/>
        <v/>
      </c>
      <c r="H53" s="22" t="str">
        <f t="shared" si="12"/>
        <v/>
      </c>
      <c r="I53" s="22" t="str">
        <f t="shared" si="13"/>
        <v/>
      </c>
      <c r="J53" s="44" t="str">
        <f t="shared" si="5"/>
        <v/>
      </c>
      <c r="K53" s="45" t="str">
        <f t="shared" si="6"/>
        <v/>
      </c>
      <c r="L53" s="46" t="str">
        <f t="shared" si="7"/>
        <v/>
      </c>
      <c r="M53" s="44" t="str">
        <f t="shared" si="8"/>
        <v/>
      </c>
      <c r="N53" s="45" t="str">
        <f t="shared" si="9"/>
        <v/>
      </c>
      <c r="O53" s="46" t="str">
        <f t="shared" si="10"/>
        <v/>
      </c>
    </row>
    <row r="54" spans="1:15" x14ac:dyDescent="0.4">
      <c r="A54" s="9">
        <v>46</v>
      </c>
      <c r="B54" s="5"/>
      <c r="C54" s="47"/>
      <c r="D54" s="57"/>
      <c r="E54" s="58"/>
      <c r="F54" s="59"/>
      <c r="G54" s="22" t="str">
        <f t="shared" si="11"/>
        <v/>
      </c>
      <c r="H54" s="22" t="str">
        <f t="shared" si="12"/>
        <v/>
      </c>
      <c r="I54" s="22" t="str">
        <f t="shared" si="13"/>
        <v/>
      </c>
      <c r="J54" s="44" t="str">
        <f t="shared" si="5"/>
        <v/>
      </c>
      <c r="K54" s="45" t="str">
        <f t="shared" si="6"/>
        <v/>
      </c>
      <c r="L54" s="46" t="str">
        <f t="shared" si="7"/>
        <v/>
      </c>
      <c r="M54" s="44" t="str">
        <f t="shared" si="8"/>
        <v/>
      </c>
      <c r="N54" s="45" t="str">
        <f t="shared" si="9"/>
        <v/>
      </c>
      <c r="O54" s="46" t="str">
        <f t="shared" si="10"/>
        <v/>
      </c>
    </row>
    <row r="55" spans="1:15" x14ac:dyDescent="0.4">
      <c r="A55" s="9">
        <v>47</v>
      </c>
      <c r="B55" s="5"/>
      <c r="C55" s="47"/>
      <c r="D55" s="57"/>
      <c r="E55" s="58"/>
      <c r="F55" s="59"/>
      <c r="G55" s="22" t="str">
        <f t="shared" si="11"/>
        <v/>
      </c>
      <c r="H55" s="22" t="str">
        <f t="shared" si="12"/>
        <v/>
      </c>
      <c r="I55" s="22" t="str">
        <f t="shared" si="13"/>
        <v/>
      </c>
      <c r="J55" s="44" t="str">
        <f t="shared" si="5"/>
        <v/>
      </c>
      <c r="K55" s="45" t="str">
        <f t="shared" si="6"/>
        <v/>
      </c>
      <c r="L55" s="46" t="str">
        <f t="shared" si="7"/>
        <v/>
      </c>
      <c r="M55" s="44" t="str">
        <f t="shared" si="8"/>
        <v/>
      </c>
      <c r="N55" s="45" t="str">
        <f t="shared" si="9"/>
        <v/>
      </c>
      <c r="O55" s="46" t="str">
        <f t="shared" si="10"/>
        <v/>
      </c>
    </row>
    <row r="56" spans="1:15" x14ac:dyDescent="0.4">
      <c r="A56" s="9">
        <v>48</v>
      </c>
      <c r="B56" s="5"/>
      <c r="C56" s="47"/>
      <c r="D56" s="57"/>
      <c r="E56" s="58"/>
      <c r="F56" s="59"/>
      <c r="G56" s="22" t="str">
        <f t="shared" si="11"/>
        <v/>
      </c>
      <c r="H56" s="22" t="str">
        <f t="shared" si="12"/>
        <v/>
      </c>
      <c r="I56" s="22" t="str">
        <f t="shared" si="13"/>
        <v/>
      </c>
      <c r="J56" s="44" t="str">
        <f t="shared" si="5"/>
        <v/>
      </c>
      <c r="K56" s="45" t="str">
        <f t="shared" si="6"/>
        <v/>
      </c>
      <c r="L56" s="46" t="str">
        <f t="shared" si="7"/>
        <v/>
      </c>
      <c r="M56" s="44" t="str">
        <f t="shared" si="8"/>
        <v/>
      </c>
      <c r="N56" s="45" t="str">
        <f t="shared" si="9"/>
        <v/>
      </c>
      <c r="O56" s="46" t="str">
        <f t="shared" si="10"/>
        <v/>
      </c>
    </row>
    <row r="57" spans="1:15" x14ac:dyDescent="0.4">
      <c r="A57" s="9">
        <v>49</v>
      </c>
      <c r="B57" s="5"/>
      <c r="C57" s="47"/>
      <c r="D57" s="57"/>
      <c r="E57" s="58"/>
      <c r="F57" s="59"/>
      <c r="G57" s="22" t="str">
        <f t="shared" si="11"/>
        <v/>
      </c>
      <c r="H57" s="22" t="str">
        <f t="shared" si="12"/>
        <v/>
      </c>
      <c r="I57" s="22" t="str">
        <f t="shared" si="13"/>
        <v/>
      </c>
      <c r="J57" s="44" t="str">
        <f t="shared" si="5"/>
        <v/>
      </c>
      <c r="K57" s="45" t="str">
        <f t="shared" si="6"/>
        <v/>
      </c>
      <c r="L57" s="46" t="str">
        <f t="shared" si="7"/>
        <v/>
      </c>
      <c r="M57" s="44" t="str">
        <f t="shared" si="8"/>
        <v/>
      </c>
      <c r="N57" s="45" t="str">
        <f t="shared" si="9"/>
        <v/>
      </c>
      <c r="O57" s="46" t="str">
        <f t="shared" si="10"/>
        <v/>
      </c>
    </row>
    <row r="58" spans="1:15" ht="19.5" thickBot="1" x14ac:dyDescent="0.45">
      <c r="A58" s="9">
        <v>50</v>
      </c>
      <c r="B58" s="6"/>
      <c r="C58" s="51"/>
      <c r="D58" s="61"/>
      <c r="E58" s="62"/>
      <c r="F58" s="63"/>
      <c r="G58" s="22" t="str">
        <f t="shared" si="11"/>
        <v/>
      </c>
      <c r="H58" s="22" t="str">
        <f t="shared" si="12"/>
        <v/>
      </c>
      <c r="I58" s="22" t="str">
        <f t="shared" si="13"/>
        <v/>
      </c>
      <c r="J58" s="44" t="str">
        <f t="shared" si="5"/>
        <v/>
      </c>
      <c r="K58" s="45" t="str">
        <f t="shared" si="6"/>
        <v/>
      </c>
      <c r="L58" s="46" t="str">
        <f t="shared" si="7"/>
        <v/>
      </c>
      <c r="M58" s="44" t="str">
        <f t="shared" si="8"/>
        <v/>
      </c>
      <c r="N58" s="45" t="str">
        <f t="shared" si="9"/>
        <v/>
      </c>
      <c r="O58" s="46" t="str">
        <f t="shared" si="10"/>
        <v/>
      </c>
    </row>
    <row r="59" spans="1:15" ht="19.5" thickBot="1" x14ac:dyDescent="0.45">
      <c r="A59" s="9"/>
      <c r="B59" s="94" t="s">
        <v>5</v>
      </c>
      <c r="C59" s="95"/>
      <c r="D59" s="7">
        <f>COUNTIF(D9:D58,1.27)</f>
        <v>14</v>
      </c>
      <c r="E59" s="7">
        <f>COUNTIF(E9:E58,1.5)</f>
        <v>14</v>
      </c>
      <c r="F59" s="8">
        <f>COUNTIF(F9:F58,2)</f>
        <v>14</v>
      </c>
      <c r="G59" s="70">
        <f>M59+G8</f>
        <v>120736.26911037305</v>
      </c>
      <c r="H59" s="71">
        <f>N59+H8</f>
        <v>132469.88008754366</v>
      </c>
      <c r="I59" s="72">
        <f>O59+I8</f>
        <v>161722.77717985309</v>
      </c>
      <c r="J59" s="67" t="s">
        <v>30</v>
      </c>
      <c r="K59" s="68">
        <v>106</v>
      </c>
      <c r="L59" s="69" t="s">
        <v>31</v>
      </c>
      <c r="M59" s="81">
        <f>SUM(M9:M58)</f>
        <v>20736.269110373047</v>
      </c>
      <c r="N59" s="82">
        <f>SUM(N9:N58)</f>
        <v>32469.880087543661</v>
      </c>
      <c r="O59" s="83">
        <f>SUM(O9:O58)</f>
        <v>61722.777179853096</v>
      </c>
    </row>
    <row r="60" spans="1:15" ht="19.5" thickBot="1" x14ac:dyDescent="0.45">
      <c r="A60" s="9"/>
      <c r="B60" s="88" t="s">
        <v>6</v>
      </c>
      <c r="C60" s="89"/>
      <c r="D60" s="7">
        <f>COUNTIF(D9:D58,-1)</f>
        <v>11</v>
      </c>
      <c r="E60" s="7">
        <f>COUNTIF(E9:E58,-1)</f>
        <v>11</v>
      </c>
      <c r="F60" s="8">
        <f>COUNTIF(F9:F58,-1)</f>
        <v>11</v>
      </c>
      <c r="G60" s="86" t="s">
        <v>29</v>
      </c>
      <c r="H60" s="87"/>
      <c r="I60" s="93"/>
      <c r="J60" s="86" t="s">
        <v>32</v>
      </c>
      <c r="K60" s="87"/>
      <c r="L60" s="93"/>
      <c r="M60" s="9"/>
      <c r="N60" s="3"/>
      <c r="O60" s="4"/>
    </row>
    <row r="61" spans="1:15" ht="19.5" thickBot="1" x14ac:dyDescent="0.45">
      <c r="A61" s="9"/>
      <c r="B61" s="88" t="s">
        <v>34</v>
      </c>
      <c r="C61" s="89"/>
      <c r="D61" s="7">
        <f>COUNTIF(D9:D58,0)</f>
        <v>0</v>
      </c>
      <c r="E61" s="7">
        <f>COUNTIF(E9:E58,0)</f>
        <v>0</v>
      </c>
      <c r="F61" s="7">
        <f>COUNTIF(F9:F58,0)</f>
        <v>0</v>
      </c>
      <c r="G61" s="76">
        <f>G59/G8</f>
        <v>1.2073626911037305</v>
      </c>
      <c r="H61" s="77">
        <f>H59/H8</f>
        <v>1.3246988008754366</v>
      </c>
      <c r="I61" s="78">
        <f>I59/I8</f>
        <v>1.6172277717985308</v>
      </c>
      <c r="J61" s="65">
        <f>(G61-100%)*30/K59</f>
        <v>5.8687554085961463E-2</v>
      </c>
      <c r="K61" s="65">
        <f>(H61-100%)*30/K59</f>
        <v>9.1895887040217894E-2</v>
      </c>
      <c r="L61" s="66">
        <f>(I61-100%)*30/K59</f>
        <v>0.17468710522599928</v>
      </c>
      <c r="M61" s="10"/>
      <c r="N61" s="2"/>
      <c r="O61" s="11"/>
    </row>
    <row r="62" spans="1:15" ht="19.5" thickBot="1" x14ac:dyDescent="0.45">
      <c r="A62" s="3"/>
      <c r="B62" s="86" t="s">
        <v>4</v>
      </c>
      <c r="C62" s="87"/>
      <c r="D62" s="79">
        <f>D59/(D59+D60+D61)</f>
        <v>0.56000000000000005</v>
      </c>
      <c r="E62" s="74">
        <f>E59/(E59+E60+E61)</f>
        <v>0.56000000000000005</v>
      </c>
      <c r="F62" s="75">
        <f>F59/(F59+F60+F61)</f>
        <v>0.56000000000000005</v>
      </c>
    </row>
    <row r="64" spans="1:15" x14ac:dyDescent="0.4">
      <c r="D64" s="73"/>
      <c r="E64" s="73"/>
      <c r="F64" s="73"/>
    </row>
    <row r="827" spans="2:2" x14ac:dyDescent="0.4">
      <c r="B827" t="s">
        <v>40</v>
      </c>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V827"/>
  <sheetViews>
    <sheetView topLeftCell="A804" zoomScaleNormal="100" workbookViewId="0">
      <selection activeCell="A826" sqref="A826"/>
    </sheetView>
  </sheetViews>
  <sheetFormatPr defaultColWidth="8.125" defaultRowHeight="14.25" x14ac:dyDescent="0.4"/>
  <cols>
    <col min="1" max="1" width="6.625" style="53" customWidth="1"/>
    <col min="2" max="2" width="7.25" style="52" customWidth="1"/>
    <col min="3" max="256" width="8.125" style="52"/>
    <col min="257" max="257" width="6.625" style="52" customWidth="1"/>
    <col min="258" max="258" width="7.25" style="52" customWidth="1"/>
    <col min="259" max="512" width="8.125" style="52"/>
    <col min="513" max="513" width="6.625" style="52" customWidth="1"/>
    <col min="514" max="514" width="7.25" style="52" customWidth="1"/>
    <col min="515" max="768" width="8.125" style="52"/>
    <col min="769" max="769" width="6.625" style="52" customWidth="1"/>
    <col min="770" max="770" width="7.25" style="52" customWidth="1"/>
    <col min="771" max="1024" width="8.125" style="52"/>
    <col min="1025" max="1025" width="6.625" style="52" customWidth="1"/>
    <col min="1026" max="1026" width="7.25" style="52" customWidth="1"/>
    <col min="1027" max="1280" width="8.125" style="52"/>
    <col min="1281" max="1281" width="6.625" style="52" customWidth="1"/>
    <col min="1282" max="1282" width="7.25" style="52" customWidth="1"/>
    <col min="1283" max="1536" width="8.125" style="52"/>
    <col min="1537" max="1537" width="6.625" style="52" customWidth="1"/>
    <col min="1538" max="1538" width="7.25" style="52" customWidth="1"/>
    <col min="1539" max="1792" width="8.125" style="52"/>
    <col min="1793" max="1793" width="6.625" style="52" customWidth="1"/>
    <col min="1794" max="1794" width="7.25" style="52" customWidth="1"/>
    <col min="1795" max="2048" width="8.125" style="52"/>
    <col min="2049" max="2049" width="6.625" style="52" customWidth="1"/>
    <col min="2050" max="2050" width="7.25" style="52" customWidth="1"/>
    <col min="2051" max="2304" width="8.125" style="52"/>
    <col min="2305" max="2305" width="6.625" style="52" customWidth="1"/>
    <col min="2306" max="2306" width="7.25" style="52" customWidth="1"/>
    <col min="2307" max="2560" width="8.125" style="52"/>
    <col min="2561" max="2561" width="6.625" style="52" customWidth="1"/>
    <col min="2562" max="2562" width="7.25" style="52" customWidth="1"/>
    <col min="2563" max="2816" width="8.125" style="52"/>
    <col min="2817" max="2817" width="6.625" style="52" customWidth="1"/>
    <col min="2818" max="2818" width="7.25" style="52" customWidth="1"/>
    <col min="2819" max="3072" width="8.125" style="52"/>
    <col min="3073" max="3073" width="6.625" style="52" customWidth="1"/>
    <col min="3074" max="3074" width="7.25" style="52" customWidth="1"/>
    <col min="3075" max="3328" width="8.125" style="52"/>
    <col min="3329" max="3329" width="6.625" style="52" customWidth="1"/>
    <col min="3330" max="3330" width="7.25" style="52" customWidth="1"/>
    <col min="3331" max="3584" width="8.125" style="52"/>
    <col min="3585" max="3585" width="6.625" style="52" customWidth="1"/>
    <col min="3586" max="3586" width="7.25" style="52" customWidth="1"/>
    <col min="3587" max="3840" width="8.125" style="52"/>
    <col min="3841" max="3841" width="6.625" style="52" customWidth="1"/>
    <col min="3842" max="3842" width="7.25" style="52" customWidth="1"/>
    <col min="3843" max="4096" width="8.125" style="52"/>
    <col min="4097" max="4097" width="6.625" style="52" customWidth="1"/>
    <col min="4098" max="4098" width="7.25" style="52" customWidth="1"/>
    <col min="4099" max="4352" width="8.125" style="52"/>
    <col min="4353" max="4353" width="6.625" style="52" customWidth="1"/>
    <col min="4354" max="4354" width="7.25" style="52" customWidth="1"/>
    <col min="4355" max="4608" width="8.125" style="52"/>
    <col min="4609" max="4609" width="6.625" style="52" customWidth="1"/>
    <col min="4610" max="4610" width="7.25" style="52" customWidth="1"/>
    <col min="4611" max="4864" width="8.125" style="52"/>
    <col min="4865" max="4865" width="6.625" style="52" customWidth="1"/>
    <col min="4866" max="4866" width="7.25" style="52" customWidth="1"/>
    <col min="4867" max="5120" width="8.125" style="52"/>
    <col min="5121" max="5121" width="6.625" style="52" customWidth="1"/>
    <col min="5122" max="5122" width="7.25" style="52" customWidth="1"/>
    <col min="5123" max="5376" width="8.125" style="52"/>
    <col min="5377" max="5377" width="6.625" style="52" customWidth="1"/>
    <col min="5378" max="5378" width="7.25" style="52" customWidth="1"/>
    <col min="5379" max="5632" width="8.125" style="52"/>
    <col min="5633" max="5633" width="6.625" style="52" customWidth="1"/>
    <col min="5634" max="5634" width="7.25" style="52" customWidth="1"/>
    <col min="5635" max="5888" width="8.125" style="52"/>
    <col min="5889" max="5889" width="6.625" style="52" customWidth="1"/>
    <col min="5890" max="5890" width="7.25" style="52" customWidth="1"/>
    <col min="5891" max="6144" width="8.125" style="52"/>
    <col min="6145" max="6145" width="6.625" style="52" customWidth="1"/>
    <col min="6146" max="6146" width="7.25" style="52" customWidth="1"/>
    <col min="6147" max="6400" width="8.125" style="52"/>
    <col min="6401" max="6401" width="6.625" style="52" customWidth="1"/>
    <col min="6402" max="6402" width="7.25" style="52" customWidth="1"/>
    <col min="6403" max="6656" width="8.125" style="52"/>
    <col min="6657" max="6657" width="6.625" style="52" customWidth="1"/>
    <col min="6658" max="6658" width="7.25" style="52" customWidth="1"/>
    <col min="6659" max="6912" width="8.125" style="52"/>
    <col min="6913" max="6913" width="6.625" style="52" customWidth="1"/>
    <col min="6914" max="6914" width="7.25" style="52" customWidth="1"/>
    <col min="6915" max="7168" width="8.125" style="52"/>
    <col min="7169" max="7169" width="6.625" style="52" customWidth="1"/>
    <col min="7170" max="7170" width="7.25" style="52" customWidth="1"/>
    <col min="7171" max="7424" width="8.125" style="52"/>
    <col min="7425" max="7425" width="6.625" style="52" customWidth="1"/>
    <col min="7426" max="7426" width="7.25" style="52" customWidth="1"/>
    <col min="7427" max="7680" width="8.125" style="52"/>
    <col min="7681" max="7681" width="6.625" style="52" customWidth="1"/>
    <col min="7682" max="7682" width="7.25" style="52" customWidth="1"/>
    <col min="7683" max="7936" width="8.125" style="52"/>
    <col min="7937" max="7937" width="6.625" style="52" customWidth="1"/>
    <col min="7938" max="7938" width="7.25" style="52" customWidth="1"/>
    <col min="7939" max="8192" width="8.125" style="52"/>
    <col min="8193" max="8193" width="6.625" style="52" customWidth="1"/>
    <col min="8194" max="8194" width="7.25" style="52" customWidth="1"/>
    <col min="8195" max="8448" width="8.125" style="52"/>
    <col min="8449" max="8449" width="6.625" style="52" customWidth="1"/>
    <col min="8450" max="8450" width="7.25" style="52" customWidth="1"/>
    <col min="8451" max="8704" width="8.125" style="52"/>
    <col min="8705" max="8705" width="6.625" style="52" customWidth="1"/>
    <col min="8706" max="8706" width="7.25" style="52" customWidth="1"/>
    <col min="8707" max="8960" width="8.125" style="52"/>
    <col min="8961" max="8961" width="6.625" style="52" customWidth="1"/>
    <col min="8962" max="8962" width="7.25" style="52" customWidth="1"/>
    <col min="8963" max="9216" width="8.125" style="52"/>
    <col min="9217" max="9217" width="6.625" style="52" customWidth="1"/>
    <col min="9218" max="9218" width="7.25" style="52" customWidth="1"/>
    <col min="9219" max="9472" width="8.125" style="52"/>
    <col min="9473" max="9473" width="6.625" style="52" customWidth="1"/>
    <col min="9474" max="9474" width="7.25" style="52" customWidth="1"/>
    <col min="9475" max="9728" width="8.125" style="52"/>
    <col min="9729" max="9729" width="6.625" style="52" customWidth="1"/>
    <col min="9730" max="9730" width="7.25" style="52" customWidth="1"/>
    <col min="9731" max="9984" width="8.125" style="52"/>
    <col min="9985" max="9985" width="6.625" style="52" customWidth="1"/>
    <col min="9986" max="9986" width="7.25" style="52" customWidth="1"/>
    <col min="9987" max="10240" width="8.125" style="52"/>
    <col min="10241" max="10241" width="6.625" style="52" customWidth="1"/>
    <col min="10242" max="10242" width="7.25" style="52" customWidth="1"/>
    <col min="10243" max="10496" width="8.125" style="52"/>
    <col min="10497" max="10497" width="6.625" style="52" customWidth="1"/>
    <col min="10498" max="10498" width="7.25" style="52" customWidth="1"/>
    <col min="10499" max="10752" width="8.125" style="52"/>
    <col min="10753" max="10753" width="6.625" style="52" customWidth="1"/>
    <col min="10754" max="10754" width="7.25" style="52" customWidth="1"/>
    <col min="10755" max="11008" width="8.125" style="52"/>
    <col min="11009" max="11009" width="6.625" style="52" customWidth="1"/>
    <col min="11010" max="11010" width="7.25" style="52" customWidth="1"/>
    <col min="11011" max="11264" width="8.125" style="52"/>
    <col min="11265" max="11265" width="6.625" style="52" customWidth="1"/>
    <col min="11266" max="11266" width="7.25" style="52" customWidth="1"/>
    <col min="11267" max="11520" width="8.125" style="52"/>
    <col min="11521" max="11521" width="6.625" style="52" customWidth="1"/>
    <col min="11522" max="11522" width="7.25" style="52" customWidth="1"/>
    <col min="11523" max="11776" width="8.125" style="52"/>
    <col min="11777" max="11777" width="6.625" style="52" customWidth="1"/>
    <col min="11778" max="11778" width="7.25" style="52" customWidth="1"/>
    <col min="11779" max="12032" width="8.125" style="52"/>
    <col min="12033" max="12033" width="6.625" style="52" customWidth="1"/>
    <col min="12034" max="12034" width="7.25" style="52" customWidth="1"/>
    <col min="12035" max="12288" width="8.125" style="52"/>
    <col min="12289" max="12289" width="6.625" style="52" customWidth="1"/>
    <col min="12290" max="12290" width="7.25" style="52" customWidth="1"/>
    <col min="12291" max="12544" width="8.125" style="52"/>
    <col min="12545" max="12545" width="6.625" style="52" customWidth="1"/>
    <col min="12546" max="12546" width="7.25" style="52" customWidth="1"/>
    <col min="12547" max="12800" width="8.125" style="52"/>
    <col min="12801" max="12801" width="6.625" style="52" customWidth="1"/>
    <col min="12802" max="12802" width="7.25" style="52" customWidth="1"/>
    <col min="12803" max="13056" width="8.125" style="52"/>
    <col min="13057" max="13057" width="6.625" style="52" customWidth="1"/>
    <col min="13058" max="13058" width="7.25" style="52" customWidth="1"/>
    <col min="13059" max="13312" width="8.125" style="52"/>
    <col min="13313" max="13313" width="6.625" style="52" customWidth="1"/>
    <col min="13314" max="13314" width="7.25" style="52" customWidth="1"/>
    <col min="13315" max="13568" width="8.125" style="52"/>
    <col min="13569" max="13569" width="6.625" style="52" customWidth="1"/>
    <col min="13570" max="13570" width="7.25" style="52" customWidth="1"/>
    <col min="13571" max="13824" width="8.125" style="52"/>
    <col min="13825" max="13825" width="6.625" style="52" customWidth="1"/>
    <col min="13826" max="13826" width="7.25" style="52" customWidth="1"/>
    <col min="13827" max="14080" width="8.125" style="52"/>
    <col min="14081" max="14081" width="6.625" style="52" customWidth="1"/>
    <col min="14082" max="14082" width="7.25" style="52" customWidth="1"/>
    <col min="14083" max="14336" width="8.125" style="52"/>
    <col min="14337" max="14337" width="6.625" style="52" customWidth="1"/>
    <col min="14338" max="14338" width="7.25" style="52" customWidth="1"/>
    <col min="14339" max="14592" width="8.125" style="52"/>
    <col min="14593" max="14593" width="6.625" style="52" customWidth="1"/>
    <col min="14594" max="14594" width="7.25" style="52" customWidth="1"/>
    <col min="14595" max="14848" width="8.125" style="52"/>
    <col min="14849" max="14849" width="6.625" style="52" customWidth="1"/>
    <col min="14850" max="14850" width="7.25" style="52" customWidth="1"/>
    <col min="14851" max="15104" width="8.125" style="52"/>
    <col min="15105" max="15105" width="6.625" style="52" customWidth="1"/>
    <col min="15106" max="15106" width="7.25" style="52" customWidth="1"/>
    <col min="15107" max="15360" width="8.125" style="52"/>
    <col min="15361" max="15361" width="6.625" style="52" customWidth="1"/>
    <col min="15362" max="15362" width="7.25" style="52" customWidth="1"/>
    <col min="15363" max="15616" width="8.125" style="52"/>
    <col min="15617" max="15617" width="6.625" style="52" customWidth="1"/>
    <col min="15618" max="15618" width="7.25" style="52" customWidth="1"/>
    <col min="15619" max="15872" width="8.125" style="52"/>
    <col min="15873" max="15873" width="6.625" style="52" customWidth="1"/>
    <col min="15874" max="15874" width="7.25" style="52" customWidth="1"/>
    <col min="15875" max="16128" width="8.125" style="52"/>
    <col min="16129" max="16129" width="6.625" style="52" customWidth="1"/>
    <col min="16130" max="16130" width="7.25" style="52" customWidth="1"/>
    <col min="16131" max="16384" width="8.125" style="52"/>
  </cols>
  <sheetData>
    <row r="1" spans="1:1" x14ac:dyDescent="0.4">
      <c r="A1" s="53">
        <v>1</v>
      </c>
    </row>
    <row r="34" spans="1:2" x14ac:dyDescent="0.4">
      <c r="A34" s="53">
        <v>2</v>
      </c>
      <c r="B34" s="85"/>
    </row>
    <row r="59" spans="11:11" x14ac:dyDescent="0.4">
      <c r="K59" s="52">
        <v>106</v>
      </c>
    </row>
    <row r="67" spans="1:22" x14ac:dyDescent="0.4">
      <c r="A67" s="53">
        <v>3</v>
      </c>
    </row>
    <row r="69" spans="1:22" x14ac:dyDescent="0.4">
      <c r="V69" s="52" t="s">
        <v>39</v>
      </c>
    </row>
    <row r="100" spans="1:22" x14ac:dyDescent="0.4">
      <c r="A100" s="53">
        <v>4</v>
      </c>
    </row>
    <row r="102" spans="1:22" x14ac:dyDescent="0.4">
      <c r="V102" s="52" t="s">
        <v>38</v>
      </c>
    </row>
    <row r="133" spans="1:1" x14ac:dyDescent="0.4">
      <c r="A133" s="53">
        <v>5</v>
      </c>
    </row>
    <row r="166" spans="1:1" x14ac:dyDescent="0.4">
      <c r="A166" s="53">
        <v>6</v>
      </c>
    </row>
    <row r="199" spans="1:1" x14ac:dyDescent="0.4">
      <c r="A199" s="53">
        <v>7</v>
      </c>
    </row>
    <row r="232" spans="1:1" x14ac:dyDescent="0.4">
      <c r="A232" s="53">
        <v>8</v>
      </c>
    </row>
    <row r="265" spans="1:1" x14ac:dyDescent="0.4">
      <c r="A265" s="53">
        <v>9</v>
      </c>
    </row>
    <row r="298" spans="1:1" x14ac:dyDescent="0.4">
      <c r="A298" s="53">
        <v>10</v>
      </c>
    </row>
    <row r="331" spans="1:1" x14ac:dyDescent="0.4">
      <c r="A331" s="53">
        <v>11</v>
      </c>
    </row>
    <row r="336" spans="1:1" x14ac:dyDescent="0.4">
      <c r="A336" s="53">
        <v>11</v>
      </c>
    </row>
    <row r="364" spans="1:1" x14ac:dyDescent="0.4">
      <c r="A364" s="53">
        <v>12</v>
      </c>
    </row>
    <row r="397" spans="1:1" x14ac:dyDescent="0.4">
      <c r="A397" s="53">
        <v>13</v>
      </c>
    </row>
    <row r="430" spans="1:1" x14ac:dyDescent="0.4">
      <c r="A430" s="53">
        <v>14</v>
      </c>
    </row>
    <row r="463" spans="1:1" x14ac:dyDescent="0.4">
      <c r="A463" s="53">
        <v>15</v>
      </c>
    </row>
    <row r="496" spans="1:1" x14ac:dyDescent="0.4">
      <c r="A496" s="53">
        <v>16</v>
      </c>
    </row>
    <row r="529" spans="1:1" x14ac:dyDescent="0.4">
      <c r="A529" s="53">
        <v>17</v>
      </c>
    </row>
    <row r="562" spans="1:1" x14ac:dyDescent="0.4">
      <c r="A562" s="53">
        <v>18</v>
      </c>
    </row>
    <row r="595" spans="1:1" x14ac:dyDescent="0.4">
      <c r="A595" s="53">
        <v>19</v>
      </c>
    </row>
    <row r="628" spans="1:1" x14ac:dyDescent="0.4">
      <c r="A628" s="53">
        <v>20</v>
      </c>
    </row>
    <row r="661" spans="1:1" x14ac:dyDescent="0.4">
      <c r="A661" s="53">
        <v>21</v>
      </c>
    </row>
    <row r="694" spans="1:1" x14ac:dyDescent="0.4">
      <c r="A694" s="53">
        <v>22</v>
      </c>
    </row>
    <row r="727" spans="1:1" x14ac:dyDescent="0.4">
      <c r="A727" s="53">
        <v>23</v>
      </c>
    </row>
    <row r="760" spans="1:1" x14ac:dyDescent="0.4">
      <c r="A760" s="53">
        <v>24</v>
      </c>
    </row>
    <row r="793" spans="1:1" x14ac:dyDescent="0.4">
      <c r="A793" s="53">
        <v>25</v>
      </c>
    </row>
    <row r="827" spans="2:2" x14ac:dyDescent="0.4">
      <c r="B827" s="52" t="s">
        <v>40</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opLeftCell="A14" zoomScale="145" zoomScaleSheetLayoutView="100" workbookViewId="0">
      <selection activeCell="A22" sqref="A22:J29"/>
    </sheetView>
  </sheetViews>
  <sheetFormatPr defaultColWidth="8.125" defaultRowHeight="13.5" x14ac:dyDescent="0.4"/>
  <cols>
    <col min="1" max="16384" width="8.125" style="52"/>
  </cols>
  <sheetData>
    <row r="1" spans="1:10" x14ac:dyDescent="0.4">
      <c r="A1" s="52" t="s">
        <v>25</v>
      </c>
    </row>
    <row r="2" spans="1:10" x14ac:dyDescent="0.4">
      <c r="A2" s="96" t="s">
        <v>42</v>
      </c>
      <c r="B2" s="97"/>
      <c r="C2" s="97"/>
      <c r="D2" s="97"/>
      <c r="E2" s="97"/>
      <c r="F2" s="97"/>
      <c r="G2" s="97"/>
      <c r="H2" s="97"/>
      <c r="I2" s="97"/>
      <c r="J2" s="97"/>
    </row>
    <row r="3" spans="1:10" x14ac:dyDescent="0.4">
      <c r="A3" s="97"/>
      <c r="B3" s="97"/>
      <c r="C3" s="97"/>
      <c r="D3" s="97"/>
      <c r="E3" s="97"/>
      <c r="F3" s="97"/>
      <c r="G3" s="97"/>
      <c r="H3" s="97"/>
      <c r="I3" s="97"/>
      <c r="J3" s="97"/>
    </row>
    <row r="4" spans="1:10" x14ac:dyDescent="0.4">
      <c r="A4" s="97"/>
      <c r="B4" s="97"/>
      <c r="C4" s="97"/>
      <c r="D4" s="97"/>
      <c r="E4" s="97"/>
      <c r="F4" s="97"/>
      <c r="G4" s="97"/>
      <c r="H4" s="97"/>
      <c r="I4" s="97"/>
      <c r="J4" s="97"/>
    </row>
    <row r="5" spans="1:10" x14ac:dyDescent="0.4">
      <c r="A5" s="97"/>
      <c r="B5" s="97"/>
      <c r="C5" s="97"/>
      <c r="D5" s="97"/>
      <c r="E5" s="97"/>
      <c r="F5" s="97"/>
      <c r="G5" s="97"/>
      <c r="H5" s="97"/>
      <c r="I5" s="97"/>
      <c r="J5" s="97"/>
    </row>
    <row r="6" spans="1:10" x14ac:dyDescent="0.4">
      <c r="A6" s="97"/>
      <c r="B6" s="97"/>
      <c r="C6" s="97"/>
      <c r="D6" s="97"/>
      <c r="E6" s="97"/>
      <c r="F6" s="97"/>
      <c r="G6" s="97"/>
      <c r="H6" s="97"/>
      <c r="I6" s="97"/>
      <c r="J6" s="97"/>
    </row>
    <row r="7" spans="1:10" x14ac:dyDescent="0.4">
      <c r="A7" s="97"/>
      <c r="B7" s="97"/>
      <c r="C7" s="97"/>
      <c r="D7" s="97"/>
      <c r="E7" s="97"/>
      <c r="F7" s="97"/>
      <c r="G7" s="97"/>
      <c r="H7" s="97"/>
      <c r="I7" s="97"/>
      <c r="J7" s="97"/>
    </row>
    <row r="8" spans="1:10" x14ac:dyDescent="0.4">
      <c r="A8" s="97"/>
      <c r="B8" s="97"/>
      <c r="C8" s="97"/>
      <c r="D8" s="97"/>
      <c r="E8" s="97"/>
      <c r="F8" s="97"/>
      <c r="G8" s="97"/>
      <c r="H8" s="97"/>
      <c r="I8" s="97"/>
      <c r="J8" s="97"/>
    </row>
    <row r="9" spans="1:10" x14ac:dyDescent="0.4">
      <c r="A9" s="97"/>
      <c r="B9" s="97"/>
      <c r="C9" s="97"/>
      <c r="D9" s="97"/>
      <c r="E9" s="97"/>
      <c r="F9" s="97"/>
      <c r="G9" s="97"/>
      <c r="H9" s="97"/>
      <c r="I9" s="97"/>
      <c r="J9" s="97"/>
    </row>
    <row r="11" spans="1:10" x14ac:dyDescent="0.4">
      <c r="A11" s="52" t="s">
        <v>26</v>
      </c>
    </row>
    <row r="12" spans="1:10" x14ac:dyDescent="0.4">
      <c r="A12" s="98" t="s">
        <v>41</v>
      </c>
      <c r="B12" s="99"/>
      <c r="C12" s="99"/>
      <c r="D12" s="99"/>
      <c r="E12" s="99"/>
      <c r="F12" s="99"/>
      <c r="G12" s="99"/>
      <c r="H12" s="99"/>
      <c r="I12" s="99"/>
      <c r="J12" s="99"/>
    </row>
    <row r="13" spans="1:10" x14ac:dyDescent="0.4">
      <c r="A13" s="99"/>
      <c r="B13" s="99"/>
      <c r="C13" s="99"/>
      <c r="D13" s="99"/>
      <c r="E13" s="99"/>
      <c r="F13" s="99"/>
      <c r="G13" s="99"/>
      <c r="H13" s="99"/>
      <c r="I13" s="99"/>
      <c r="J13" s="99"/>
    </row>
    <row r="14" spans="1:10" x14ac:dyDescent="0.4">
      <c r="A14" s="99"/>
      <c r="B14" s="99"/>
      <c r="C14" s="99"/>
      <c r="D14" s="99"/>
      <c r="E14" s="99"/>
      <c r="F14" s="99"/>
      <c r="G14" s="99"/>
      <c r="H14" s="99"/>
      <c r="I14" s="99"/>
      <c r="J14" s="99"/>
    </row>
    <row r="15" spans="1:10" x14ac:dyDescent="0.4">
      <c r="A15" s="99"/>
      <c r="B15" s="99"/>
      <c r="C15" s="99"/>
      <c r="D15" s="99"/>
      <c r="E15" s="99"/>
      <c r="F15" s="99"/>
      <c r="G15" s="99"/>
      <c r="H15" s="99"/>
      <c r="I15" s="99"/>
      <c r="J15" s="99"/>
    </row>
    <row r="16" spans="1:10" x14ac:dyDescent="0.4">
      <c r="A16" s="99"/>
      <c r="B16" s="99"/>
      <c r="C16" s="99"/>
      <c r="D16" s="99"/>
      <c r="E16" s="99"/>
      <c r="F16" s="99"/>
      <c r="G16" s="99"/>
      <c r="H16" s="99"/>
      <c r="I16" s="99"/>
      <c r="J16" s="99"/>
    </row>
    <row r="17" spans="1:10" x14ac:dyDescent="0.4">
      <c r="A17" s="99"/>
      <c r="B17" s="99"/>
      <c r="C17" s="99"/>
      <c r="D17" s="99"/>
      <c r="E17" s="99"/>
      <c r="F17" s="99"/>
      <c r="G17" s="99"/>
      <c r="H17" s="99"/>
      <c r="I17" s="99"/>
      <c r="J17" s="99"/>
    </row>
    <row r="18" spans="1:10" x14ac:dyDescent="0.4">
      <c r="A18" s="99"/>
      <c r="B18" s="99"/>
      <c r="C18" s="99"/>
      <c r="D18" s="99"/>
      <c r="E18" s="99"/>
      <c r="F18" s="99"/>
      <c r="G18" s="99"/>
      <c r="H18" s="99"/>
      <c r="I18" s="99"/>
      <c r="J18" s="99"/>
    </row>
    <row r="19" spans="1:10" x14ac:dyDescent="0.4">
      <c r="A19" s="99"/>
      <c r="B19" s="99"/>
      <c r="C19" s="99"/>
      <c r="D19" s="99"/>
      <c r="E19" s="99"/>
      <c r="F19" s="99"/>
      <c r="G19" s="99"/>
      <c r="H19" s="99"/>
      <c r="I19" s="99"/>
      <c r="J19" s="99"/>
    </row>
    <row r="21" spans="1:10" x14ac:dyDescent="0.4">
      <c r="A21" s="52" t="s">
        <v>27</v>
      </c>
    </row>
    <row r="22" spans="1:10" x14ac:dyDescent="0.4">
      <c r="A22" s="98" t="s">
        <v>43</v>
      </c>
      <c r="B22" s="98"/>
      <c r="C22" s="98"/>
      <c r="D22" s="98"/>
      <c r="E22" s="98"/>
      <c r="F22" s="98"/>
      <c r="G22" s="98"/>
      <c r="H22" s="98"/>
      <c r="I22" s="98"/>
      <c r="J22" s="98"/>
    </row>
    <row r="23" spans="1:10" x14ac:dyDescent="0.4">
      <c r="A23" s="98"/>
      <c r="B23" s="98"/>
      <c r="C23" s="98"/>
      <c r="D23" s="98"/>
      <c r="E23" s="98"/>
      <c r="F23" s="98"/>
      <c r="G23" s="98"/>
      <c r="H23" s="98"/>
      <c r="I23" s="98"/>
      <c r="J23" s="98"/>
    </row>
    <row r="24" spans="1:10" x14ac:dyDescent="0.4">
      <c r="A24" s="98"/>
      <c r="B24" s="98"/>
      <c r="C24" s="98"/>
      <c r="D24" s="98"/>
      <c r="E24" s="98"/>
      <c r="F24" s="98"/>
      <c r="G24" s="98"/>
      <c r="H24" s="98"/>
      <c r="I24" s="98"/>
      <c r="J24" s="98"/>
    </row>
    <row r="25" spans="1:10" x14ac:dyDescent="0.4">
      <c r="A25" s="98"/>
      <c r="B25" s="98"/>
      <c r="C25" s="98"/>
      <c r="D25" s="98"/>
      <c r="E25" s="98"/>
      <c r="F25" s="98"/>
      <c r="G25" s="98"/>
      <c r="H25" s="98"/>
      <c r="I25" s="98"/>
      <c r="J25" s="98"/>
    </row>
    <row r="26" spans="1:10" x14ac:dyDescent="0.4">
      <c r="A26" s="98"/>
      <c r="B26" s="98"/>
      <c r="C26" s="98"/>
      <c r="D26" s="98"/>
      <c r="E26" s="98"/>
      <c r="F26" s="98"/>
      <c r="G26" s="98"/>
      <c r="H26" s="98"/>
      <c r="I26" s="98"/>
      <c r="J26" s="98"/>
    </row>
    <row r="27" spans="1:10" x14ac:dyDescent="0.4">
      <c r="A27" s="98"/>
      <c r="B27" s="98"/>
      <c r="C27" s="98"/>
      <c r="D27" s="98"/>
      <c r="E27" s="98"/>
      <c r="F27" s="98"/>
      <c r="G27" s="98"/>
      <c r="H27" s="98"/>
      <c r="I27" s="98"/>
      <c r="J27" s="98"/>
    </row>
    <row r="28" spans="1:10" x14ac:dyDescent="0.4">
      <c r="A28" s="98"/>
      <c r="B28" s="98"/>
      <c r="C28" s="98"/>
      <c r="D28" s="98"/>
      <c r="E28" s="98"/>
      <c r="F28" s="98"/>
      <c r="G28" s="98"/>
      <c r="H28" s="98"/>
      <c r="I28" s="98"/>
      <c r="J28" s="98"/>
    </row>
    <row r="29" spans="1:10" x14ac:dyDescent="0.4">
      <c r="A29" s="98"/>
      <c r="B29" s="98"/>
      <c r="C29" s="98"/>
      <c r="D29" s="98"/>
      <c r="E29" s="98"/>
      <c r="F29" s="98"/>
      <c r="G29" s="98"/>
      <c r="H29" s="98"/>
      <c r="I29" s="98"/>
      <c r="J29" s="98"/>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tabSelected="1" zoomScale="80" zoomScaleNormal="80" workbookViewId="0">
      <selection activeCell="G4" sqref="G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44</v>
      </c>
      <c r="C4" s="37" t="s">
        <v>45</v>
      </c>
      <c r="D4" s="38"/>
      <c r="E4" s="37" t="s">
        <v>45</v>
      </c>
      <c r="F4" s="38"/>
      <c r="G4" s="37" t="s">
        <v>45</v>
      </c>
      <c r="H4" s="38"/>
    </row>
    <row r="5" spans="1:8" x14ac:dyDescent="0.4">
      <c r="A5" s="37" t="s">
        <v>21</v>
      </c>
      <c r="B5" s="37"/>
      <c r="C5" s="37"/>
      <c r="D5" s="38"/>
      <c r="E5" s="37"/>
      <c r="F5" s="39"/>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ONODERA YOSHIKO</cp:lastModifiedBy>
  <dcterms:created xsi:type="dcterms:W3CDTF">2020-09-18T03:10:57Z</dcterms:created>
  <dcterms:modified xsi:type="dcterms:W3CDTF">2021-07-09T17:14:43Z</dcterms:modified>
</cp:coreProperties>
</file>