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0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kawas\Documents\★CMA\3.検証の進め方　トレード管理シート\"/>
    </mc:Choice>
  </mc:AlternateContent>
  <xr:revisionPtr revIDLastSave="0" documentId="13_ncr:1_{D5D95359-B720-4779-A3B1-2118206D2E6A}" xr6:coauthVersionLast="47" xr6:coauthVersionMax="47" xr10:uidLastSave="{00000000-0000-0000-0000-000000000000}"/>
  <bookViews>
    <workbookView xWindow="2025" yWindow="855" windowWidth="26805" windowHeight="12435" xr2:uid="{00000000-000D-0000-FFFF-FFFF00000000}"/>
  </bookViews>
  <sheets>
    <sheet name="検証シート" sheetId="1" r:id="rId1"/>
    <sheet name="気づき" sheetId="5" r:id="rId2"/>
    <sheet name="画像no.3~８ " sheetId="7" r:id="rId3"/>
    <sheet name="画像no.９~" sheetId="8" r:id="rId4"/>
    <sheet name="検証終了通貨" sheetId="2" r:id="rId5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N15" i="1" l="1"/>
  <c r="H15" i="1" s="1"/>
  <c r="L15" i="1"/>
  <c r="O15" i="1" s="1"/>
  <c r="I15" i="1" s="1"/>
  <c r="K15" i="1"/>
  <c r="J15" i="1"/>
  <c r="M15" i="1" s="1"/>
  <c r="G15" i="1" s="1"/>
  <c r="F59" i="1"/>
  <c r="D59" i="1"/>
  <c r="D61" i="1" l="1"/>
  <c r="E61" i="1"/>
  <c r="F61" i="1"/>
  <c r="K59" i="1"/>
  <c r="E59" i="1"/>
  <c r="I8" i="1" l="1"/>
  <c r="H8" i="1"/>
  <c r="G8" i="1"/>
  <c r="F60" i="1"/>
  <c r="F62" i="1" s="1"/>
  <c r="E60" i="1"/>
  <c r="E62" i="1" s="1"/>
  <c r="D60" i="1"/>
  <c r="D62" i="1" s="1"/>
  <c r="J9" i="1" l="1"/>
  <c r="M9" i="1" s="1"/>
  <c r="K9" i="1"/>
  <c r="N9" i="1" s="1"/>
  <c r="L9" i="1"/>
  <c r="O9" i="1" s="1"/>
  <c r="G9" i="1" l="1"/>
  <c r="J10" i="1" s="1"/>
  <c r="M10" i="1" s="1"/>
  <c r="I9" i="1"/>
  <c r="L10" i="1"/>
  <c r="O10" i="1" s="1"/>
  <c r="H9" i="1"/>
  <c r="K10" i="1" s="1"/>
  <c r="N10" i="1" s="1"/>
  <c r="H10" i="1" s="1"/>
  <c r="G10" i="1" l="1"/>
  <c r="J11" i="1" s="1"/>
  <c r="M11" i="1" s="1"/>
  <c r="I10" i="1"/>
  <c r="L11" i="1" l="1"/>
  <c r="O11" i="1" s="1"/>
  <c r="G11" i="1"/>
  <c r="K11" i="1"/>
  <c r="N11" i="1" s="1"/>
  <c r="H11" i="1" l="1"/>
  <c r="K12" i="1" s="1"/>
  <c r="N12" i="1" s="1"/>
  <c r="H12" i="1" s="1"/>
  <c r="I11" i="1"/>
  <c r="L12" i="1" s="1"/>
  <c r="O12" i="1" s="1"/>
  <c r="I12" i="1" s="1"/>
  <c r="J12" i="1"/>
  <c r="M12" i="1" s="1"/>
  <c r="G12" i="1" l="1"/>
  <c r="L13" i="1"/>
  <c r="O13" i="1" s="1"/>
  <c r="I13" i="1" s="1"/>
  <c r="K13" i="1"/>
  <c r="N13" i="1" s="1"/>
  <c r="L14" i="1" l="1"/>
  <c r="O14" i="1" s="1"/>
  <c r="I14" i="1" s="1"/>
  <c r="J13" i="1"/>
  <c r="M13" i="1" s="1"/>
  <c r="H13" i="1"/>
  <c r="G13" i="1" l="1"/>
  <c r="J14" i="1" s="1"/>
  <c r="M14" i="1" s="1"/>
  <c r="G14" i="1" s="1"/>
  <c r="K14" i="1"/>
  <c r="N14" i="1" s="1"/>
  <c r="H14" i="1" l="1"/>
  <c r="L16" i="1"/>
  <c r="O16" i="1" s="1"/>
  <c r="I16" i="1" s="1"/>
  <c r="J16" i="1" l="1"/>
  <c r="M16" i="1" s="1"/>
  <c r="G16" i="1" s="1"/>
  <c r="K16" i="1"/>
  <c r="N16" i="1" s="1"/>
  <c r="H16" i="1" s="1"/>
  <c r="L17" i="1"/>
  <c r="O17" i="1" s="1"/>
  <c r="I17" i="1" s="1"/>
  <c r="L18" i="1" l="1"/>
  <c r="O18" i="1" s="1"/>
  <c r="I18" i="1" s="1"/>
  <c r="K17" i="1"/>
  <c r="N17" i="1" s="1"/>
  <c r="H17" i="1" s="1"/>
  <c r="J17" i="1"/>
  <c r="M17" i="1" s="1"/>
  <c r="G17" i="1" s="1"/>
  <c r="J18" i="1" l="1"/>
  <c r="M18" i="1" s="1"/>
  <c r="G18" i="1" s="1"/>
  <c r="K18" i="1"/>
  <c r="N18" i="1" s="1"/>
  <c r="H18" i="1" s="1"/>
  <c r="L19" i="1"/>
  <c r="O19" i="1" s="1"/>
  <c r="I19" i="1" s="1"/>
  <c r="L20" i="1" l="1"/>
  <c r="O20" i="1" s="1"/>
  <c r="I20" i="1" s="1"/>
  <c r="K19" i="1"/>
  <c r="N19" i="1" s="1"/>
  <c r="H19" i="1" s="1"/>
  <c r="J19" i="1"/>
  <c r="M19" i="1" s="1"/>
  <c r="G19" i="1" s="1"/>
  <c r="J20" i="1" l="1"/>
  <c r="M20" i="1" s="1"/>
  <c r="G20" i="1" s="1"/>
  <c r="K20" i="1"/>
  <c r="N20" i="1" s="1"/>
  <c r="H20" i="1" s="1"/>
  <c r="L21" i="1"/>
  <c r="O21" i="1" s="1"/>
  <c r="I21" i="1" s="1"/>
  <c r="L22" i="1" l="1"/>
  <c r="O22" i="1" s="1"/>
  <c r="I22" i="1" s="1"/>
  <c r="K21" i="1"/>
  <c r="N21" i="1" s="1"/>
  <c r="H21" i="1" s="1"/>
  <c r="J21" i="1"/>
  <c r="M21" i="1" s="1"/>
  <c r="G21" i="1" s="1"/>
  <c r="J22" i="1" l="1"/>
  <c r="M22" i="1" s="1"/>
  <c r="G22" i="1" s="1"/>
  <c r="K22" i="1"/>
  <c r="N22" i="1" s="1"/>
  <c r="H22" i="1" s="1"/>
  <c r="L23" i="1"/>
  <c r="O23" i="1" s="1"/>
  <c r="I23" i="1" s="1"/>
  <c r="L24" i="1" l="1"/>
  <c r="O24" i="1" s="1"/>
  <c r="I24" i="1" s="1"/>
  <c r="K23" i="1"/>
  <c r="N23" i="1" s="1"/>
  <c r="H23" i="1" s="1"/>
  <c r="J23" i="1"/>
  <c r="M23" i="1" s="1"/>
  <c r="G23" i="1" s="1"/>
  <c r="J24" i="1" l="1"/>
  <c r="M24" i="1" s="1"/>
  <c r="G24" i="1" s="1"/>
  <c r="K24" i="1"/>
  <c r="N24" i="1" s="1"/>
  <c r="H24" i="1" s="1"/>
  <c r="L25" i="1"/>
  <c r="O25" i="1" s="1"/>
  <c r="I25" i="1" s="1"/>
  <c r="L26" i="1" l="1"/>
  <c r="O26" i="1" s="1"/>
  <c r="I26" i="1" s="1"/>
  <c r="K25" i="1"/>
  <c r="N25" i="1" s="1"/>
  <c r="H25" i="1" s="1"/>
  <c r="J25" i="1"/>
  <c r="M25" i="1" s="1"/>
  <c r="G25" i="1" s="1"/>
  <c r="J26" i="1" l="1"/>
  <c r="M26" i="1" s="1"/>
  <c r="G26" i="1" s="1"/>
  <c r="K26" i="1"/>
  <c r="N26" i="1" s="1"/>
  <c r="H26" i="1" s="1"/>
  <c r="L27" i="1"/>
  <c r="O27" i="1" s="1"/>
  <c r="I27" i="1" s="1"/>
  <c r="L28" i="1" l="1"/>
  <c r="O28" i="1" s="1"/>
  <c r="I28" i="1" s="1"/>
  <c r="K27" i="1"/>
  <c r="N27" i="1" s="1"/>
  <c r="H27" i="1" s="1"/>
  <c r="J27" i="1"/>
  <c r="M27" i="1" s="1"/>
  <c r="G27" i="1" s="1"/>
  <c r="J28" i="1" l="1"/>
  <c r="M28" i="1" s="1"/>
  <c r="G28" i="1" s="1"/>
  <c r="K28" i="1"/>
  <c r="N28" i="1" s="1"/>
  <c r="H28" i="1" s="1"/>
  <c r="L29" i="1"/>
  <c r="O29" i="1" s="1"/>
  <c r="I29" i="1" s="1"/>
  <c r="L30" i="1" l="1"/>
  <c r="O30" i="1" s="1"/>
  <c r="I30" i="1" s="1"/>
  <c r="K29" i="1"/>
  <c r="N29" i="1" s="1"/>
  <c r="H29" i="1" s="1"/>
  <c r="J29" i="1"/>
  <c r="M29" i="1" s="1"/>
  <c r="G29" i="1" s="1"/>
  <c r="J30" i="1" l="1"/>
  <c r="M30" i="1" s="1"/>
  <c r="G30" i="1" s="1"/>
  <c r="K30" i="1"/>
  <c r="N30" i="1" s="1"/>
  <c r="H30" i="1" s="1"/>
  <c r="L31" i="1"/>
  <c r="O31" i="1" s="1"/>
  <c r="I31" i="1" s="1"/>
  <c r="L32" i="1" l="1"/>
  <c r="O32" i="1" s="1"/>
  <c r="I32" i="1" s="1"/>
  <c r="K31" i="1"/>
  <c r="N31" i="1" s="1"/>
  <c r="H31" i="1" s="1"/>
  <c r="J31" i="1"/>
  <c r="M31" i="1" s="1"/>
  <c r="G31" i="1" s="1"/>
  <c r="J32" i="1" l="1"/>
  <c r="M32" i="1" s="1"/>
  <c r="G32" i="1" s="1"/>
  <c r="K32" i="1"/>
  <c r="N32" i="1" s="1"/>
  <c r="H32" i="1" s="1"/>
  <c r="L33" i="1"/>
  <c r="O33" i="1" s="1"/>
  <c r="I33" i="1" s="1"/>
  <c r="L34" i="1" l="1"/>
  <c r="O34" i="1" s="1"/>
  <c r="I34" i="1" s="1"/>
  <c r="K33" i="1"/>
  <c r="N33" i="1" s="1"/>
  <c r="H33" i="1" s="1"/>
  <c r="J33" i="1"/>
  <c r="M33" i="1" s="1"/>
  <c r="G33" i="1" s="1"/>
  <c r="J34" i="1" l="1"/>
  <c r="M34" i="1" s="1"/>
  <c r="G34" i="1" s="1"/>
  <c r="K34" i="1"/>
  <c r="N34" i="1" s="1"/>
  <c r="H34" i="1" s="1"/>
  <c r="L35" i="1"/>
  <c r="O35" i="1" s="1"/>
  <c r="I35" i="1" s="1"/>
  <c r="L36" i="1" l="1"/>
  <c r="O36" i="1" s="1"/>
  <c r="I36" i="1" s="1"/>
  <c r="K35" i="1"/>
  <c r="N35" i="1" s="1"/>
  <c r="H35" i="1" s="1"/>
  <c r="J35" i="1"/>
  <c r="M35" i="1" s="1"/>
  <c r="G35" i="1" s="1"/>
  <c r="J36" i="1" l="1"/>
  <c r="M36" i="1" s="1"/>
  <c r="G36" i="1" s="1"/>
  <c r="K36" i="1"/>
  <c r="N36" i="1" s="1"/>
  <c r="H36" i="1" s="1"/>
  <c r="L37" i="1"/>
  <c r="O37" i="1" s="1"/>
  <c r="I37" i="1" s="1"/>
  <c r="L38" i="1" l="1"/>
  <c r="O38" i="1" s="1"/>
  <c r="I38" i="1" s="1"/>
  <c r="K37" i="1"/>
  <c r="N37" i="1" s="1"/>
  <c r="H37" i="1" s="1"/>
  <c r="J37" i="1"/>
  <c r="M37" i="1" s="1"/>
  <c r="G37" i="1" s="1"/>
  <c r="J38" i="1" l="1"/>
  <c r="M38" i="1" s="1"/>
  <c r="G38" i="1" s="1"/>
  <c r="K38" i="1"/>
  <c r="N38" i="1" s="1"/>
  <c r="H38" i="1" s="1"/>
  <c r="L39" i="1"/>
  <c r="O39" i="1" s="1"/>
  <c r="I39" i="1" s="1"/>
  <c r="L40" i="1" l="1"/>
  <c r="O40" i="1" s="1"/>
  <c r="I40" i="1" s="1"/>
  <c r="K39" i="1"/>
  <c r="N39" i="1" s="1"/>
  <c r="H39" i="1" s="1"/>
  <c r="J39" i="1"/>
  <c r="M39" i="1" s="1"/>
  <c r="G39" i="1" s="1"/>
  <c r="J40" i="1" l="1"/>
  <c r="M40" i="1" s="1"/>
  <c r="G40" i="1" s="1"/>
  <c r="K40" i="1"/>
  <c r="N40" i="1" s="1"/>
  <c r="H40" i="1" s="1"/>
  <c r="L41" i="1"/>
  <c r="O41" i="1" s="1"/>
  <c r="I41" i="1" s="1"/>
  <c r="L42" i="1" l="1"/>
  <c r="O42" i="1" s="1"/>
  <c r="I42" i="1" s="1"/>
  <c r="L43" i="1" s="1"/>
  <c r="O43" i="1" s="1"/>
  <c r="I43" i="1" s="1"/>
  <c r="L44" i="1" s="1"/>
  <c r="O44" i="1" s="1"/>
  <c r="I44" i="1" s="1"/>
  <c r="K41" i="1"/>
  <c r="N41" i="1" s="1"/>
  <c r="H41" i="1" s="1"/>
  <c r="J41" i="1"/>
  <c r="M41" i="1" s="1"/>
  <c r="G41" i="1" s="1"/>
  <c r="K42" i="1" l="1"/>
  <c r="N42" i="1" s="1"/>
  <c r="H42" i="1" s="1"/>
  <c r="K43" i="1" s="1"/>
  <c r="N43" i="1" s="1"/>
  <c r="H43" i="1" s="1"/>
  <c r="J42" i="1"/>
  <c r="M42" i="1" s="1"/>
  <c r="G42" i="1" s="1"/>
  <c r="L45" i="1"/>
  <c r="O45" i="1" s="1"/>
  <c r="I45" i="1" s="1"/>
  <c r="J43" i="1" l="1"/>
  <c r="M43" i="1" s="1"/>
  <c r="G43" i="1" s="1"/>
  <c r="K44" i="1"/>
  <c r="N44" i="1" s="1"/>
  <c r="H44" i="1" s="1"/>
  <c r="K45" i="1" s="1"/>
  <c r="N45" i="1" s="1"/>
  <c r="H45" i="1" s="1"/>
  <c r="L46" i="1"/>
  <c r="O46" i="1" s="1"/>
  <c r="I46" i="1" s="1"/>
  <c r="J44" i="1" l="1"/>
  <c r="M44" i="1" s="1"/>
  <c r="G44" i="1" s="1"/>
  <c r="K46" i="1"/>
  <c r="N46" i="1" s="1"/>
  <c r="H46" i="1" s="1"/>
  <c r="K47" i="1" s="1"/>
  <c r="N47" i="1" s="1"/>
  <c r="H47" i="1" s="1"/>
  <c r="L47" i="1"/>
  <c r="O47" i="1" s="1"/>
  <c r="I47" i="1" s="1"/>
  <c r="J45" i="1" l="1"/>
  <c r="M45" i="1" s="1"/>
  <c r="G45" i="1" s="1"/>
  <c r="K48" i="1"/>
  <c r="N48" i="1" s="1"/>
  <c r="H48" i="1" s="1"/>
  <c r="L48" i="1"/>
  <c r="O48" i="1" s="1"/>
  <c r="I48" i="1" s="1"/>
  <c r="J46" i="1" l="1"/>
  <c r="M46" i="1" s="1"/>
  <c r="G46" i="1" s="1"/>
  <c r="K49" i="1"/>
  <c r="N49" i="1" s="1"/>
  <c r="H49" i="1" s="1"/>
  <c r="L49" i="1"/>
  <c r="O49" i="1" s="1"/>
  <c r="I49" i="1" s="1"/>
  <c r="J47" i="1" l="1"/>
  <c r="M47" i="1" s="1"/>
  <c r="G47" i="1" s="1"/>
  <c r="K50" i="1"/>
  <c r="N50" i="1" s="1"/>
  <c r="H50" i="1" s="1"/>
  <c r="L50" i="1"/>
  <c r="O50" i="1" s="1"/>
  <c r="I50" i="1" s="1"/>
  <c r="J48" i="1" l="1"/>
  <c r="M48" i="1" s="1"/>
  <c r="G48" i="1" s="1"/>
  <c r="K51" i="1"/>
  <c r="N51" i="1" s="1"/>
  <c r="H51" i="1" s="1"/>
  <c r="L51" i="1"/>
  <c r="O51" i="1" s="1"/>
  <c r="I51" i="1" s="1"/>
  <c r="J49" i="1" l="1"/>
  <c r="M49" i="1" s="1"/>
  <c r="G49" i="1" s="1"/>
  <c r="K52" i="1"/>
  <c r="N52" i="1" s="1"/>
  <c r="H52" i="1" s="1"/>
  <c r="L52" i="1"/>
  <c r="O52" i="1" s="1"/>
  <c r="I52" i="1" s="1"/>
  <c r="J50" i="1" l="1"/>
  <c r="M50" i="1" s="1"/>
  <c r="G50" i="1" s="1"/>
  <c r="K53" i="1"/>
  <c r="N53" i="1" s="1"/>
  <c r="H53" i="1" s="1"/>
  <c r="L53" i="1"/>
  <c r="O53" i="1" s="1"/>
  <c r="I53" i="1" s="1"/>
  <c r="J51" i="1" l="1"/>
  <c r="M51" i="1" s="1"/>
  <c r="G51" i="1" s="1"/>
  <c r="K54" i="1"/>
  <c r="N54" i="1" s="1"/>
  <c r="H54" i="1" s="1"/>
  <c r="L54" i="1"/>
  <c r="O54" i="1" s="1"/>
  <c r="I54" i="1" s="1"/>
  <c r="J52" i="1" l="1"/>
  <c r="M52" i="1" s="1"/>
  <c r="G52" i="1" s="1"/>
  <c r="K55" i="1"/>
  <c r="N55" i="1" s="1"/>
  <c r="H55" i="1" s="1"/>
  <c r="L55" i="1"/>
  <c r="O55" i="1" s="1"/>
  <c r="I55" i="1" s="1"/>
  <c r="J53" i="1" l="1"/>
  <c r="M53" i="1" s="1"/>
  <c r="G53" i="1" s="1"/>
  <c r="K56" i="1"/>
  <c r="N56" i="1" s="1"/>
  <c r="H56" i="1" s="1"/>
  <c r="L56" i="1"/>
  <c r="O56" i="1" s="1"/>
  <c r="I56" i="1" s="1"/>
  <c r="J54" i="1" l="1"/>
  <c r="M54" i="1" s="1"/>
  <c r="G54" i="1" s="1"/>
  <c r="K57" i="1"/>
  <c r="N57" i="1" s="1"/>
  <c r="H57" i="1" s="1"/>
  <c r="L57" i="1"/>
  <c r="O57" i="1" s="1"/>
  <c r="I57" i="1" s="1"/>
  <c r="J55" i="1" l="1"/>
  <c r="M55" i="1" s="1"/>
  <c r="G55" i="1" s="1"/>
  <c r="K58" i="1"/>
  <c r="N58" i="1" s="1"/>
  <c r="L58" i="1"/>
  <c r="O58" i="1" s="1"/>
  <c r="H58" i="1" l="1"/>
  <c r="N59" i="1"/>
  <c r="H59" i="1" s="1"/>
  <c r="I58" i="1"/>
  <c r="O59" i="1"/>
  <c r="I59" i="1" s="1"/>
  <c r="I61" i="1" s="1"/>
  <c r="J56" i="1"/>
  <c r="M56" i="1" s="1"/>
  <c r="G56" i="1" s="1"/>
  <c r="H61" i="1" l="1"/>
  <c r="K61" i="1" s="1"/>
  <c r="L61" i="1"/>
  <c r="J57" i="1"/>
  <c r="M57" i="1" s="1"/>
  <c r="G57" i="1" s="1"/>
  <c r="J58" i="1" l="1"/>
  <c r="M58" i="1" s="1"/>
  <c r="G58" i="1" l="1"/>
  <c r="M59" i="1"/>
  <c r="G59" i="1" s="1"/>
  <c r="G61" i="1" s="1"/>
  <c r="J61" i="1" s="1"/>
</calcChain>
</file>

<file path=xl/sharedStrings.xml><?xml version="1.0" encoding="utf-8"?>
<sst xmlns="http://schemas.openxmlformats.org/spreadsheetml/2006/main" count="84" uniqueCount="70">
  <si>
    <t>No.</t>
    <phoneticPr fontId="1"/>
  </si>
  <si>
    <t>エントリー</t>
    <phoneticPr fontId="1"/>
  </si>
  <si>
    <t>日付</t>
    <rPh sb="0" eb="2">
      <t>ヒヅケ</t>
    </rPh>
    <phoneticPr fontId="1"/>
  </si>
  <si>
    <t>残金（円)</t>
    <rPh sb="0" eb="2">
      <t>ザンキン</t>
    </rPh>
    <rPh sb="3" eb="4">
      <t>エン</t>
    </rPh>
    <phoneticPr fontId="1"/>
  </si>
  <si>
    <t>勝率</t>
    <rPh sb="0" eb="2">
      <t>ショウリツ</t>
    </rPh>
    <phoneticPr fontId="1"/>
  </si>
  <si>
    <t>勝数</t>
    <rPh sb="0" eb="1">
      <t>カ</t>
    </rPh>
    <rPh sb="1" eb="2">
      <t>スウ</t>
    </rPh>
    <phoneticPr fontId="1"/>
  </si>
  <si>
    <t>負数</t>
    <rPh sb="0" eb="1">
      <t>マ</t>
    </rPh>
    <rPh sb="1" eb="2">
      <t>スウ</t>
    </rPh>
    <phoneticPr fontId="1"/>
  </si>
  <si>
    <t>通貨ペア</t>
    <rPh sb="0" eb="2">
      <t>ツウカ</t>
    </rPh>
    <phoneticPr fontId="1"/>
  </si>
  <si>
    <t>時間足</t>
    <rPh sb="0" eb="2">
      <t>ジカン</t>
    </rPh>
    <rPh sb="2" eb="3">
      <t>アシ</t>
    </rPh>
    <phoneticPr fontId="1"/>
  </si>
  <si>
    <t>EURUSD</t>
    <phoneticPr fontId="1"/>
  </si>
  <si>
    <t>当初</t>
    <rPh sb="0" eb="2">
      <t>トウショ</t>
    </rPh>
    <phoneticPr fontId="1"/>
  </si>
  <si>
    <t>当初資金</t>
    <rPh sb="0" eb="2">
      <t>トウショ</t>
    </rPh>
    <rPh sb="2" eb="4">
      <t>シキン</t>
    </rPh>
    <phoneticPr fontId="1"/>
  </si>
  <si>
    <t>エントリー理由</t>
    <rPh sb="5" eb="7">
      <t>リユウ</t>
    </rPh>
    <phoneticPr fontId="1"/>
  </si>
  <si>
    <t>決済理由</t>
    <rPh sb="0" eb="2">
      <t>ケッサイ</t>
    </rPh>
    <rPh sb="2" eb="4">
      <t>リユウ</t>
    </rPh>
    <phoneticPr fontId="1"/>
  </si>
  <si>
    <t>10MA・20MAの両方の上側にキャンドルがあれば買い方向、下側なら売り方向。MAに触れてPB出現でエントリー待ち、PB高値or安値ブレイクでエントリー。</t>
  </si>
  <si>
    <t>検証終了通貨</t>
    <rPh sb="0" eb="2">
      <t>ケンショウ</t>
    </rPh>
    <rPh sb="2" eb="4">
      <t>シュウリョウ</t>
    </rPh>
    <rPh sb="4" eb="6">
      <t>ツウカ</t>
    </rPh>
    <phoneticPr fontId="5"/>
  </si>
  <si>
    <t>ルール</t>
    <phoneticPr fontId="5"/>
  </si>
  <si>
    <t>通貨ペア</t>
    <rPh sb="0" eb="2">
      <t>ツウカ</t>
    </rPh>
    <phoneticPr fontId="5"/>
  </si>
  <si>
    <t>日足</t>
    <rPh sb="0" eb="2">
      <t>ヒアシ</t>
    </rPh>
    <phoneticPr fontId="5"/>
  </si>
  <si>
    <t>終了日</t>
    <rPh sb="0" eb="3">
      <t>シュウリョウビ</t>
    </rPh>
    <phoneticPr fontId="5"/>
  </si>
  <si>
    <t>4Ｈ足</t>
    <rPh sb="2" eb="3">
      <t>アシ</t>
    </rPh>
    <phoneticPr fontId="5"/>
  </si>
  <si>
    <t>１Ｈ足</t>
    <rPh sb="2" eb="3">
      <t>アシ</t>
    </rPh>
    <phoneticPr fontId="5"/>
  </si>
  <si>
    <t>PB</t>
    <phoneticPr fontId="5"/>
  </si>
  <si>
    <t>EUR/USD</t>
    <phoneticPr fontId="5"/>
  </si>
  <si>
    <t>4H足</t>
    <rPh sb="2" eb="3">
      <t>アシ</t>
    </rPh>
    <phoneticPr fontId="1"/>
  </si>
  <si>
    <t>損失上限（リスク3%）</t>
    <rPh sb="0" eb="2">
      <t>ソンシツ</t>
    </rPh>
    <rPh sb="2" eb="4">
      <t>ジョウゲン</t>
    </rPh>
    <phoneticPr fontId="1"/>
  </si>
  <si>
    <t>損益額</t>
    <rPh sb="0" eb="2">
      <t>ソンエキ</t>
    </rPh>
    <rPh sb="2" eb="3">
      <t>ガク</t>
    </rPh>
    <phoneticPr fontId="1"/>
  </si>
  <si>
    <r>
      <rPr>
        <b/>
        <sz val="11"/>
        <color theme="1"/>
        <rFont val="游ゴシック"/>
        <family val="3"/>
        <charset val="128"/>
        <scheme val="minor"/>
      </rPr>
      <t>決済</t>
    </r>
    <r>
      <rPr>
        <b/>
        <sz val="9"/>
        <color theme="1"/>
        <rFont val="游ゴシック"/>
        <family val="3"/>
        <charset val="128"/>
        <scheme val="minor"/>
      </rPr>
      <t>(利確:1.27~2, 損切:-1,引分:0)</t>
    </r>
    <rPh sb="0" eb="2">
      <t>ケッサイ</t>
    </rPh>
    <rPh sb="3" eb="4">
      <t>リ</t>
    </rPh>
    <rPh sb="4" eb="5">
      <t>カク</t>
    </rPh>
    <rPh sb="14" eb="16">
      <t>ソンギリ</t>
    </rPh>
    <rPh sb="20" eb="22">
      <t>ヒキワケ</t>
    </rPh>
    <phoneticPr fontId="1"/>
  </si>
  <si>
    <t>気付き　質問</t>
  </si>
  <si>
    <t>感想</t>
  </si>
  <si>
    <t>今後</t>
  </si>
  <si>
    <t>買い1／売り2</t>
    <rPh sb="0" eb="1">
      <t>カ</t>
    </rPh>
    <rPh sb="4" eb="5">
      <t>ウ</t>
    </rPh>
    <phoneticPr fontId="1"/>
  </si>
  <si>
    <t>利益率</t>
    <rPh sb="0" eb="2">
      <t>リエキ</t>
    </rPh>
    <rPh sb="2" eb="3">
      <t>リツ</t>
    </rPh>
    <phoneticPr fontId="1"/>
  </si>
  <si>
    <t>期間</t>
    <rPh sb="0" eb="2">
      <t>キカン</t>
    </rPh>
    <phoneticPr fontId="1"/>
  </si>
  <si>
    <t>日</t>
    <rPh sb="0" eb="1">
      <t>ヒ</t>
    </rPh>
    <phoneticPr fontId="1"/>
  </si>
  <si>
    <t>月利</t>
    <rPh sb="0" eb="2">
      <t>ゲツリ</t>
    </rPh>
    <phoneticPr fontId="1"/>
  </si>
  <si>
    <t>フィボナッチターゲット1.27, 1.5, 2.0で決済(黄色で塗りつぶしたところはフィボナッチターゲット5までとれている）</t>
    <rPh sb="29" eb="31">
      <t>キイロ</t>
    </rPh>
    <rPh sb="32" eb="33">
      <t>ヌ</t>
    </rPh>
    <phoneticPr fontId="1"/>
  </si>
  <si>
    <t>引分</t>
    <rPh sb="0" eb="2">
      <t>ヒキワケ</t>
    </rPh>
    <phoneticPr fontId="1"/>
  </si>
  <si>
    <t>売り</t>
    <rPh sb="0" eb="1">
      <t>ウ</t>
    </rPh>
    <phoneticPr fontId="1"/>
  </si>
  <si>
    <t>2019.7.25.</t>
    <phoneticPr fontId="1"/>
  </si>
  <si>
    <t>2019.10.14.</t>
    <phoneticPr fontId="1"/>
  </si>
  <si>
    <t>no.3</t>
    <phoneticPr fontId="1"/>
  </si>
  <si>
    <t>2020.02.06</t>
    <phoneticPr fontId="1"/>
  </si>
  <si>
    <t>2020.03.03.</t>
    <phoneticPr fontId="1"/>
  </si>
  <si>
    <t>no.4</t>
    <phoneticPr fontId="1"/>
  </si>
  <si>
    <t>2020.03.31.</t>
    <phoneticPr fontId="1"/>
  </si>
  <si>
    <t>no.5</t>
    <phoneticPr fontId="1"/>
  </si>
  <si>
    <t>2020.07.29.</t>
    <phoneticPr fontId="1"/>
  </si>
  <si>
    <t>2020.08.13.</t>
    <phoneticPr fontId="1"/>
  </si>
  <si>
    <t>2020.09.08.</t>
    <phoneticPr fontId="1"/>
  </si>
  <si>
    <t>2020.10.16.</t>
    <phoneticPr fontId="1"/>
  </si>
  <si>
    <t>PBが表れてからエントリーに入る時点で後々損切りされる場合にはエントリーしにくい形になっている気がする。</t>
    <rPh sb="3" eb="4">
      <t>アラワ</t>
    </rPh>
    <rPh sb="14" eb="15">
      <t>ハイ</t>
    </rPh>
    <rPh sb="16" eb="18">
      <t>ジテン</t>
    </rPh>
    <rPh sb="19" eb="21">
      <t>ノチノチ</t>
    </rPh>
    <rPh sb="21" eb="22">
      <t>ソン</t>
    </rPh>
    <rPh sb="22" eb="23">
      <t>キリ</t>
    </rPh>
    <rPh sb="27" eb="29">
      <t>バアイ</t>
    </rPh>
    <rPh sb="40" eb="41">
      <t>カタチ</t>
    </rPh>
    <rPh sb="47" eb="48">
      <t>キ</t>
    </rPh>
    <phoneticPr fontId="1"/>
  </si>
  <si>
    <t>PBの実体が短いと損切りされやすい気がする。</t>
    <rPh sb="3" eb="5">
      <t>ジッタイ</t>
    </rPh>
    <rPh sb="6" eb="7">
      <t>ミジカ</t>
    </rPh>
    <rPh sb="9" eb="11">
      <t>ソンキリ</t>
    </rPh>
    <rPh sb="17" eb="18">
      <t>キ</t>
    </rPh>
    <phoneticPr fontId="1"/>
  </si>
  <si>
    <t>同じ期間だ進めているが、売りのチャンスが買いに比べて少ない。</t>
    <rPh sb="0" eb="1">
      <t>オナ</t>
    </rPh>
    <rPh sb="2" eb="4">
      <t>キカン</t>
    </rPh>
    <rPh sb="5" eb="6">
      <t>スス</t>
    </rPh>
    <rPh sb="12" eb="13">
      <t>ウ</t>
    </rPh>
    <rPh sb="20" eb="21">
      <t>カ</t>
    </rPh>
    <rPh sb="23" eb="24">
      <t>クラ</t>
    </rPh>
    <rPh sb="26" eb="27">
      <t>スク</t>
    </rPh>
    <phoneticPr fontId="1"/>
  </si>
  <si>
    <t>no.11</t>
    <phoneticPr fontId="1"/>
  </si>
  <si>
    <t>2020.11.02.</t>
    <phoneticPr fontId="1"/>
  </si>
  <si>
    <t>2020.11.25.</t>
    <phoneticPr fontId="1"/>
  </si>
  <si>
    <t>ブレイクしていないから不可？</t>
    <rPh sb="11" eb="13">
      <t>フカ</t>
    </rPh>
    <phoneticPr fontId="1"/>
  </si>
  <si>
    <t>ブレイクしていないからルール違反。</t>
  </si>
  <si>
    <t>no.６</t>
    <phoneticPr fontId="1"/>
  </si>
  <si>
    <t>no.７</t>
    <phoneticPr fontId="1"/>
  </si>
  <si>
    <t>no.８</t>
    <phoneticPr fontId="1"/>
  </si>
  <si>
    <t>no.９</t>
    <phoneticPr fontId="1"/>
  </si>
  <si>
    <t>no.1０</t>
    <phoneticPr fontId="1"/>
  </si>
  <si>
    <t>ブレイクしていないからルール違反。</t>
    <phoneticPr fontId="1"/>
  </si>
  <si>
    <t>ブレイクしていない</t>
    <phoneticPr fontId="1"/>
  </si>
  <si>
    <t>ブレイクしていない。</t>
    <phoneticPr fontId="1"/>
  </si>
  <si>
    <t>ブレイクしていないのにエントリーしてしまう。</t>
    <phoneticPr fontId="1"/>
  </si>
  <si>
    <t>ルールを変えてしまわないよう気を付ける。（ブレイクしていないのにエントリーしてしまう。）</t>
    <phoneticPr fontId="1"/>
  </si>
  <si>
    <t>2021.05.27.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</si>
</sst>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76" formatCode="yyyy/m/d;@"/>
    <numFmt numFmtId="177" formatCode="#,##0_);[Red]\(#,##0\)"/>
    <numFmt numFmtId="178" formatCode="#,##0_ "/>
    <numFmt numFmtId="179" formatCode="0.0%"/>
  </numFmts>
  <fonts count="14" x14ac:knownFonts="1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b/>
      <sz val="11"/>
      <color theme="1"/>
      <name val="游ゴシック"/>
      <family val="3"/>
      <charset val="128"/>
      <scheme val="minor"/>
    </font>
    <font>
      <sz val="11"/>
      <color theme="1"/>
      <name val="游ゴシック"/>
      <family val="3"/>
      <charset val="128"/>
      <scheme val="minor"/>
    </font>
    <font>
      <b/>
      <sz val="14"/>
      <color indexed="8"/>
      <name val="ＭＳ Ｐゴシック"/>
      <family val="3"/>
      <charset val="128"/>
    </font>
    <font>
      <sz val="6"/>
      <name val="ＭＳ Ｐゴシック"/>
      <family val="3"/>
      <charset val="128"/>
    </font>
    <font>
      <sz val="14"/>
      <color indexed="8"/>
      <name val="ＭＳ Ｐゴシック"/>
      <family val="3"/>
      <charset val="128"/>
    </font>
    <font>
      <b/>
      <sz val="14"/>
      <color rgb="FFFF0000"/>
      <name val="ＭＳ Ｐゴシック"/>
      <family val="3"/>
      <charset val="128"/>
    </font>
    <font>
      <sz val="11"/>
      <color theme="1"/>
      <name val="游ゴシック"/>
      <family val="2"/>
      <charset val="128"/>
      <scheme val="minor"/>
    </font>
    <font>
      <b/>
      <sz val="9"/>
      <color theme="1"/>
      <name val="游ゴシック"/>
      <family val="3"/>
      <charset val="128"/>
      <scheme val="minor"/>
    </font>
    <font>
      <sz val="11"/>
      <color indexed="8"/>
      <name val="ＭＳ Ｐゴシック"/>
      <family val="3"/>
      <charset val="128"/>
    </font>
    <font>
      <b/>
      <sz val="12"/>
      <color indexed="8"/>
      <name val="ＭＳ Ｐゴシック"/>
      <family val="3"/>
      <charset val="128"/>
    </font>
    <font>
      <sz val="11"/>
      <name val="游ゴシック"/>
      <family val="2"/>
      <charset val="128"/>
      <scheme val="minor"/>
    </font>
    <font>
      <b/>
      <sz val="11"/>
      <name val="游ゴシック"/>
      <family val="3"/>
      <charset val="128"/>
      <scheme val="minor"/>
    </font>
  </fonts>
  <fills count="5">
    <fill>
      <patternFill patternType="none"/>
    </fill>
    <fill>
      <patternFill patternType="gray125"/>
    </fill>
    <fill>
      <patternFill patternType="solid">
        <fgColor theme="8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</fills>
  <borders count="17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>
      <alignment vertical="center"/>
    </xf>
    <xf numFmtId="38" fontId="8" fillId="0" borderId="0" applyFont="0" applyFill="0" applyBorder="0" applyAlignment="0" applyProtection="0">
      <alignment vertical="center"/>
    </xf>
    <xf numFmtId="0" fontId="10" fillId="0" borderId="0">
      <alignment vertical="center"/>
    </xf>
    <xf numFmtId="9" fontId="8" fillId="0" borderId="0" applyFont="0" applyFill="0" applyBorder="0" applyAlignment="0" applyProtection="0">
      <alignment vertical="center"/>
    </xf>
  </cellStyleXfs>
  <cellXfs count="120">
    <xf numFmtId="0" fontId="0" fillId="0" borderId="0" xfId="0">
      <alignment vertical="center"/>
    </xf>
    <xf numFmtId="0" fontId="2" fillId="0" borderId="0" xfId="0" applyFont="1">
      <alignment vertical="center"/>
    </xf>
    <xf numFmtId="0" fontId="0" fillId="0" borderId="1" xfId="0" applyBorder="1">
      <alignment vertical="center"/>
    </xf>
    <xf numFmtId="0" fontId="0" fillId="0" borderId="0" xfId="0" applyBorder="1">
      <alignment vertical="center"/>
    </xf>
    <xf numFmtId="0" fontId="0" fillId="0" borderId="9" xfId="0" applyBorder="1">
      <alignment vertical="center"/>
    </xf>
    <xf numFmtId="176" fontId="0" fillId="0" borderId="12" xfId="0" applyNumberFormat="1" applyBorder="1">
      <alignment vertical="center"/>
    </xf>
    <xf numFmtId="176" fontId="0" fillId="0" borderId="11" xfId="0" applyNumberFormat="1" applyBorder="1">
      <alignment vertical="center"/>
    </xf>
    <xf numFmtId="0" fontId="2" fillId="0" borderId="0" xfId="0" applyFont="1" applyBorder="1">
      <alignment vertical="center"/>
    </xf>
    <xf numFmtId="0" fontId="2" fillId="0" borderId="9" xfId="0" applyFont="1" applyBorder="1">
      <alignment vertical="center"/>
    </xf>
    <xf numFmtId="0" fontId="0" fillId="0" borderId="8" xfId="0" applyBorder="1">
      <alignment vertical="center"/>
    </xf>
    <xf numFmtId="0" fontId="0" fillId="0" borderId="6" xfId="0" applyBorder="1">
      <alignment vertical="center"/>
    </xf>
    <xf numFmtId="0" fontId="0" fillId="0" borderId="7" xfId="0" applyBorder="1">
      <alignment vertical="center"/>
    </xf>
    <xf numFmtId="0" fontId="0" fillId="0" borderId="2" xfId="0" applyBorder="1">
      <alignment vertical="center"/>
    </xf>
    <xf numFmtId="0" fontId="2" fillId="0" borderId="13" xfId="0" applyFont="1" applyBorder="1">
      <alignment vertical="center"/>
    </xf>
    <xf numFmtId="0" fontId="2" fillId="0" borderId="14" xfId="0" applyFont="1" applyBorder="1">
      <alignment vertical="center"/>
    </xf>
    <xf numFmtId="0" fontId="2" fillId="0" borderId="15" xfId="0" applyFont="1" applyBorder="1">
      <alignment vertical="center"/>
    </xf>
    <xf numFmtId="0" fontId="2" fillId="0" borderId="4" xfId="0" applyFont="1" applyBorder="1">
      <alignment vertical="center"/>
    </xf>
    <xf numFmtId="0" fontId="2" fillId="0" borderId="3" xfId="0" applyFont="1" applyBorder="1">
      <alignment vertical="center"/>
    </xf>
    <xf numFmtId="0" fontId="2" fillId="0" borderId="5" xfId="0" applyFont="1" applyBorder="1">
      <alignment vertical="center"/>
    </xf>
    <xf numFmtId="177" fontId="3" fillId="0" borderId="13" xfId="0" applyNumberFormat="1" applyFont="1" applyBorder="1">
      <alignment vertical="center"/>
    </xf>
    <xf numFmtId="177" fontId="0" fillId="0" borderId="14" xfId="0" applyNumberFormat="1" applyBorder="1">
      <alignment vertical="center"/>
    </xf>
    <xf numFmtId="177" fontId="0" fillId="0" borderId="15" xfId="0" applyNumberFormat="1" applyBorder="1">
      <alignment vertical="center"/>
    </xf>
    <xf numFmtId="177" fontId="0" fillId="0" borderId="0" xfId="0" applyNumberFormat="1" applyBorder="1">
      <alignment vertical="center"/>
    </xf>
    <xf numFmtId="0" fontId="2" fillId="0" borderId="10" xfId="0" applyFont="1" applyBorder="1">
      <alignment vertical="center"/>
    </xf>
    <xf numFmtId="0" fontId="2" fillId="0" borderId="4" xfId="0" applyFont="1" applyBorder="1" applyAlignment="1">
      <alignment horizontal="left" vertical="center"/>
    </xf>
    <xf numFmtId="0" fontId="2" fillId="0" borderId="5" xfId="0" applyFont="1" applyBorder="1" applyAlignment="1">
      <alignment horizontal="left" vertical="center"/>
    </xf>
    <xf numFmtId="0" fontId="2" fillId="0" borderId="11" xfId="0" applyFont="1" applyBorder="1">
      <alignment vertical="center"/>
    </xf>
    <xf numFmtId="0" fontId="3" fillId="0" borderId="2" xfId="0" applyFont="1" applyBorder="1">
      <alignment vertical="center"/>
    </xf>
    <xf numFmtId="178" fontId="0" fillId="0" borderId="0" xfId="0" applyNumberFormat="1">
      <alignment vertical="center"/>
    </xf>
    <xf numFmtId="0" fontId="4" fillId="0" borderId="0" xfId="0" applyFont="1" applyAlignment="1">
      <alignment horizontal="left" vertical="center"/>
    </xf>
    <xf numFmtId="0" fontId="6" fillId="0" borderId="0" xfId="0" applyFont="1">
      <alignment vertical="center"/>
    </xf>
    <xf numFmtId="0" fontId="6" fillId="0" borderId="0" xfId="0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4" fillId="2" borderId="16" xfId="0" applyFont="1" applyFill="1" applyBorder="1" applyAlignment="1">
      <alignment horizontal="center" vertical="center"/>
    </xf>
    <xf numFmtId="0" fontId="7" fillId="2" borderId="16" xfId="0" applyFont="1" applyFill="1" applyBorder="1" applyAlignment="1">
      <alignment horizontal="center" vertical="center"/>
    </xf>
    <xf numFmtId="0" fontId="4" fillId="0" borderId="16" xfId="0" applyFont="1" applyBorder="1" applyAlignment="1">
      <alignment horizontal="center" vertical="center"/>
    </xf>
    <xf numFmtId="14" fontId="7" fillId="0" borderId="16" xfId="0" applyNumberFormat="1" applyFont="1" applyBorder="1" applyAlignment="1">
      <alignment horizontal="center" vertical="center"/>
    </xf>
    <xf numFmtId="0" fontId="7" fillId="0" borderId="16" xfId="0" applyFont="1" applyBorder="1" applyAlignment="1">
      <alignment horizontal="center" vertical="center"/>
    </xf>
    <xf numFmtId="177" fontId="0" fillId="0" borderId="0" xfId="0" applyNumberFormat="1">
      <alignment vertical="center"/>
    </xf>
    <xf numFmtId="38" fontId="0" fillId="0" borderId="8" xfId="1" applyFont="1" applyBorder="1">
      <alignment vertical="center"/>
    </xf>
    <xf numFmtId="38" fontId="0" fillId="0" borderId="0" xfId="1" applyFont="1" applyBorder="1">
      <alignment vertical="center"/>
    </xf>
    <xf numFmtId="38" fontId="0" fillId="0" borderId="9" xfId="1" applyFont="1" applyBorder="1">
      <alignment vertical="center"/>
    </xf>
    <xf numFmtId="0" fontId="0" fillId="0" borderId="8" xfId="0" applyBorder="1" applyAlignment="1">
      <alignment horizontal="center" vertical="center"/>
    </xf>
    <xf numFmtId="0" fontId="9" fillId="0" borderId="3" xfId="0" applyFont="1" applyBorder="1" applyAlignment="1">
      <alignment horizontal="left" vertical="center"/>
    </xf>
    <xf numFmtId="0" fontId="0" fillId="0" borderId="2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10" fillId="0" borderId="0" xfId="2">
      <alignment vertical="center"/>
    </xf>
    <xf numFmtId="0" fontId="11" fillId="0" borderId="0" xfId="2" applyFont="1" applyAlignment="1">
      <alignment horizontal="center" vertical="center"/>
    </xf>
    <xf numFmtId="0" fontId="12" fillId="0" borderId="8" xfId="0" applyNumberFormat="1" applyFont="1" applyBorder="1">
      <alignment vertical="center"/>
    </xf>
    <xf numFmtId="0" fontId="12" fillId="0" borderId="0" xfId="0" applyNumberFormat="1" applyFont="1" applyBorder="1">
      <alignment vertical="center"/>
    </xf>
    <xf numFmtId="0" fontId="12" fillId="0" borderId="9" xfId="0" applyNumberFormat="1" applyFont="1" applyBorder="1">
      <alignment vertical="center"/>
    </xf>
    <xf numFmtId="0" fontId="12" fillId="0" borderId="0" xfId="0" applyNumberFormat="1" applyFont="1" applyFill="1" applyBorder="1">
      <alignment vertical="center"/>
    </xf>
    <xf numFmtId="0" fontId="12" fillId="0" borderId="6" xfId="0" applyNumberFormat="1" applyFont="1" applyBorder="1">
      <alignment vertical="center"/>
    </xf>
    <xf numFmtId="0" fontId="12" fillId="0" borderId="1" xfId="0" applyNumberFormat="1" applyFont="1" applyBorder="1">
      <alignment vertical="center"/>
    </xf>
    <xf numFmtId="0" fontId="12" fillId="0" borderId="7" xfId="0" applyNumberFormat="1" applyFont="1" applyBorder="1">
      <alignment vertical="center"/>
    </xf>
    <xf numFmtId="0" fontId="9" fillId="0" borderId="11" xfId="0" applyFont="1" applyBorder="1">
      <alignment vertical="center"/>
    </xf>
    <xf numFmtId="179" fontId="2" fillId="0" borderId="13" xfId="3" applyNumberFormat="1" applyFont="1" applyBorder="1">
      <alignment vertical="center"/>
    </xf>
    <xf numFmtId="179" fontId="2" fillId="0" borderId="2" xfId="3" applyNumberFormat="1" applyFont="1" applyBorder="1">
      <alignment vertical="center"/>
    </xf>
    <xf numFmtId="0" fontId="2" fillId="0" borderId="2" xfId="0" applyFont="1" applyBorder="1" applyAlignment="1">
      <alignment horizontal="center" vertical="center"/>
    </xf>
    <xf numFmtId="38" fontId="13" fillId="0" borderId="13" xfId="1" applyFont="1" applyFill="1" applyBorder="1">
      <alignment vertical="center"/>
    </xf>
    <xf numFmtId="0" fontId="13" fillId="0" borderId="15" xfId="0" applyFont="1" applyBorder="1">
      <alignment vertical="center"/>
    </xf>
    <xf numFmtId="177" fontId="0" fillId="0" borderId="13" xfId="0" applyNumberFormat="1" applyFill="1" applyBorder="1">
      <alignment vertical="center"/>
    </xf>
    <xf numFmtId="177" fontId="0" fillId="0" borderId="14" xfId="0" applyNumberFormat="1" applyFill="1" applyBorder="1">
      <alignment vertical="center"/>
    </xf>
    <xf numFmtId="177" fontId="0" fillId="0" borderId="15" xfId="0" applyNumberFormat="1" applyFill="1" applyBorder="1">
      <alignment vertical="center"/>
    </xf>
    <xf numFmtId="9" fontId="2" fillId="0" borderId="0" xfId="0" applyNumberFormat="1" applyFont="1" applyBorder="1">
      <alignment vertical="center"/>
    </xf>
    <xf numFmtId="9" fontId="2" fillId="0" borderId="14" xfId="0" applyNumberFormat="1" applyFont="1" applyBorder="1">
      <alignment vertical="center"/>
    </xf>
    <xf numFmtId="9" fontId="2" fillId="0" borderId="15" xfId="0" applyNumberFormat="1" applyFont="1" applyBorder="1">
      <alignment vertical="center"/>
    </xf>
    <xf numFmtId="9" fontId="2" fillId="0" borderId="13" xfId="3" applyFont="1" applyBorder="1">
      <alignment vertical="center"/>
    </xf>
    <xf numFmtId="9" fontId="2" fillId="0" borderId="14" xfId="3" applyFont="1" applyBorder="1">
      <alignment vertical="center"/>
    </xf>
    <xf numFmtId="9" fontId="2" fillId="0" borderId="15" xfId="3" applyFont="1" applyBorder="1">
      <alignment vertical="center"/>
    </xf>
    <xf numFmtId="9" fontId="2" fillId="0" borderId="13" xfId="0" applyNumberFormat="1" applyFont="1" applyBorder="1">
      <alignment vertical="center"/>
    </xf>
    <xf numFmtId="0" fontId="12" fillId="3" borderId="9" xfId="0" applyNumberFormat="1" applyFont="1" applyFill="1" applyBorder="1">
      <alignment vertical="center"/>
    </xf>
    <xf numFmtId="38" fontId="0" fillId="0" borderId="13" xfId="0" applyNumberFormat="1" applyBorder="1">
      <alignment vertical="center"/>
    </xf>
    <xf numFmtId="38" fontId="0" fillId="0" borderId="14" xfId="0" applyNumberFormat="1" applyBorder="1">
      <alignment vertical="center"/>
    </xf>
    <xf numFmtId="38" fontId="0" fillId="0" borderId="15" xfId="0" applyNumberFormat="1" applyBorder="1">
      <alignment vertical="center"/>
    </xf>
    <xf numFmtId="0" fontId="0" fillId="3" borderId="8" xfId="0" applyFill="1" applyBorder="1">
      <alignment vertical="center"/>
    </xf>
    <xf numFmtId="0" fontId="0" fillId="4" borderId="8" xfId="0" applyFill="1" applyBorder="1">
      <alignment vertical="center"/>
    </xf>
    <xf numFmtId="176" fontId="0" fillId="4" borderId="10" xfId="0" applyNumberFormat="1" applyFill="1" applyBorder="1">
      <alignment vertical="center"/>
    </xf>
    <xf numFmtId="0" fontId="0" fillId="4" borderId="3" xfId="0" applyFill="1" applyBorder="1" applyAlignment="1">
      <alignment horizontal="center" vertical="center"/>
    </xf>
    <xf numFmtId="0" fontId="12" fillId="4" borderId="3" xfId="0" applyNumberFormat="1" applyFont="1" applyFill="1" applyBorder="1">
      <alignment vertical="center"/>
    </xf>
    <xf numFmtId="0" fontId="12" fillId="4" borderId="4" xfId="0" applyNumberFormat="1" applyFont="1" applyFill="1" applyBorder="1">
      <alignment vertical="center"/>
    </xf>
    <xf numFmtId="0" fontId="12" fillId="4" borderId="5" xfId="0" applyNumberFormat="1" applyFont="1" applyFill="1" applyBorder="1">
      <alignment vertical="center"/>
    </xf>
    <xf numFmtId="177" fontId="0" fillId="4" borderId="0" xfId="0" applyNumberFormat="1" applyFill="1" applyBorder="1">
      <alignment vertical="center"/>
    </xf>
    <xf numFmtId="38" fontId="0" fillId="4" borderId="3" xfId="1" applyFont="1" applyFill="1" applyBorder="1">
      <alignment vertical="center"/>
    </xf>
    <xf numFmtId="38" fontId="0" fillId="4" borderId="4" xfId="1" applyFont="1" applyFill="1" applyBorder="1">
      <alignment vertical="center"/>
    </xf>
    <xf numFmtId="38" fontId="0" fillId="4" borderId="5" xfId="1" applyFont="1" applyFill="1" applyBorder="1">
      <alignment vertical="center"/>
    </xf>
    <xf numFmtId="176" fontId="0" fillId="4" borderId="12" xfId="0" applyNumberFormat="1" applyFill="1" applyBorder="1">
      <alignment vertical="center"/>
    </xf>
    <xf numFmtId="0" fontId="0" fillId="4" borderId="8" xfId="0" applyFill="1" applyBorder="1" applyAlignment="1">
      <alignment horizontal="center" vertical="center"/>
    </xf>
    <xf numFmtId="0" fontId="12" fillId="4" borderId="8" xfId="0" applyNumberFormat="1" applyFont="1" applyFill="1" applyBorder="1">
      <alignment vertical="center"/>
    </xf>
    <xf numFmtId="0" fontId="12" fillId="4" borderId="0" xfId="0" applyNumberFormat="1" applyFont="1" applyFill="1" applyBorder="1">
      <alignment vertical="center"/>
    </xf>
    <xf numFmtId="0" fontId="12" fillId="4" borderId="9" xfId="0" applyNumberFormat="1" applyFont="1" applyFill="1" applyBorder="1">
      <alignment vertical="center"/>
    </xf>
    <xf numFmtId="38" fontId="0" fillId="4" borderId="8" xfId="1" applyFont="1" applyFill="1" applyBorder="1">
      <alignment vertical="center"/>
    </xf>
    <xf numFmtId="38" fontId="0" fillId="4" borderId="0" xfId="1" applyFont="1" applyFill="1" applyBorder="1">
      <alignment vertical="center"/>
    </xf>
    <xf numFmtId="38" fontId="0" fillId="4" borderId="9" xfId="1" applyFont="1" applyFill="1" applyBorder="1">
      <alignment vertical="center"/>
    </xf>
    <xf numFmtId="0" fontId="10" fillId="0" borderId="0" xfId="2" applyAlignment="1">
      <alignment vertical="top"/>
    </xf>
    <xf numFmtId="176" fontId="0" fillId="3" borderId="12" xfId="0" applyNumberFormat="1" applyFill="1" applyBorder="1">
      <alignment vertical="center"/>
    </xf>
    <xf numFmtId="0" fontId="0" fillId="3" borderId="8" xfId="0" applyFill="1" applyBorder="1" applyAlignment="1">
      <alignment horizontal="center" vertical="center"/>
    </xf>
    <xf numFmtId="0" fontId="12" fillId="3" borderId="8" xfId="0" applyNumberFormat="1" applyFont="1" applyFill="1" applyBorder="1">
      <alignment vertical="center"/>
    </xf>
    <xf numFmtId="0" fontId="12" fillId="3" borderId="0" xfId="0" applyNumberFormat="1" applyFont="1" applyFill="1" applyBorder="1">
      <alignment vertical="center"/>
    </xf>
    <xf numFmtId="177" fontId="0" fillId="3" borderId="0" xfId="0" applyNumberFormat="1" applyFill="1" applyBorder="1">
      <alignment vertical="center"/>
    </xf>
    <xf numFmtId="38" fontId="0" fillId="3" borderId="8" xfId="1" applyFont="1" applyFill="1" applyBorder="1">
      <alignment vertical="center"/>
    </xf>
    <xf numFmtId="38" fontId="0" fillId="3" borderId="0" xfId="1" applyFont="1" applyFill="1" applyBorder="1">
      <alignment vertical="center"/>
    </xf>
    <xf numFmtId="38" fontId="0" fillId="3" borderId="9" xfId="1" applyFont="1" applyFill="1" applyBorder="1">
      <alignment vertical="center"/>
    </xf>
    <xf numFmtId="0" fontId="2" fillId="0" borderId="13" xfId="0" applyFont="1" applyBorder="1" applyAlignment="1">
      <alignment horizontal="center" vertical="center"/>
    </xf>
    <xf numFmtId="0" fontId="2" fillId="0" borderId="14" xfId="0" applyFont="1" applyBorder="1" applyAlignment="1">
      <alignment horizontal="center" vertical="center"/>
    </xf>
    <xf numFmtId="0" fontId="2" fillId="0" borderId="8" xfId="0" applyFont="1" applyBorder="1" applyAlignment="1">
      <alignment horizontal="center" vertical="center"/>
    </xf>
    <xf numFmtId="0" fontId="2" fillId="0" borderId="9" xfId="0" applyFont="1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2" fillId="0" borderId="15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10" fillId="0" borderId="0" xfId="2" applyAlignment="1">
      <alignment horizontal="left" vertical="top" wrapText="1"/>
    </xf>
    <xf numFmtId="0" fontId="10" fillId="0" borderId="0" xfId="2" applyAlignment="1">
      <alignment horizontal="left" vertical="top"/>
    </xf>
    <xf numFmtId="0" fontId="10" fillId="0" borderId="0" xfId="2" applyAlignment="1">
      <alignment vertical="top" wrapText="1"/>
    </xf>
    <xf numFmtId="0" fontId="0" fillId="0" borderId="12" xfId="0" applyBorder="1">
      <alignment vertical="center"/>
    </xf>
    <xf numFmtId="0" fontId="12" fillId="0" borderId="8" xfId="0" applyNumberFormat="1" applyFont="1" applyFill="1" applyBorder="1">
      <alignment vertical="center"/>
    </xf>
    <xf numFmtId="0" fontId="0" fillId="0" borderId="12" xfId="0" applyBorder="1" applyAlignment="1">
      <alignment horizontal="center" vertical="center"/>
    </xf>
  </cellXfs>
  <cellStyles count="4">
    <cellStyle name="パーセント" xfId="3" builtinId="5"/>
    <cellStyle name="桁区切り" xfId="1" builtinId="6"/>
    <cellStyle name="標準" xfId="0" builtinId="0"/>
    <cellStyle name="標準 2" xfId="2" xr:uid="{CD78C7D8-3A45-4776-9D09-8317F161085B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8.png"/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601980</xdr:colOff>
      <xdr:row>13</xdr:row>
      <xdr:rowOff>76200</xdr:rowOff>
    </xdr:from>
    <xdr:to>
      <xdr:col>9</xdr:col>
      <xdr:colOff>510540</xdr:colOff>
      <xdr:row>18</xdr:row>
      <xdr:rowOff>99060</xdr:rowOff>
    </xdr:to>
    <xdr:sp macro="" textlink="">
      <xdr:nvSpPr>
        <xdr:cNvPr id="2" name="正方形/長方形 2">
          <a:extLst>
            <a:ext uri="{FF2B5EF4-FFF2-40B4-BE49-F238E27FC236}">
              <a16:creationId xmlns:a16="http://schemas.microsoft.com/office/drawing/2014/main" id="{421330AC-392B-43CD-83D2-8EA16FEBF647}"/>
            </a:ext>
          </a:extLst>
        </xdr:cNvPr>
        <xdr:cNvSpPr>
          <a:spLocks noChangeArrowheads="1"/>
        </xdr:cNvSpPr>
      </xdr:nvSpPr>
      <xdr:spPr bwMode="auto">
        <a:xfrm rot="856518">
          <a:off x="5374005" y="2667000"/>
          <a:ext cx="527685" cy="92773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ja-JP" altLang="en-US"/>
        </a:p>
      </xdr:txBody>
    </xdr:sp>
    <xdr:clientData/>
  </xdr:twoCellAnchor>
  <xdr:oneCellAnchor>
    <xdr:from>
      <xdr:col>10</xdr:col>
      <xdr:colOff>45720</xdr:colOff>
      <xdr:row>60</xdr:row>
      <xdr:rowOff>106680</xdr:rowOff>
    </xdr:from>
    <xdr:ext cx="20848" cy="209085"/>
    <xdr:sp macro="" textlink="">
      <xdr:nvSpPr>
        <xdr:cNvPr id="3" name="正方形/長方形 7">
          <a:extLst>
            <a:ext uri="{FF2B5EF4-FFF2-40B4-BE49-F238E27FC236}">
              <a16:creationId xmlns:a16="http://schemas.microsoft.com/office/drawing/2014/main" id="{2279D921-9514-41AD-BFE6-4877554494B8}"/>
            </a:ext>
          </a:extLst>
        </xdr:cNvPr>
        <xdr:cNvSpPr>
          <a:spLocks noChangeArrowheads="1"/>
        </xdr:cNvSpPr>
      </xdr:nvSpPr>
      <xdr:spPr bwMode="auto">
        <a:xfrm>
          <a:off x="6055995" y="11203305"/>
          <a:ext cx="20848" cy="20908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10</xdr:col>
      <xdr:colOff>266700</xdr:colOff>
      <xdr:row>31</xdr:row>
      <xdr:rowOff>30480</xdr:rowOff>
    </xdr:from>
    <xdr:ext cx="20848" cy="209085"/>
    <xdr:sp macro="" textlink="">
      <xdr:nvSpPr>
        <xdr:cNvPr id="4" name="正方形/長方形 1">
          <a:extLst>
            <a:ext uri="{FF2B5EF4-FFF2-40B4-BE49-F238E27FC236}">
              <a16:creationId xmlns:a16="http://schemas.microsoft.com/office/drawing/2014/main" id="{DBD4F481-33DE-44AB-A33F-4E09EFA52429}"/>
            </a:ext>
          </a:extLst>
        </xdr:cNvPr>
        <xdr:cNvSpPr>
          <a:spLocks noChangeArrowheads="1"/>
        </xdr:cNvSpPr>
      </xdr:nvSpPr>
      <xdr:spPr bwMode="auto">
        <a:xfrm>
          <a:off x="6276975" y="5878830"/>
          <a:ext cx="20848" cy="20908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13</xdr:col>
      <xdr:colOff>327660</xdr:colOff>
      <xdr:row>77</xdr:row>
      <xdr:rowOff>68580</xdr:rowOff>
    </xdr:from>
    <xdr:ext cx="18531" cy="156518"/>
    <xdr:sp macro="" textlink="">
      <xdr:nvSpPr>
        <xdr:cNvPr id="5" name="正方形/長方形 3">
          <a:extLst>
            <a:ext uri="{FF2B5EF4-FFF2-40B4-BE49-F238E27FC236}">
              <a16:creationId xmlns:a16="http://schemas.microsoft.com/office/drawing/2014/main" id="{D37D2E8A-B8E0-467E-97E8-B2D5D9D0AAB1}"/>
            </a:ext>
          </a:extLst>
        </xdr:cNvPr>
        <xdr:cNvSpPr>
          <a:spLocks noChangeArrowheads="1"/>
        </xdr:cNvSpPr>
      </xdr:nvSpPr>
      <xdr:spPr bwMode="auto">
        <a:xfrm>
          <a:off x="8195310" y="1424178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6</xdr:col>
      <xdr:colOff>304800</xdr:colOff>
      <xdr:row>136</xdr:row>
      <xdr:rowOff>175260</xdr:rowOff>
    </xdr:from>
    <xdr:ext cx="20848" cy="209122"/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6A67FA58-5E03-45ED-B87B-114A8BDF5B42}"/>
            </a:ext>
          </a:extLst>
        </xdr:cNvPr>
        <xdr:cNvSpPr>
          <a:spLocks noChangeArrowheads="1"/>
        </xdr:cNvSpPr>
      </xdr:nvSpPr>
      <xdr:spPr bwMode="auto">
        <a:xfrm>
          <a:off x="3838575" y="25025985"/>
          <a:ext cx="20848" cy="209122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7</xdr:col>
      <xdr:colOff>198120</xdr:colOff>
      <xdr:row>135</xdr:row>
      <xdr:rowOff>30480</xdr:rowOff>
    </xdr:from>
    <xdr:ext cx="20848" cy="209085"/>
    <xdr:sp macro="" textlink="">
      <xdr:nvSpPr>
        <xdr:cNvPr id="7" name="正方形/長方形 6">
          <a:extLst>
            <a:ext uri="{FF2B5EF4-FFF2-40B4-BE49-F238E27FC236}">
              <a16:creationId xmlns:a16="http://schemas.microsoft.com/office/drawing/2014/main" id="{E93D59A3-3B33-4246-B1C3-4921C5289EFA}"/>
            </a:ext>
          </a:extLst>
        </xdr:cNvPr>
        <xdr:cNvSpPr>
          <a:spLocks noChangeArrowheads="1"/>
        </xdr:cNvSpPr>
      </xdr:nvSpPr>
      <xdr:spPr bwMode="auto">
        <a:xfrm>
          <a:off x="4351020" y="24700230"/>
          <a:ext cx="20848" cy="20908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7</xdr:col>
      <xdr:colOff>612866</xdr:colOff>
      <xdr:row>134</xdr:row>
      <xdr:rowOff>22860</xdr:rowOff>
    </xdr:from>
    <xdr:ext cx="18531" cy="156518"/>
    <xdr:sp macro="" textlink="">
      <xdr:nvSpPr>
        <xdr:cNvPr id="8" name="正方形/長方形 14">
          <a:extLst>
            <a:ext uri="{FF2B5EF4-FFF2-40B4-BE49-F238E27FC236}">
              <a16:creationId xmlns:a16="http://schemas.microsoft.com/office/drawing/2014/main" id="{E3660460-27D9-4B11-93A2-9DBE06A4B80C}"/>
            </a:ext>
          </a:extLst>
        </xdr:cNvPr>
        <xdr:cNvSpPr>
          <a:spLocks noChangeArrowheads="1"/>
        </xdr:cNvSpPr>
      </xdr:nvSpPr>
      <xdr:spPr bwMode="auto">
        <a:xfrm>
          <a:off x="4765766" y="24511635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8</xdr:col>
      <xdr:colOff>144780</xdr:colOff>
      <xdr:row>105</xdr:row>
      <xdr:rowOff>22860</xdr:rowOff>
    </xdr:from>
    <xdr:ext cx="18531" cy="201237"/>
    <xdr:sp macro="" textlink="">
      <xdr:nvSpPr>
        <xdr:cNvPr id="9" name="正方形/長方形 17">
          <a:extLst>
            <a:ext uri="{FF2B5EF4-FFF2-40B4-BE49-F238E27FC236}">
              <a16:creationId xmlns:a16="http://schemas.microsoft.com/office/drawing/2014/main" id="{962DA30E-C715-49AB-B94E-EC54530A7825}"/>
            </a:ext>
          </a:extLst>
        </xdr:cNvPr>
        <xdr:cNvSpPr>
          <a:spLocks noChangeArrowheads="1"/>
        </xdr:cNvSpPr>
      </xdr:nvSpPr>
      <xdr:spPr bwMode="auto">
        <a:xfrm>
          <a:off x="4916805" y="19263360"/>
          <a:ext cx="18531" cy="201237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9</xdr:col>
      <xdr:colOff>342900</xdr:colOff>
      <xdr:row>102</xdr:row>
      <xdr:rowOff>175260</xdr:rowOff>
    </xdr:from>
    <xdr:ext cx="20848" cy="210820"/>
    <xdr:sp macro="" textlink="">
      <xdr:nvSpPr>
        <xdr:cNvPr id="10" name="正方形/長方形 10">
          <a:extLst>
            <a:ext uri="{FF2B5EF4-FFF2-40B4-BE49-F238E27FC236}">
              <a16:creationId xmlns:a16="http://schemas.microsoft.com/office/drawing/2014/main" id="{1FB5FA3D-B185-4DC1-B44A-034B5A209953}"/>
            </a:ext>
          </a:extLst>
        </xdr:cNvPr>
        <xdr:cNvSpPr>
          <a:spLocks noChangeArrowheads="1"/>
        </xdr:cNvSpPr>
      </xdr:nvSpPr>
      <xdr:spPr bwMode="auto">
        <a:xfrm>
          <a:off x="5734050" y="18872835"/>
          <a:ext cx="20848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449580</xdr:colOff>
      <xdr:row>178</xdr:row>
      <xdr:rowOff>144780</xdr:rowOff>
    </xdr:from>
    <xdr:ext cx="18531" cy="210820"/>
    <xdr:sp macro="" textlink="">
      <xdr:nvSpPr>
        <xdr:cNvPr id="11" name="正方形/長方形 22">
          <a:extLst>
            <a:ext uri="{FF2B5EF4-FFF2-40B4-BE49-F238E27FC236}">
              <a16:creationId xmlns:a16="http://schemas.microsoft.com/office/drawing/2014/main" id="{581B7AB6-14CC-4D50-93DB-4ADE1CF36CDD}"/>
            </a:ext>
          </a:extLst>
        </xdr:cNvPr>
        <xdr:cNvSpPr>
          <a:spLocks noChangeArrowheads="1"/>
        </xdr:cNvSpPr>
      </xdr:nvSpPr>
      <xdr:spPr bwMode="auto">
        <a:xfrm>
          <a:off x="7698105" y="32596455"/>
          <a:ext cx="18531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15</xdr:col>
      <xdr:colOff>480060</xdr:colOff>
      <xdr:row>180</xdr:row>
      <xdr:rowOff>22860</xdr:rowOff>
    </xdr:from>
    <xdr:ext cx="18531" cy="156518"/>
    <xdr:sp macro="" textlink="">
      <xdr:nvSpPr>
        <xdr:cNvPr id="12" name="正方形/長方形 23">
          <a:extLst>
            <a:ext uri="{FF2B5EF4-FFF2-40B4-BE49-F238E27FC236}">
              <a16:creationId xmlns:a16="http://schemas.microsoft.com/office/drawing/2014/main" id="{97B88B51-E7CF-40E5-8671-E80A2DB6878B}"/>
            </a:ext>
          </a:extLst>
        </xdr:cNvPr>
        <xdr:cNvSpPr>
          <a:spLocks noChangeArrowheads="1"/>
        </xdr:cNvSpPr>
      </xdr:nvSpPr>
      <xdr:spPr bwMode="auto">
        <a:xfrm>
          <a:off x="9585960" y="32836485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15</xdr:col>
      <xdr:colOff>190500</xdr:colOff>
      <xdr:row>223</xdr:row>
      <xdr:rowOff>68580</xdr:rowOff>
    </xdr:from>
    <xdr:ext cx="20848" cy="209122"/>
    <xdr:sp macro="" textlink="">
      <xdr:nvSpPr>
        <xdr:cNvPr id="13" name="正方形/長方形 27">
          <a:extLst>
            <a:ext uri="{FF2B5EF4-FFF2-40B4-BE49-F238E27FC236}">
              <a16:creationId xmlns:a16="http://schemas.microsoft.com/office/drawing/2014/main" id="{BF233588-E145-4DC2-AA84-B6B5AC063C8C}"/>
            </a:ext>
          </a:extLst>
        </xdr:cNvPr>
        <xdr:cNvSpPr>
          <a:spLocks noChangeArrowheads="1"/>
        </xdr:cNvSpPr>
      </xdr:nvSpPr>
      <xdr:spPr bwMode="auto">
        <a:xfrm>
          <a:off x="9296400" y="40664130"/>
          <a:ext cx="20848" cy="209122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8</xdr:col>
      <xdr:colOff>381000</xdr:colOff>
      <xdr:row>274</xdr:row>
      <xdr:rowOff>175260</xdr:rowOff>
    </xdr:from>
    <xdr:ext cx="20848" cy="210384"/>
    <xdr:sp macro="" textlink="">
      <xdr:nvSpPr>
        <xdr:cNvPr id="14" name="正方形/長方形 9">
          <a:extLst>
            <a:ext uri="{FF2B5EF4-FFF2-40B4-BE49-F238E27FC236}">
              <a16:creationId xmlns:a16="http://schemas.microsoft.com/office/drawing/2014/main" id="{F8A74B2B-53F5-497C-9720-6E1C16F9A075}"/>
            </a:ext>
          </a:extLst>
        </xdr:cNvPr>
        <xdr:cNvSpPr>
          <a:spLocks noChangeArrowheads="1"/>
        </xdr:cNvSpPr>
      </xdr:nvSpPr>
      <xdr:spPr bwMode="auto">
        <a:xfrm>
          <a:off x="5153025" y="50000535"/>
          <a:ext cx="20848" cy="210384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144780</xdr:colOff>
      <xdr:row>266</xdr:row>
      <xdr:rowOff>175260</xdr:rowOff>
    </xdr:from>
    <xdr:ext cx="18531" cy="210820"/>
    <xdr:sp macro="" textlink="">
      <xdr:nvSpPr>
        <xdr:cNvPr id="15" name="正方形/長方形 11">
          <a:extLst>
            <a:ext uri="{FF2B5EF4-FFF2-40B4-BE49-F238E27FC236}">
              <a16:creationId xmlns:a16="http://schemas.microsoft.com/office/drawing/2014/main" id="{C5B838A7-9501-497C-9218-6D9A7D7EB0F5}"/>
            </a:ext>
          </a:extLst>
        </xdr:cNvPr>
        <xdr:cNvSpPr>
          <a:spLocks noChangeArrowheads="1"/>
        </xdr:cNvSpPr>
      </xdr:nvSpPr>
      <xdr:spPr bwMode="auto">
        <a:xfrm>
          <a:off x="7393305" y="48552735"/>
          <a:ext cx="18531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9</xdr:col>
      <xdr:colOff>612866</xdr:colOff>
      <xdr:row>314</xdr:row>
      <xdr:rowOff>68580</xdr:rowOff>
    </xdr:from>
    <xdr:ext cx="18531" cy="156518"/>
    <xdr:sp macro="" textlink="">
      <xdr:nvSpPr>
        <xdr:cNvPr id="16" name="正方形/長方形 13">
          <a:extLst>
            <a:ext uri="{FF2B5EF4-FFF2-40B4-BE49-F238E27FC236}">
              <a16:creationId xmlns:a16="http://schemas.microsoft.com/office/drawing/2014/main" id="{5606DD80-2ECD-40AB-B308-3910F836ED9A}"/>
            </a:ext>
          </a:extLst>
        </xdr:cNvPr>
        <xdr:cNvSpPr>
          <a:spLocks noChangeArrowheads="1"/>
        </xdr:cNvSpPr>
      </xdr:nvSpPr>
      <xdr:spPr bwMode="auto">
        <a:xfrm>
          <a:off x="6004016" y="57132855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247795</xdr:colOff>
      <xdr:row>329</xdr:row>
      <xdr:rowOff>104775</xdr:rowOff>
    </xdr:from>
    <xdr:ext cx="184731" cy="264560"/>
    <xdr:sp macro="" textlink="">
      <xdr:nvSpPr>
        <xdr:cNvPr id="17" name="テキスト ボックス 15">
          <a:extLst>
            <a:ext uri="{FF2B5EF4-FFF2-40B4-BE49-F238E27FC236}">
              <a16:creationId xmlns:a16="http://schemas.microsoft.com/office/drawing/2014/main" id="{8ACC512F-A655-4C02-99E1-A2245300C003}"/>
            </a:ext>
          </a:extLst>
        </xdr:cNvPr>
        <xdr:cNvSpPr txBox="1"/>
      </xdr:nvSpPr>
      <xdr:spPr>
        <a:xfrm>
          <a:off x="7496320" y="59883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14</xdr:col>
      <xdr:colOff>556260</xdr:colOff>
      <xdr:row>307</xdr:row>
      <xdr:rowOff>68580</xdr:rowOff>
    </xdr:from>
    <xdr:ext cx="18531" cy="156518"/>
    <xdr:sp macro="" textlink="">
      <xdr:nvSpPr>
        <xdr:cNvPr id="18" name="正方形/長方形 16">
          <a:extLst>
            <a:ext uri="{FF2B5EF4-FFF2-40B4-BE49-F238E27FC236}">
              <a16:creationId xmlns:a16="http://schemas.microsoft.com/office/drawing/2014/main" id="{1CECD9BE-4185-47A3-985B-7BCF4273153E}"/>
            </a:ext>
          </a:extLst>
        </xdr:cNvPr>
        <xdr:cNvSpPr>
          <a:spLocks noChangeArrowheads="1"/>
        </xdr:cNvSpPr>
      </xdr:nvSpPr>
      <xdr:spPr bwMode="auto">
        <a:xfrm>
          <a:off x="9043035" y="5586603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7</xdr:col>
      <xdr:colOff>251460</xdr:colOff>
      <xdr:row>355</xdr:row>
      <xdr:rowOff>144780</xdr:rowOff>
    </xdr:from>
    <xdr:ext cx="18531" cy="156518"/>
    <xdr:sp macro="" textlink="">
      <xdr:nvSpPr>
        <xdr:cNvPr id="19" name="正方形/長方形 19">
          <a:extLst>
            <a:ext uri="{FF2B5EF4-FFF2-40B4-BE49-F238E27FC236}">
              <a16:creationId xmlns:a16="http://schemas.microsoft.com/office/drawing/2014/main" id="{EBCEB98B-4DCA-4D8D-8A56-6E3571DC28D5}"/>
            </a:ext>
          </a:extLst>
        </xdr:cNvPr>
        <xdr:cNvSpPr>
          <a:spLocks noChangeArrowheads="1"/>
        </xdr:cNvSpPr>
      </xdr:nvSpPr>
      <xdr:spPr bwMode="auto">
        <a:xfrm>
          <a:off x="4404360" y="6462903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9</xdr:col>
      <xdr:colOff>68580</xdr:colOff>
      <xdr:row>355</xdr:row>
      <xdr:rowOff>160020</xdr:rowOff>
    </xdr:from>
    <xdr:ext cx="18531" cy="208690"/>
    <xdr:sp macro="" textlink="">
      <xdr:nvSpPr>
        <xdr:cNvPr id="20" name="正方形/長方形 20">
          <a:extLst>
            <a:ext uri="{FF2B5EF4-FFF2-40B4-BE49-F238E27FC236}">
              <a16:creationId xmlns:a16="http://schemas.microsoft.com/office/drawing/2014/main" id="{3795F8D9-D526-48EE-BE24-0A3EC441E696}"/>
            </a:ext>
          </a:extLst>
        </xdr:cNvPr>
        <xdr:cNvSpPr>
          <a:spLocks noChangeArrowheads="1"/>
        </xdr:cNvSpPr>
      </xdr:nvSpPr>
      <xdr:spPr bwMode="auto">
        <a:xfrm>
          <a:off x="5459730" y="64644270"/>
          <a:ext cx="18531" cy="20869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9</xdr:col>
      <xdr:colOff>114300</xdr:colOff>
      <xdr:row>398</xdr:row>
      <xdr:rowOff>175260</xdr:rowOff>
    </xdr:from>
    <xdr:ext cx="20848" cy="210820"/>
    <xdr:sp macro="" textlink="">
      <xdr:nvSpPr>
        <xdr:cNvPr id="21" name="正方形/長方形 24">
          <a:extLst>
            <a:ext uri="{FF2B5EF4-FFF2-40B4-BE49-F238E27FC236}">
              <a16:creationId xmlns:a16="http://schemas.microsoft.com/office/drawing/2014/main" id="{B3500521-F86C-4CC5-95ED-A05A5CD9BB9C}"/>
            </a:ext>
          </a:extLst>
        </xdr:cNvPr>
        <xdr:cNvSpPr>
          <a:spLocks noChangeArrowheads="1"/>
        </xdr:cNvSpPr>
      </xdr:nvSpPr>
      <xdr:spPr bwMode="auto">
        <a:xfrm>
          <a:off x="5505450" y="72441435"/>
          <a:ext cx="20848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11</xdr:col>
      <xdr:colOff>220980</xdr:colOff>
      <xdr:row>403</xdr:row>
      <xdr:rowOff>160020</xdr:rowOff>
    </xdr:from>
    <xdr:ext cx="18531" cy="209085"/>
    <xdr:sp macro="" textlink="">
      <xdr:nvSpPr>
        <xdr:cNvPr id="22" name="正方形/長方形 25">
          <a:extLst>
            <a:ext uri="{FF2B5EF4-FFF2-40B4-BE49-F238E27FC236}">
              <a16:creationId xmlns:a16="http://schemas.microsoft.com/office/drawing/2014/main" id="{EBC25A60-4C6B-46C9-84A0-545266311D62}"/>
            </a:ext>
          </a:extLst>
        </xdr:cNvPr>
        <xdr:cNvSpPr>
          <a:spLocks noChangeArrowheads="1"/>
        </xdr:cNvSpPr>
      </xdr:nvSpPr>
      <xdr:spPr bwMode="auto">
        <a:xfrm>
          <a:off x="6850380" y="73331070"/>
          <a:ext cx="18531" cy="20908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144780</xdr:colOff>
      <xdr:row>406</xdr:row>
      <xdr:rowOff>144780</xdr:rowOff>
    </xdr:from>
    <xdr:ext cx="18531" cy="210820"/>
    <xdr:sp macro="" textlink="">
      <xdr:nvSpPr>
        <xdr:cNvPr id="23" name="正方形/長方形 28">
          <a:extLst>
            <a:ext uri="{FF2B5EF4-FFF2-40B4-BE49-F238E27FC236}">
              <a16:creationId xmlns:a16="http://schemas.microsoft.com/office/drawing/2014/main" id="{B614B807-46AB-4AC1-A99F-F12D4D437E84}"/>
            </a:ext>
          </a:extLst>
        </xdr:cNvPr>
        <xdr:cNvSpPr>
          <a:spLocks noChangeArrowheads="1"/>
        </xdr:cNvSpPr>
      </xdr:nvSpPr>
      <xdr:spPr bwMode="auto">
        <a:xfrm>
          <a:off x="7393305" y="73858755"/>
          <a:ext cx="18531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411480</xdr:colOff>
      <xdr:row>408</xdr:row>
      <xdr:rowOff>106680</xdr:rowOff>
    </xdr:from>
    <xdr:ext cx="18531" cy="156518"/>
    <xdr:sp macro="" textlink="">
      <xdr:nvSpPr>
        <xdr:cNvPr id="24" name="正方形/長方形 29">
          <a:extLst>
            <a:ext uri="{FF2B5EF4-FFF2-40B4-BE49-F238E27FC236}">
              <a16:creationId xmlns:a16="http://schemas.microsoft.com/office/drawing/2014/main" id="{9F6A497B-755F-4406-B501-714D8497FE74}"/>
            </a:ext>
          </a:extLst>
        </xdr:cNvPr>
        <xdr:cNvSpPr>
          <a:spLocks noChangeArrowheads="1"/>
        </xdr:cNvSpPr>
      </xdr:nvSpPr>
      <xdr:spPr bwMode="auto">
        <a:xfrm>
          <a:off x="7660005" y="74182605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twoCellAnchor editAs="oneCell">
    <xdr:from>
      <xdr:col>0</xdr:col>
      <xdr:colOff>0</xdr:colOff>
      <xdr:row>2</xdr:row>
      <xdr:rowOff>0</xdr:rowOff>
    </xdr:from>
    <xdr:to>
      <xdr:col>29</xdr:col>
      <xdr:colOff>521589</xdr:colOff>
      <xdr:row>59</xdr:row>
      <xdr:rowOff>105871</xdr:rowOff>
    </xdr:to>
    <xdr:pic>
      <xdr:nvPicPr>
        <xdr:cNvPr id="27" name="図 26">
          <a:extLst>
            <a:ext uri="{FF2B5EF4-FFF2-40B4-BE49-F238E27FC236}">
              <a16:creationId xmlns:a16="http://schemas.microsoft.com/office/drawing/2014/main" id="{AD4DAFE1-654D-4692-A561-0AF873D920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595313"/>
          <a:ext cx="18285714" cy="1028571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62</xdr:row>
      <xdr:rowOff>0</xdr:rowOff>
    </xdr:from>
    <xdr:to>
      <xdr:col>29</xdr:col>
      <xdr:colOff>521589</xdr:colOff>
      <xdr:row>119</xdr:row>
      <xdr:rowOff>105871</xdr:rowOff>
    </xdr:to>
    <xdr:pic>
      <xdr:nvPicPr>
        <xdr:cNvPr id="25" name="図 24">
          <a:extLst>
            <a:ext uri="{FF2B5EF4-FFF2-40B4-BE49-F238E27FC236}">
              <a16:creationId xmlns:a16="http://schemas.microsoft.com/office/drawing/2014/main" id="{832DA89A-C7CE-4EC2-A7A8-231B4D62E6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310938"/>
          <a:ext cx="18285714" cy="1028571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122</xdr:row>
      <xdr:rowOff>0</xdr:rowOff>
    </xdr:from>
    <xdr:to>
      <xdr:col>29</xdr:col>
      <xdr:colOff>521589</xdr:colOff>
      <xdr:row>179</xdr:row>
      <xdr:rowOff>105871</xdr:rowOff>
    </xdr:to>
    <xdr:pic>
      <xdr:nvPicPr>
        <xdr:cNvPr id="26" name="図 25">
          <a:extLst>
            <a:ext uri="{FF2B5EF4-FFF2-40B4-BE49-F238E27FC236}">
              <a16:creationId xmlns:a16="http://schemas.microsoft.com/office/drawing/2014/main" id="{DA462FAD-07C1-4B38-8A91-ECD92440C9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22026563"/>
          <a:ext cx="18285714" cy="1028571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182</xdr:row>
      <xdr:rowOff>0</xdr:rowOff>
    </xdr:from>
    <xdr:to>
      <xdr:col>29</xdr:col>
      <xdr:colOff>521589</xdr:colOff>
      <xdr:row>239</xdr:row>
      <xdr:rowOff>105871</xdr:rowOff>
    </xdr:to>
    <xdr:pic>
      <xdr:nvPicPr>
        <xdr:cNvPr id="28" name="図 27">
          <a:extLst>
            <a:ext uri="{FF2B5EF4-FFF2-40B4-BE49-F238E27FC236}">
              <a16:creationId xmlns:a16="http://schemas.microsoft.com/office/drawing/2014/main" id="{C22DCC27-F824-4AAE-AEA2-E6613B1F52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32742188"/>
          <a:ext cx="18285714" cy="1028571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241</xdr:row>
      <xdr:rowOff>0</xdr:rowOff>
    </xdr:from>
    <xdr:to>
      <xdr:col>29</xdr:col>
      <xdr:colOff>521589</xdr:colOff>
      <xdr:row>298</xdr:row>
      <xdr:rowOff>105870</xdr:rowOff>
    </xdr:to>
    <xdr:pic>
      <xdr:nvPicPr>
        <xdr:cNvPr id="29" name="図 28">
          <a:extLst>
            <a:ext uri="{FF2B5EF4-FFF2-40B4-BE49-F238E27FC236}">
              <a16:creationId xmlns:a16="http://schemas.microsoft.com/office/drawing/2014/main" id="{64B5D5B1-0F66-4C1F-9621-E23C108D14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43279219"/>
          <a:ext cx="18285714" cy="1028571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301</xdr:row>
      <xdr:rowOff>0</xdr:rowOff>
    </xdr:from>
    <xdr:to>
      <xdr:col>29</xdr:col>
      <xdr:colOff>521589</xdr:colOff>
      <xdr:row>358</xdr:row>
      <xdr:rowOff>105870</xdr:rowOff>
    </xdr:to>
    <xdr:pic>
      <xdr:nvPicPr>
        <xdr:cNvPr id="30" name="図 29">
          <a:extLst>
            <a:ext uri="{FF2B5EF4-FFF2-40B4-BE49-F238E27FC236}">
              <a16:creationId xmlns:a16="http://schemas.microsoft.com/office/drawing/2014/main" id="{D74B519F-F313-4795-9C24-07E25F2FD2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53994844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228600</xdr:rowOff>
    </xdr:from>
    <xdr:to>
      <xdr:col>26</xdr:col>
      <xdr:colOff>454914</xdr:colOff>
      <xdr:row>44</xdr:row>
      <xdr:rowOff>36814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9A3C3918-DB98-49AC-875C-4CBF42D0BA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28600"/>
          <a:ext cx="18285714" cy="1028571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46</xdr:row>
      <xdr:rowOff>0</xdr:rowOff>
    </xdr:from>
    <xdr:to>
      <xdr:col>26</xdr:col>
      <xdr:colOff>454914</xdr:colOff>
      <xdr:row>89</xdr:row>
      <xdr:rowOff>46339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664F9557-B486-4B47-B7A2-9943B22B6F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0953750"/>
          <a:ext cx="18285714" cy="1028571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91</xdr:row>
      <xdr:rowOff>0</xdr:rowOff>
    </xdr:from>
    <xdr:to>
      <xdr:col>26</xdr:col>
      <xdr:colOff>454914</xdr:colOff>
      <xdr:row>134</xdr:row>
      <xdr:rowOff>46339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FBF9B7BA-EE61-4C6A-A4CB-F36D7A031F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21669375"/>
          <a:ext cx="18285714" cy="102857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R64"/>
  <sheetViews>
    <sheetView tabSelected="1" zoomScaleNormal="100" workbookViewId="0">
      <pane xSplit="1" ySplit="8" topLeftCell="B12" activePane="bottomRight" state="frozen"/>
      <selection pane="topRight" activeCell="B1" sqref="B1"/>
      <selection pane="bottomLeft" activeCell="A9" sqref="A9"/>
      <selection pane="bottomRight" activeCell="D22" sqref="D22"/>
    </sheetView>
  </sheetViews>
  <sheetFormatPr defaultRowHeight="18.75" x14ac:dyDescent="0.4"/>
  <cols>
    <col min="1" max="1" width="4.875" customWidth="1"/>
    <col min="2" max="2" width="12" customWidth="1"/>
    <col min="3" max="3" width="10.625" customWidth="1"/>
    <col min="4" max="6" width="8.25" customWidth="1"/>
    <col min="7" max="7" width="9.875" customWidth="1"/>
    <col min="10" max="15" width="7.75" customWidth="1"/>
  </cols>
  <sheetData>
    <row r="1" spans="1:18" x14ac:dyDescent="0.4">
      <c r="A1" s="1" t="s">
        <v>7</v>
      </c>
      <c r="C1" t="s">
        <v>9</v>
      </c>
    </row>
    <row r="2" spans="1:18" x14ac:dyDescent="0.4">
      <c r="A2" s="1" t="s">
        <v>8</v>
      </c>
      <c r="C2" t="s">
        <v>24</v>
      </c>
    </row>
    <row r="3" spans="1:18" x14ac:dyDescent="0.4">
      <c r="A3" s="1" t="s">
        <v>11</v>
      </c>
      <c r="C3" s="28">
        <v>100000</v>
      </c>
    </row>
    <row r="4" spans="1:18" x14ac:dyDescent="0.4">
      <c r="A4" s="1" t="s">
        <v>12</v>
      </c>
      <c r="C4" s="28" t="s">
        <v>14</v>
      </c>
    </row>
    <row r="5" spans="1:18" ht="19.5" thickBot="1" x14ac:dyDescent="0.45">
      <c r="A5" s="1" t="s">
        <v>13</v>
      </c>
      <c r="C5" s="28" t="s">
        <v>36</v>
      </c>
    </row>
    <row r="6" spans="1:18" ht="19.5" thickBot="1" x14ac:dyDescent="0.45">
      <c r="A6" s="23" t="s">
        <v>0</v>
      </c>
      <c r="B6" s="23" t="s">
        <v>1</v>
      </c>
      <c r="C6" s="23" t="s">
        <v>1</v>
      </c>
      <c r="D6" s="44" t="s">
        <v>27</v>
      </c>
      <c r="E6" s="24"/>
      <c r="F6" s="25"/>
      <c r="G6" s="104" t="s">
        <v>3</v>
      </c>
      <c r="H6" s="105"/>
      <c r="I6" s="111"/>
      <c r="J6" s="104" t="s">
        <v>25</v>
      </c>
      <c r="K6" s="105"/>
      <c r="L6" s="111"/>
      <c r="M6" s="104" t="s">
        <v>26</v>
      </c>
      <c r="N6" s="105"/>
      <c r="O6" s="111"/>
    </row>
    <row r="7" spans="1:18" ht="19.5" thickBot="1" x14ac:dyDescent="0.45">
      <c r="A7" s="26"/>
      <c r="B7" s="26" t="s">
        <v>2</v>
      </c>
      <c r="C7" s="56" t="s">
        <v>31</v>
      </c>
      <c r="D7" s="13">
        <v>1.27</v>
      </c>
      <c r="E7" s="14">
        <v>1.5</v>
      </c>
      <c r="F7" s="15">
        <v>2</v>
      </c>
      <c r="G7" s="13">
        <v>1.27</v>
      </c>
      <c r="H7" s="14">
        <v>1.5</v>
      </c>
      <c r="I7" s="15">
        <v>2</v>
      </c>
      <c r="J7" s="13">
        <v>1.27</v>
      </c>
      <c r="K7" s="14">
        <v>1.5</v>
      </c>
      <c r="L7" s="15">
        <v>2</v>
      </c>
      <c r="M7" s="13">
        <v>1.27</v>
      </c>
      <c r="N7" s="14">
        <v>1.5</v>
      </c>
      <c r="O7" s="15">
        <v>2</v>
      </c>
    </row>
    <row r="8" spans="1:18" ht="19.5" thickBot="1" x14ac:dyDescent="0.45">
      <c r="A8" s="27" t="s">
        <v>10</v>
      </c>
      <c r="B8" s="12"/>
      <c r="C8" s="45"/>
      <c r="D8" s="17"/>
      <c r="E8" s="16"/>
      <c r="F8" s="18"/>
      <c r="G8" s="19">
        <f>C3</f>
        <v>100000</v>
      </c>
      <c r="H8" s="20">
        <f>C3</f>
        <v>100000</v>
      </c>
      <c r="I8" s="21">
        <f>C3</f>
        <v>100000</v>
      </c>
      <c r="J8" s="108" t="s">
        <v>25</v>
      </c>
      <c r="K8" s="109"/>
      <c r="L8" s="110"/>
      <c r="M8" s="108"/>
      <c r="N8" s="109"/>
      <c r="O8" s="110"/>
    </row>
    <row r="9" spans="1:18" x14ac:dyDescent="0.4">
      <c r="A9" s="77">
        <v>1</v>
      </c>
      <c r="B9" s="78" t="s">
        <v>39</v>
      </c>
      <c r="C9" s="79">
        <v>2</v>
      </c>
      <c r="D9" s="80">
        <v>1.27</v>
      </c>
      <c r="E9" s="81">
        <v>1.5</v>
      </c>
      <c r="F9" s="82">
        <v>0</v>
      </c>
      <c r="G9" s="83">
        <f>IF(D9="","",G8+M9)</f>
        <v>103810</v>
      </c>
      <c r="H9" s="83">
        <f t="shared" ref="H9" si="0">IF(E9="","",H8+N9)</f>
        <v>104500</v>
      </c>
      <c r="I9" s="83">
        <f t="shared" ref="I9" si="1">IF(F9="","",I8+O9)</f>
        <v>100000</v>
      </c>
      <c r="J9" s="84">
        <f>IF(G8="","",G8*0.03)</f>
        <v>3000</v>
      </c>
      <c r="K9" s="85">
        <f>IF(H8="","",H8*0.03)</f>
        <v>3000</v>
      </c>
      <c r="L9" s="86">
        <f>IF(I8="","",I8*0.03)</f>
        <v>3000</v>
      </c>
      <c r="M9" s="84">
        <f>IF(D9="","",J9*D9)</f>
        <v>3810</v>
      </c>
      <c r="N9" s="85">
        <f>IF(E9="","",K9*E9)</f>
        <v>4500</v>
      </c>
      <c r="O9" s="86">
        <f>IF(F9="","",L9*F9)</f>
        <v>0</v>
      </c>
      <c r="P9" s="39"/>
      <c r="Q9" s="39"/>
      <c r="R9" s="39"/>
    </row>
    <row r="10" spans="1:18" x14ac:dyDescent="0.4">
      <c r="A10" s="77">
        <v>2</v>
      </c>
      <c r="B10" s="87" t="s">
        <v>40</v>
      </c>
      <c r="C10" s="88">
        <v>1</v>
      </c>
      <c r="D10" s="89">
        <v>1.27</v>
      </c>
      <c r="E10" s="90">
        <v>1.5</v>
      </c>
      <c r="F10" s="91">
        <v>2</v>
      </c>
      <c r="G10" s="83">
        <f t="shared" ref="G10:G42" si="2">IF(D10="","",G9+M10)</f>
        <v>107765.16099999999</v>
      </c>
      <c r="H10" s="83">
        <f t="shared" ref="H10:H42" si="3">IF(E10="","",H9+N10)</f>
        <v>109202.5</v>
      </c>
      <c r="I10" s="83">
        <f t="shared" ref="I10:I42" si="4">IF(F10="","",I9+O10)</f>
        <v>106000</v>
      </c>
      <c r="J10" s="92">
        <f t="shared" ref="J10:J12" si="5">IF(G9="","",G9*0.03)</f>
        <v>3114.2999999999997</v>
      </c>
      <c r="K10" s="93">
        <f t="shared" ref="K10:K12" si="6">IF(H9="","",H9*0.03)</f>
        <v>3135</v>
      </c>
      <c r="L10" s="94">
        <f t="shared" ref="L10:L12" si="7">IF(I9="","",I9*0.03)</f>
        <v>3000</v>
      </c>
      <c r="M10" s="92">
        <f t="shared" ref="M10:M12" si="8">IF(D10="","",J10*D10)</f>
        <v>3955.1609999999996</v>
      </c>
      <c r="N10" s="93">
        <f t="shared" ref="N10:N12" si="9">IF(E10="","",K10*E10)</f>
        <v>4702.5</v>
      </c>
      <c r="O10" s="94">
        <f t="shared" ref="O10:O12" si="10">IF(F10="","",L10*F10)</f>
        <v>6000</v>
      </c>
      <c r="P10" s="39"/>
      <c r="Q10" s="39"/>
      <c r="R10" s="39"/>
    </row>
    <row r="11" spans="1:18" x14ac:dyDescent="0.4">
      <c r="A11" s="76">
        <v>3</v>
      </c>
      <c r="B11" s="96" t="s">
        <v>42</v>
      </c>
      <c r="C11" s="97">
        <v>1</v>
      </c>
      <c r="D11" s="98">
        <v>1.27</v>
      </c>
      <c r="E11" s="99">
        <v>1.5</v>
      </c>
      <c r="F11" s="72">
        <v>2</v>
      </c>
      <c r="G11" s="100">
        <f t="shared" si="2"/>
        <v>111871.01363409999</v>
      </c>
      <c r="H11" s="100">
        <f t="shared" si="3"/>
        <v>114116.6125</v>
      </c>
      <c r="I11" s="100">
        <f t="shared" si="4"/>
        <v>112360</v>
      </c>
      <c r="J11" s="101">
        <f t="shared" si="5"/>
        <v>3232.9548299999997</v>
      </c>
      <c r="K11" s="102">
        <f t="shared" si="6"/>
        <v>3276.0749999999998</v>
      </c>
      <c r="L11" s="103">
        <f t="shared" si="7"/>
        <v>3180</v>
      </c>
      <c r="M11" s="101">
        <f t="shared" si="8"/>
        <v>4105.8526340999997</v>
      </c>
      <c r="N11" s="102">
        <f t="shared" si="9"/>
        <v>4914.1124999999993</v>
      </c>
      <c r="O11" s="103">
        <f t="shared" si="10"/>
        <v>6360</v>
      </c>
      <c r="P11" s="39"/>
      <c r="Q11" s="39"/>
      <c r="R11" s="39"/>
    </row>
    <row r="12" spans="1:18" x14ac:dyDescent="0.4">
      <c r="A12" s="9">
        <v>4</v>
      </c>
      <c r="B12" s="5" t="s">
        <v>43</v>
      </c>
      <c r="C12" s="43">
        <v>1</v>
      </c>
      <c r="D12" s="49">
        <v>-1</v>
      </c>
      <c r="E12" s="50">
        <v>-1</v>
      </c>
      <c r="F12" s="51">
        <v>-1</v>
      </c>
      <c r="G12" s="22">
        <f t="shared" si="2"/>
        <v>108514.88322507699</v>
      </c>
      <c r="H12" s="22">
        <f t="shared" si="3"/>
        <v>110693.11412500001</v>
      </c>
      <c r="I12" s="22">
        <f t="shared" si="4"/>
        <v>108989.2</v>
      </c>
      <c r="J12" s="40">
        <f t="shared" si="5"/>
        <v>3356.1304090229996</v>
      </c>
      <c r="K12" s="41">
        <f t="shared" si="6"/>
        <v>3423.4983750000001</v>
      </c>
      <c r="L12" s="42">
        <f t="shared" si="7"/>
        <v>3370.7999999999997</v>
      </c>
      <c r="M12" s="40">
        <f t="shared" si="8"/>
        <v>-3356.1304090229996</v>
      </c>
      <c r="N12" s="41">
        <f t="shared" si="9"/>
        <v>-3423.4983750000001</v>
      </c>
      <c r="O12" s="42">
        <f t="shared" si="10"/>
        <v>-3370.7999999999997</v>
      </c>
      <c r="P12" s="39"/>
      <c r="Q12" s="39"/>
      <c r="R12" s="39"/>
    </row>
    <row r="13" spans="1:18" x14ac:dyDescent="0.4">
      <c r="A13" s="9">
        <v>5</v>
      </c>
      <c r="B13" s="5" t="s">
        <v>45</v>
      </c>
      <c r="C13" s="43">
        <v>1</v>
      </c>
      <c r="D13" s="49">
        <v>1.27</v>
      </c>
      <c r="E13" s="50">
        <v>1.5</v>
      </c>
      <c r="F13" s="72">
        <v>2</v>
      </c>
      <c r="G13" s="22">
        <f t="shared" si="2"/>
        <v>112649.30027595242</v>
      </c>
      <c r="H13" s="22">
        <f t="shared" si="3"/>
        <v>115674.30426062501</v>
      </c>
      <c r="I13" s="22">
        <f t="shared" si="4"/>
        <v>115528.552</v>
      </c>
      <c r="J13" s="40">
        <f t="shared" ref="J13:J58" si="11">IF(G12="","",G12*0.03)</f>
        <v>3255.4464967523095</v>
      </c>
      <c r="K13" s="41">
        <f t="shared" ref="K13:K58" si="12">IF(H12="","",H12*0.03)</f>
        <v>3320.7934237499999</v>
      </c>
      <c r="L13" s="42">
        <f t="shared" ref="L13:L58" si="13">IF(I12="","",I12*0.03)</f>
        <v>3269.6759999999999</v>
      </c>
      <c r="M13" s="40">
        <f t="shared" ref="M13:M58" si="14">IF(D13="","",J13*D13)</f>
        <v>4134.4170508754332</v>
      </c>
      <c r="N13" s="41">
        <f t="shared" ref="N13:N58" si="15">IF(E13="","",K13*E13)</f>
        <v>4981.190135625</v>
      </c>
      <c r="O13" s="42">
        <f t="shared" ref="O13:O58" si="16">IF(F13="","",L13*F13)</f>
        <v>6539.3519999999999</v>
      </c>
      <c r="P13" s="39" t="s">
        <v>64</v>
      </c>
      <c r="Q13" s="39"/>
      <c r="R13" s="39"/>
    </row>
    <row r="14" spans="1:18" x14ac:dyDescent="0.4">
      <c r="A14" s="9">
        <v>6</v>
      </c>
      <c r="B14" s="5" t="s">
        <v>47</v>
      </c>
      <c r="C14" s="43">
        <v>1</v>
      </c>
      <c r="D14" s="49">
        <v>1.27</v>
      </c>
      <c r="E14" s="50">
        <v>1.5</v>
      </c>
      <c r="F14" s="51">
        <v>2</v>
      </c>
      <c r="G14" s="22">
        <f t="shared" si="2"/>
        <v>116941.23861646622</v>
      </c>
      <c r="H14" s="22">
        <f t="shared" si="3"/>
        <v>120879.64795235313</v>
      </c>
      <c r="I14" s="22">
        <f t="shared" si="4"/>
        <v>122460.26512</v>
      </c>
      <c r="J14" s="40">
        <f t="shared" si="11"/>
        <v>3379.4790082785726</v>
      </c>
      <c r="K14" s="41">
        <f t="shared" si="12"/>
        <v>3470.2291278187499</v>
      </c>
      <c r="L14" s="42">
        <f t="shared" si="13"/>
        <v>3465.8565599999997</v>
      </c>
      <c r="M14" s="40">
        <f t="shared" si="14"/>
        <v>4291.9383405137869</v>
      </c>
      <c r="N14" s="41">
        <f t="shared" si="15"/>
        <v>5205.3436917281251</v>
      </c>
      <c r="O14" s="42">
        <f t="shared" si="16"/>
        <v>6931.7131199999994</v>
      </c>
      <c r="P14" s="39"/>
      <c r="Q14" s="39"/>
      <c r="R14" s="39"/>
    </row>
    <row r="15" spans="1:18" x14ac:dyDescent="0.4">
      <c r="A15" s="9">
        <v>7</v>
      </c>
      <c r="B15" s="5" t="s">
        <v>48</v>
      </c>
      <c r="C15" s="43">
        <v>1</v>
      </c>
      <c r="D15" s="49">
        <v>1.27</v>
      </c>
      <c r="E15" s="50">
        <v>1.5</v>
      </c>
      <c r="F15" s="51">
        <v>2</v>
      </c>
      <c r="G15" s="22">
        <f t="shared" ref="G15" si="17">IF(D15="","",G14+M15)</f>
        <v>121396.69980775358</v>
      </c>
      <c r="H15" s="22">
        <f t="shared" ref="H15" si="18">IF(E15="","",H14+N15)</f>
        <v>126319.23211020902</v>
      </c>
      <c r="I15" s="22">
        <f t="shared" ref="I15" si="19">IF(F15="","",I14+O15)</f>
        <v>129807.8810272</v>
      </c>
      <c r="J15" s="40">
        <f t="shared" ref="J15" si="20">IF(G14="","",G14*0.03)</f>
        <v>3508.2371584939865</v>
      </c>
      <c r="K15" s="41">
        <f t="shared" ref="K15" si="21">IF(H14="","",H14*0.03)</f>
        <v>3626.3894385705939</v>
      </c>
      <c r="L15" s="42">
        <f t="shared" ref="L15" si="22">IF(I14="","",I14*0.03)</f>
        <v>3673.8079535999996</v>
      </c>
      <c r="M15" s="40">
        <f t="shared" ref="M15" si="23">IF(D15="","",J15*D15)</f>
        <v>4455.4611912873634</v>
      </c>
      <c r="N15" s="41">
        <f t="shared" ref="N15" si="24">IF(E15="","",K15*E15)</f>
        <v>5439.5841578558911</v>
      </c>
      <c r="O15" s="42">
        <f t="shared" ref="O15" si="25">IF(F15="","",L15*F15)</f>
        <v>7347.6159071999991</v>
      </c>
      <c r="P15" s="39"/>
      <c r="Q15" s="39"/>
      <c r="R15" s="39"/>
    </row>
    <row r="16" spans="1:18" x14ac:dyDescent="0.4">
      <c r="A16" s="9">
        <v>8</v>
      </c>
      <c r="B16" s="5" t="s">
        <v>49</v>
      </c>
      <c r="C16" s="43">
        <v>2</v>
      </c>
      <c r="D16" s="49">
        <v>1.27</v>
      </c>
      <c r="E16" s="50">
        <v>-1</v>
      </c>
      <c r="F16" s="51">
        <v>-1</v>
      </c>
      <c r="G16" s="22">
        <f>IF(D15="","",G15+M16)</f>
        <v>126021.91407042899</v>
      </c>
      <c r="H16" s="22">
        <f>IF(E15="","",H15+N16)</f>
        <v>132003.59755516844</v>
      </c>
      <c r="I16" s="22">
        <f>IF(F15="","",I15+O16)</f>
        <v>137596.353888832</v>
      </c>
      <c r="J16" s="40">
        <f t="shared" si="11"/>
        <v>3641.9009942326074</v>
      </c>
      <c r="K16" s="41">
        <f t="shared" si="12"/>
        <v>3789.5769633062705</v>
      </c>
      <c r="L16" s="42">
        <f t="shared" si="13"/>
        <v>3894.2364308159999</v>
      </c>
      <c r="M16" s="40">
        <f>IF(D15="","",J16*D15)</f>
        <v>4625.2142626754112</v>
      </c>
      <c r="N16" s="41">
        <f>IF(E15="","",K16*E15)</f>
        <v>5684.365444959406</v>
      </c>
      <c r="O16" s="42">
        <f>IF(F15="","",L16*F15)</f>
        <v>7788.4728616319999</v>
      </c>
      <c r="P16" s="39" t="s">
        <v>64</v>
      </c>
      <c r="Q16" s="39"/>
      <c r="R16" s="39"/>
    </row>
    <row r="17" spans="1:18" x14ac:dyDescent="0.4">
      <c r="A17" s="9">
        <v>9</v>
      </c>
      <c r="B17" s="5" t="s">
        <v>50</v>
      </c>
      <c r="C17" s="43">
        <v>1</v>
      </c>
      <c r="D17" s="49">
        <v>1.27</v>
      </c>
      <c r="E17" s="50">
        <v>1.5</v>
      </c>
      <c r="F17" s="51">
        <v>2</v>
      </c>
      <c r="G17" s="22">
        <f>IF(D16="","",G16+M17)</f>
        <v>130823.34899651233</v>
      </c>
      <c r="H17" s="22">
        <f>IF(E16="","",H16+N17)</f>
        <v>128043.48962851339</v>
      </c>
      <c r="I17" s="22">
        <f>IF(F16="","",I16+O17)</f>
        <v>133468.46327216705</v>
      </c>
      <c r="J17" s="40">
        <f t="shared" si="11"/>
        <v>3780.6574221128694</v>
      </c>
      <c r="K17" s="41">
        <f t="shared" si="12"/>
        <v>3960.1079266550532</v>
      </c>
      <c r="L17" s="42">
        <f t="shared" si="13"/>
        <v>4127.8906166649604</v>
      </c>
      <c r="M17" s="40">
        <f>IF(D16="","",J17*D16)</f>
        <v>4801.4349260833442</v>
      </c>
      <c r="N17" s="41">
        <f>IF(E16="","",K17*E16)</f>
        <v>-3960.1079266550532</v>
      </c>
      <c r="O17" s="42">
        <f>IF(F16="","",L17*F16)</f>
        <v>-4127.8906166649604</v>
      </c>
      <c r="P17" s="39"/>
      <c r="Q17" s="39"/>
      <c r="R17" s="39"/>
    </row>
    <row r="18" spans="1:18" x14ac:dyDescent="0.4">
      <c r="A18" s="9">
        <v>10</v>
      </c>
      <c r="B18" s="5" t="s">
        <v>55</v>
      </c>
      <c r="C18" s="43">
        <v>2</v>
      </c>
      <c r="D18" s="49">
        <v>-1</v>
      </c>
      <c r="E18" s="50">
        <v>-1</v>
      </c>
      <c r="F18" s="51">
        <v>-1</v>
      </c>
      <c r="G18" s="22">
        <f>IF(D17="","",G17+M18)</f>
        <v>135807.71859327945</v>
      </c>
      <c r="H18" s="22">
        <f>IF(E17="","",H17+N18)</f>
        <v>133805.44666179648</v>
      </c>
      <c r="I18" s="22">
        <f>IF(F17="","",I17+O18)</f>
        <v>141476.57106849708</v>
      </c>
      <c r="J18" s="40">
        <f t="shared" si="11"/>
        <v>3924.7004698953697</v>
      </c>
      <c r="K18" s="41">
        <f t="shared" si="12"/>
        <v>3841.3046888554013</v>
      </c>
      <c r="L18" s="42">
        <f t="shared" si="13"/>
        <v>4004.0538981650116</v>
      </c>
      <c r="M18" s="40">
        <f>IF(D17="","",J18*D17)</f>
        <v>4984.3695967671192</v>
      </c>
      <c r="N18" s="41">
        <f>IF(E17="","",K18*E17)</f>
        <v>5761.9570332831017</v>
      </c>
      <c r="O18" s="42">
        <f>IF(F17="","",L18*F17)</f>
        <v>8008.1077963300231</v>
      </c>
      <c r="P18" s="39" t="s">
        <v>58</v>
      </c>
      <c r="Q18" s="39"/>
      <c r="R18" s="39"/>
    </row>
    <row r="19" spans="1:18" x14ac:dyDescent="0.4">
      <c r="A19" s="9">
        <v>11</v>
      </c>
      <c r="B19" s="5" t="s">
        <v>56</v>
      </c>
      <c r="C19" s="43">
        <v>1</v>
      </c>
      <c r="D19" s="49">
        <v>1.27</v>
      </c>
      <c r="E19" s="50">
        <v>1.5</v>
      </c>
      <c r="F19" s="51">
        <v>2</v>
      </c>
      <c r="G19" s="22">
        <f>IF(D18="","",G18+M19)</f>
        <v>131733.48703548106</v>
      </c>
      <c r="H19" s="22">
        <f>IF(E18="","",H18+N19)</f>
        <v>129791.28326194259</v>
      </c>
      <c r="I19" s="22">
        <f>IF(F18="","",I18+O19)</f>
        <v>137232.27393644216</v>
      </c>
      <c r="J19" s="40">
        <f t="shared" si="11"/>
        <v>4074.2315577983836</v>
      </c>
      <c r="K19" s="41">
        <f t="shared" si="12"/>
        <v>4014.1633998538941</v>
      </c>
      <c r="L19" s="42">
        <f t="shared" si="13"/>
        <v>4244.2971320549123</v>
      </c>
      <c r="M19" s="40">
        <f>IF(D18="","",J19*D18)</f>
        <v>-4074.2315577983836</v>
      </c>
      <c r="N19" s="41">
        <f>IF(E18="","",K19*E18)</f>
        <v>-4014.1633998538941</v>
      </c>
      <c r="O19" s="42">
        <f>IF(F18="","",L19*F18)</f>
        <v>-4244.2971320549123</v>
      </c>
      <c r="P19" s="39" t="s">
        <v>58</v>
      </c>
      <c r="Q19" s="39"/>
      <c r="R19" s="39"/>
    </row>
    <row r="20" spans="1:18" x14ac:dyDescent="0.4">
      <c r="A20" s="117">
        <v>12</v>
      </c>
      <c r="B20" s="117" t="s">
        <v>69</v>
      </c>
      <c r="C20" s="119">
        <v>2</v>
      </c>
      <c r="D20" s="118">
        <v>1.27</v>
      </c>
      <c r="E20" s="52">
        <v>1.5</v>
      </c>
      <c r="F20" s="4">
        <v>-1</v>
      </c>
      <c r="G20" s="22">
        <f>IF(D19="","",G19+M20)</f>
        <v>136752.53289153287</v>
      </c>
      <c r="H20" s="22">
        <f>IF(E19="","",H19+N20)</f>
        <v>135631.89100873002</v>
      </c>
      <c r="I20" s="22">
        <f>IF(F19="","",I19+O20)</f>
        <v>145466.2103726287</v>
      </c>
      <c r="J20" s="40">
        <f t="shared" si="11"/>
        <v>3952.0046110644316</v>
      </c>
      <c r="K20" s="41">
        <f t="shared" si="12"/>
        <v>3893.7384978582777</v>
      </c>
      <c r="L20" s="42">
        <f t="shared" si="13"/>
        <v>4116.968218093265</v>
      </c>
      <c r="M20" s="40">
        <f>IF(D19="","",J20*D19)</f>
        <v>5019.0458560518282</v>
      </c>
      <c r="N20" s="41">
        <f>IF(E19="","",K20*E19)</f>
        <v>5840.6077467874165</v>
      </c>
      <c r="O20" s="42">
        <f>IF(F19="","",L20*F19)</f>
        <v>8233.93643618653</v>
      </c>
      <c r="P20" s="39"/>
      <c r="Q20" s="39"/>
      <c r="R20" s="39"/>
    </row>
    <row r="21" spans="1:18" x14ac:dyDescent="0.4">
      <c r="A21" s="9">
        <v>13</v>
      </c>
      <c r="B21" s="5"/>
      <c r="C21" s="43"/>
      <c r="D21" s="49"/>
      <c r="E21" s="50"/>
      <c r="F21" s="51"/>
      <c r="G21" s="22" t="str">
        <f t="shared" si="2"/>
        <v/>
      </c>
      <c r="H21" s="22" t="str">
        <f t="shared" si="3"/>
        <v/>
      </c>
      <c r="I21" s="22" t="str">
        <f t="shared" si="4"/>
        <v/>
      </c>
      <c r="J21" s="40">
        <f t="shared" si="11"/>
        <v>4102.5759867459856</v>
      </c>
      <c r="K21" s="41">
        <f t="shared" si="12"/>
        <v>4068.9567302619002</v>
      </c>
      <c r="L21" s="42">
        <f t="shared" si="13"/>
        <v>4363.9863111788609</v>
      </c>
      <c r="M21" s="40" t="str">
        <f t="shared" si="14"/>
        <v/>
      </c>
      <c r="N21" s="41" t="str">
        <f t="shared" si="15"/>
        <v/>
      </c>
      <c r="O21" s="42" t="str">
        <f t="shared" si="16"/>
        <v/>
      </c>
      <c r="P21" s="39"/>
      <c r="Q21" s="39"/>
      <c r="R21" s="39"/>
    </row>
    <row r="22" spans="1:18" x14ac:dyDescent="0.4">
      <c r="A22" s="9">
        <v>14</v>
      </c>
      <c r="B22" s="5"/>
      <c r="C22" s="43"/>
      <c r="D22" s="49"/>
      <c r="E22" s="50"/>
      <c r="F22" s="51"/>
      <c r="G22" s="22" t="str">
        <f t="shared" si="2"/>
        <v/>
      </c>
      <c r="H22" s="22" t="str">
        <f t="shared" si="3"/>
        <v/>
      </c>
      <c r="I22" s="22" t="str">
        <f t="shared" si="4"/>
        <v/>
      </c>
      <c r="J22" s="40" t="str">
        <f t="shared" si="11"/>
        <v/>
      </c>
      <c r="K22" s="41" t="str">
        <f t="shared" si="12"/>
        <v/>
      </c>
      <c r="L22" s="42" t="str">
        <f t="shared" si="13"/>
        <v/>
      </c>
      <c r="M22" s="40" t="str">
        <f t="shared" si="14"/>
        <v/>
      </c>
      <c r="N22" s="41" t="str">
        <f t="shared" si="15"/>
        <v/>
      </c>
      <c r="O22" s="42" t="str">
        <f t="shared" si="16"/>
        <v/>
      </c>
      <c r="P22" s="39"/>
      <c r="Q22" s="39"/>
      <c r="R22" s="39"/>
    </row>
    <row r="23" spans="1:18" x14ac:dyDescent="0.4">
      <c r="A23" s="9">
        <v>15</v>
      </c>
      <c r="B23" s="5"/>
      <c r="C23" s="43"/>
      <c r="D23" s="49"/>
      <c r="E23" s="50"/>
      <c r="F23" s="72"/>
      <c r="G23" s="22" t="str">
        <f t="shared" si="2"/>
        <v/>
      </c>
      <c r="H23" s="22" t="str">
        <f t="shared" si="3"/>
        <v/>
      </c>
      <c r="I23" s="22" t="str">
        <f t="shared" si="4"/>
        <v/>
      </c>
      <c r="J23" s="40" t="str">
        <f t="shared" si="11"/>
        <v/>
      </c>
      <c r="K23" s="41" t="str">
        <f t="shared" si="12"/>
        <v/>
      </c>
      <c r="L23" s="42" t="str">
        <f t="shared" si="13"/>
        <v/>
      </c>
      <c r="M23" s="40" t="str">
        <f t="shared" si="14"/>
        <v/>
      </c>
      <c r="N23" s="41" t="str">
        <f t="shared" si="15"/>
        <v/>
      </c>
      <c r="O23" s="42" t="str">
        <f t="shared" si="16"/>
        <v/>
      </c>
      <c r="P23" s="39"/>
      <c r="Q23" s="39"/>
      <c r="R23" s="39"/>
    </row>
    <row r="24" spans="1:18" x14ac:dyDescent="0.4">
      <c r="A24" s="9">
        <v>16</v>
      </c>
      <c r="B24" s="5"/>
      <c r="C24" s="43"/>
      <c r="D24" s="49"/>
      <c r="E24" s="50"/>
      <c r="F24" s="51"/>
      <c r="G24" s="22" t="str">
        <f t="shared" si="2"/>
        <v/>
      </c>
      <c r="H24" s="22" t="str">
        <f t="shared" si="3"/>
        <v/>
      </c>
      <c r="I24" s="22" t="str">
        <f t="shared" si="4"/>
        <v/>
      </c>
      <c r="J24" s="40" t="str">
        <f t="shared" si="11"/>
        <v/>
      </c>
      <c r="K24" s="41" t="str">
        <f t="shared" si="12"/>
        <v/>
      </c>
      <c r="L24" s="42" t="str">
        <f t="shared" si="13"/>
        <v/>
      </c>
      <c r="M24" s="40" t="str">
        <f t="shared" si="14"/>
        <v/>
      </c>
      <c r="N24" s="41" t="str">
        <f t="shared" si="15"/>
        <v/>
      </c>
      <c r="O24" s="42" t="str">
        <f t="shared" si="16"/>
        <v/>
      </c>
      <c r="P24" s="39"/>
      <c r="Q24" s="39"/>
      <c r="R24" s="39"/>
    </row>
    <row r="25" spans="1:18" x14ac:dyDescent="0.4">
      <c r="A25" s="9">
        <v>17</v>
      </c>
      <c r="B25" s="5"/>
      <c r="C25" s="43"/>
      <c r="D25" s="49"/>
      <c r="E25" s="50"/>
      <c r="F25" s="51"/>
      <c r="G25" s="22" t="str">
        <f t="shared" si="2"/>
        <v/>
      </c>
      <c r="H25" s="22" t="str">
        <f t="shared" si="3"/>
        <v/>
      </c>
      <c r="I25" s="22" t="str">
        <f t="shared" si="4"/>
        <v/>
      </c>
      <c r="J25" s="40" t="str">
        <f t="shared" si="11"/>
        <v/>
      </c>
      <c r="K25" s="41" t="str">
        <f t="shared" si="12"/>
        <v/>
      </c>
      <c r="L25" s="42" t="str">
        <f t="shared" si="13"/>
        <v/>
      </c>
      <c r="M25" s="40" t="str">
        <f t="shared" si="14"/>
        <v/>
      </c>
      <c r="N25" s="41" t="str">
        <f t="shared" si="15"/>
        <v/>
      </c>
      <c r="O25" s="42" t="str">
        <f t="shared" si="16"/>
        <v/>
      </c>
      <c r="P25" s="39"/>
      <c r="Q25" s="39"/>
      <c r="R25" s="39"/>
    </row>
    <row r="26" spans="1:18" x14ac:dyDescent="0.4">
      <c r="A26" s="9">
        <v>18</v>
      </c>
      <c r="B26" s="5"/>
      <c r="C26" s="43"/>
      <c r="D26" s="49"/>
      <c r="E26" s="50"/>
      <c r="F26" s="51"/>
      <c r="G26" s="22" t="str">
        <f t="shared" si="2"/>
        <v/>
      </c>
      <c r="H26" s="22" t="str">
        <f t="shared" si="3"/>
        <v/>
      </c>
      <c r="I26" s="22" t="str">
        <f t="shared" si="4"/>
        <v/>
      </c>
      <c r="J26" s="40" t="str">
        <f t="shared" si="11"/>
        <v/>
      </c>
      <c r="K26" s="41" t="str">
        <f t="shared" si="12"/>
        <v/>
      </c>
      <c r="L26" s="42" t="str">
        <f t="shared" si="13"/>
        <v/>
      </c>
      <c r="M26" s="40" t="str">
        <f t="shared" si="14"/>
        <v/>
      </c>
      <c r="N26" s="41" t="str">
        <f t="shared" si="15"/>
        <v/>
      </c>
      <c r="O26" s="42" t="str">
        <f t="shared" si="16"/>
        <v/>
      </c>
      <c r="P26" s="39"/>
      <c r="Q26" s="39"/>
      <c r="R26" s="39"/>
    </row>
    <row r="27" spans="1:18" x14ac:dyDescent="0.4">
      <c r="A27" s="9">
        <v>19</v>
      </c>
      <c r="B27" s="5"/>
      <c r="C27" s="43"/>
      <c r="D27" s="49"/>
      <c r="E27" s="50"/>
      <c r="F27" s="51"/>
      <c r="G27" s="22" t="str">
        <f t="shared" si="2"/>
        <v/>
      </c>
      <c r="H27" s="22" t="str">
        <f t="shared" si="3"/>
        <v/>
      </c>
      <c r="I27" s="22" t="str">
        <f t="shared" si="4"/>
        <v/>
      </c>
      <c r="J27" s="40" t="str">
        <f t="shared" si="11"/>
        <v/>
      </c>
      <c r="K27" s="41" t="str">
        <f t="shared" si="12"/>
        <v/>
      </c>
      <c r="L27" s="42" t="str">
        <f t="shared" si="13"/>
        <v/>
      </c>
      <c r="M27" s="40" t="str">
        <f t="shared" si="14"/>
        <v/>
      </c>
      <c r="N27" s="41" t="str">
        <f t="shared" si="15"/>
        <v/>
      </c>
      <c r="O27" s="42" t="str">
        <f t="shared" si="16"/>
        <v/>
      </c>
      <c r="P27" s="39"/>
      <c r="Q27" s="39"/>
      <c r="R27" s="39"/>
    </row>
    <row r="28" spans="1:18" x14ac:dyDescent="0.4">
      <c r="A28" s="9">
        <v>20</v>
      </c>
      <c r="B28" s="5"/>
      <c r="C28" s="43"/>
      <c r="D28" s="49"/>
      <c r="E28" s="50"/>
      <c r="F28" s="51"/>
      <c r="G28" s="22" t="str">
        <f t="shared" si="2"/>
        <v/>
      </c>
      <c r="H28" s="22" t="str">
        <f t="shared" si="3"/>
        <v/>
      </c>
      <c r="I28" s="22" t="str">
        <f t="shared" si="4"/>
        <v/>
      </c>
      <c r="J28" s="40" t="str">
        <f t="shared" si="11"/>
        <v/>
      </c>
      <c r="K28" s="41" t="str">
        <f t="shared" si="12"/>
        <v/>
      </c>
      <c r="L28" s="42" t="str">
        <f t="shared" si="13"/>
        <v/>
      </c>
      <c r="M28" s="40" t="str">
        <f t="shared" si="14"/>
        <v/>
      </c>
      <c r="N28" s="41" t="str">
        <f t="shared" si="15"/>
        <v/>
      </c>
      <c r="O28" s="42" t="str">
        <f t="shared" si="16"/>
        <v/>
      </c>
      <c r="P28" s="39"/>
      <c r="Q28" s="39"/>
      <c r="R28" s="39"/>
    </row>
    <row r="29" spans="1:18" x14ac:dyDescent="0.4">
      <c r="A29" s="9">
        <v>21</v>
      </c>
      <c r="B29" s="5"/>
      <c r="C29" s="43"/>
      <c r="D29" s="49"/>
      <c r="E29" s="50"/>
      <c r="F29" s="72"/>
      <c r="G29" s="22" t="str">
        <f t="shared" si="2"/>
        <v/>
      </c>
      <c r="H29" s="22" t="str">
        <f t="shared" si="3"/>
        <v/>
      </c>
      <c r="I29" s="22" t="str">
        <f t="shared" si="4"/>
        <v/>
      </c>
      <c r="J29" s="40" t="str">
        <f t="shared" si="11"/>
        <v/>
      </c>
      <c r="K29" s="41" t="str">
        <f t="shared" si="12"/>
        <v/>
      </c>
      <c r="L29" s="42" t="str">
        <f t="shared" si="13"/>
        <v/>
      </c>
      <c r="M29" s="40" t="str">
        <f t="shared" si="14"/>
        <v/>
      </c>
      <c r="N29" s="41" t="str">
        <f t="shared" si="15"/>
        <v/>
      </c>
      <c r="O29" s="42" t="str">
        <f t="shared" si="16"/>
        <v/>
      </c>
      <c r="P29" s="39"/>
      <c r="Q29" s="39"/>
      <c r="R29" s="39"/>
    </row>
    <row r="30" spans="1:18" x14ac:dyDescent="0.4">
      <c r="A30" s="9">
        <v>22</v>
      </c>
      <c r="B30" s="5"/>
      <c r="C30" s="43"/>
      <c r="D30" s="49"/>
      <c r="E30" s="50"/>
      <c r="F30" s="72"/>
      <c r="G30" s="22" t="str">
        <f t="shared" si="2"/>
        <v/>
      </c>
      <c r="H30" s="22" t="str">
        <f t="shared" si="3"/>
        <v/>
      </c>
      <c r="I30" s="22" t="str">
        <f t="shared" si="4"/>
        <v/>
      </c>
      <c r="J30" s="40" t="str">
        <f t="shared" si="11"/>
        <v/>
      </c>
      <c r="K30" s="41" t="str">
        <f t="shared" si="12"/>
        <v/>
      </c>
      <c r="L30" s="42" t="str">
        <f t="shared" si="13"/>
        <v/>
      </c>
      <c r="M30" s="40" t="str">
        <f t="shared" si="14"/>
        <v/>
      </c>
      <c r="N30" s="41" t="str">
        <f t="shared" si="15"/>
        <v/>
      </c>
      <c r="O30" s="42" t="str">
        <f t="shared" si="16"/>
        <v/>
      </c>
      <c r="P30" s="39"/>
      <c r="Q30" s="39"/>
      <c r="R30" s="39"/>
    </row>
    <row r="31" spans="1:18" x14ac:dyDescent="0.4">
      <c r="A31" s="9">
        <v>23</v>
      </c>
      <c r="B31" s="5"/>
      <c r="C31" s="43"/>
      <c r="D31" s="49"/>
      <c r="E31" s="50"/>
      <c r="F31" s="51"/>
      <c r="G31" s="22" t="str">
        <f t="shared" si="2"/>
        <v/>
      </c>
      <c r="H31" s="22" t="str">
        <f t="shared" si="3"/>
        <v/>
      </c>
      <c r="I31" s="22" t="str">
        <f t="shared" si="4"/>
        <v/>
      </c>
      <c r="J31" s="40" t="str">
        <f t="shared" si="11"/>
        <v/>
      </c>
      <c r="K31" s="41" t="str">
        <f t="shared" si="12"/>
        <v/>
      </c>
      <c r="L31" s="42" t="str">
        <f t="shared" si="13"/>
        <v/>
      </c>
      <c r="M31" s="40" t="str">
        <f t="shared" si="14"/>
        <v/>
      </c>
      <c r="N31" s="41" t="str">
        <f t="shared" si="15"/>
        <v/>
      </c>
      <c r="O31" s="42" t="str">
        <f t="shared" si="16"/>
        <v/>
      </c>
      <c r="P31" s="39"/>
      <c r="Q31" s="39"/>
      <c r="R31" s="39"/>
    </row>
    <row r="32" spans="1:18" x14ac:dyDescent="0.4">
      <c r="A32" s="9">
        <v>24</v>
      </c>
      <c r="B32" s="5"/>
      <c r="C32" s="43"/>
      <c r="D32" s="49"/>
      <c r="E32" s="50"/>
      <c r="F32" s="51"/>
      <c r="G32" s="22" t="str">
        <f t="shared" si="2"/>
        <v/>
      </c>
      <c r="H32" s="22" t="str">
        <f t="shared" si="3"/>
        <v/>
      </c>
      <c r="I32" s="22" t="str">
        <f t="shared" si="4"/>
        <v/>
      </c>
      <c r="J32" s="40" t="str">
        <f t="shared" si="11"/>
        <v/>
      </c>
      <c r="K32" s="41" t="str">
        <f t="shared" si="12"/>
        <v/>
      </c>
      <c r="L32" s="42" t="str">
        <f t="shared" si="13"/>
        <v/>
      </c>
      <c r="M32" s="40" t="str">
        <f t="shared" si="14"/>
        <v/>
      </c>
      <c r="N32" s="41" t="str">
        <f t="shared" si="15"/>
        <v/>
      </c>
      <c r="O32" s="42" t="str">
        <f t="shared" si="16"/>
        <v/>
      </c>
      <c r="P32" s="39"/>
      <c r="Q32" s="39"/>
      <c r="R32" s="39"/>
    </row>
    <row r="33" spans="1:18" x14ac:dyDescent="0.4">
      <c r="A33" s="9">
        <v>25</v>
      </c>
      <c r="B33" s="5"/>
      <c r="C33" s="43"/>
      <c r="D33" s="49"/>
      <c r="E33" s="50"/>
      <c r="F33" s="51"/>
      <c r="G33" s="22" t="str">
        <f t="shared" si="2"/>
        <v/>
      </c>
      <c r="H33" s="22" t="str">
        <f t="shared" si="3"/>
        <v/>
      </c>
      <c r="I33" s="22" t="str">
        <f t="shared" si="4"/>
        <v/>
      </c>
      <c r="J33" s="40" t="str">
        <f t="shared" si="11"/>
        <v/>
      </c>
      <c r="K33" s="41" t="str">
        <f t="shared" si="12"/>
        <v/>
      </c>
      <c r="L33" s="42" t="str">
        <f t="shared" si="13"/>
        <v/>
      </c>
      <c r="M33" s="40" t="str">
        <f t="shared" si="14"/>
        <v/>
      </c>
      <c r="N33" s="41" t="str">
        <f t="shared" si="15"/>
        <v/>
      </c>
      <c r="O33" s="42" t="str">
        <f t="shared" si="16"/>
        <v/>
      </c>
      <c r="P33" s="39"/>
      <c r="Q33" s="39"/>
      <c r="R33" s="39"/>
    </row>
    <row r="34" spans="1:18" x14ac:dyDescent="0.4">
      <c r="A34" s="9">
        <v>26</v>
      </c>
      <c r="B34" s="5"/>
      <c r="C34" s="43"/>
      <c r="D34" s="49"/>
      <c r="E34" s="50"/>
      <c r="F34" s="72"/>
      <c r="G34" s="22" t="str">
        <f t="shared" si="2"/>
        <v/>
      </c>
      <c r="H34" s="22" t="str">
        <f t="shared" si="3"/>
        <v/>
      </c>
      <c r="I34" s="22" t="str">
        <f t="shared" si="4"/>
        <v/>
      </c>
      <c r="J34" s="40" t="str">
        <f t="shared" si="11"/>
        <v/>
      </c>
      <c r="K34" s="41" t="str">
        <f t="shared" si="12"/>
        <v/>
      </c>
      <c r="L34" s="42" t="str">
        <f t="shared" si="13"/>
        <v/>
      </c>
      <c r="M34" s="40" t="str">
        <f t="shared" si="14"/>
        <v/>
      </c>
      <c r="N34" s="41" t="str">
        <f t="shared" si="15"/>
        <v/>
      </c>
      <c r="O34" s="42" t="str">
        <f t="shared" si="16"/>
        <v/>
      </c>
      <c r="P34" s="39"/>
      <c r="Q34" s="39"/>
      <c r="R34" s="39"/>
    </row>
    <row r="35" spans="1:18" x14ac:dyDescent="0.4">
      <c r="A35" s="9">
        <v>27</v>
      </c>
      <c r="B35" s="5"/>
      <c r="C35" s="43"/>
      <c r="D35" s="49"/>
      <c r="E35" s="50"/>
      <c r="F35" s="72"/>
      <c r="G35" s="22" t="str">
        <f t="shared" si="2"/>
        <v/>
      </c>
      <c r="H35" s="22" t="str">
        <f t="shared" si="3"/>
        <v/>
      </c>
      <c r="I35" s="22" t="str">
        <f t="shared" si="4"/>
        <v/>
      </c>
      <c r="J35" s="40" t="str">
        <f t="shared" si="11"/>
        <v/>
      </c>
      <c r="K35" s="41" t="str">
        <f t="shared" si="12"/>
        <v/>
      </c>
      <c r="L35" s="42" t="str">
        <f t="shared" si="13"/>
        <v/>
      </c>
      <c r="M35" s="40" t="str">
        <f t="shared" si="14"/>
        <v/>
      </c>
      <c r="N35" s="41" t="str">
        <f t="shared" si="15"/>
        <v/>
      </c>
      <c r="O35" s="42" t="str">
        <f t="shared" si="16"/>
        <v/>
      </c>
      <c r="P35" s="39"/>
      <c r="Q35" s="39"/>
      <c r="R35" s="39"/>
    </row>
    <row r="36" spans="1:18" x14ac:dyDescent="0.4">
      <c r="A36" s="9">
        <v>28</v>
      </c>
      <c r="B36" s="5"/>
      <c r="C36" s="43"/>
      <c r="D36" s="49"/>
      <c r="E36" s="50"/>
      <c r="F36" s="51"/>
      <c r="G36" s="22" t="str">
        <f t="shared" si="2"/>
        <v/>
      </c>
      <c r="H36" s="22" t="str">
        <f t="shared" si="3"/>
        <v/>
      </c>
      <c r="I36" s="22" t="str">
        <f t="shared" si="4"/>
        <v/>
      </c>
      <c r="J36" s="40" t="str">
        <f t="shared" si="11"/>
        <v/>
      </c>
      <c r="K36" s="41" t="str">
        <f t="shared" si="12"/>
        <v/>
      </c>
      <c r="L36" s="42" t="str">
        <f t="shared" si="13"/>
        <v/>
      </c>
      <c r="M36" s="40" t="str">
        <f t="shared" si="14"/>
        <v/>
      </c>
      <c r="N36" s="41" t="str">
        <f t="shared" si="15"/>
        <v/>
      </c>
      <c r="O36" s="42" t="str">
        <f t="shared" si="16"/>
        <v/>
      </c>
      <c r="P36" s="39"/>
      <c r="Q36" s="39"/>
      <c r="R36" s="39"/>
    </row>
    <row r="37" spans="1:18" x14ac:dyDescent="0.4">
      <c r="A37" s="9">
        <v>29</v>
      </c>
      <c r="B37" s="5"/>
      <c r="C37" s="43"/>
      <c r="D37" s="49"/>
      <c r="E37" s="50"/>
      <c r="F37" s="51"/>
      <c r="G37" s="22" t="str">
        <f t="shared" si="2"/>
        <v/>
      </c>
      <c r="H37" s="22" t="str">
        <f t="shared" si="3"/>
        <v/>
      </c>
      <c r="I37" s="22" t="str">
        <f t="shared" si="4"/>
        <v/>
      </c>
      <c r="J37" s="40" t="str">
        <f t="shared" si="11"/>
        <v/>
      </c>
      <c r="K37" s="41" t="str">
        <f t="shared" si="12"/>
        <v/>
      </c>
      <c r="L37" s="42" t="str">
        <f t="shared" si="13"/>
        <v/>
      </c>
      <c r="M37" s="40" t="str">
        <f t="shared" si="14"/>
        <v/>
      </c>
      <c r="N37" s="41" t="str">
        <f t="shared" si="15"/>
        <v/>
      </c>
      <c r="O37" s="42" t="str">
        <f t="shared" si="16"/>
        <v/>
      </c>
      <c r="P37" s="39"/>
      <c r="Q37" s="39"/>
      <c r="R37" s="39"/>
    </row>
    <row r="38" spans="1:18" x14ac:dyDescent="0.4">
      <c r="A38" s="9">
        <v>30</v>
      </c>
      <c r="B38" s="5"/>
      <c r="C38" s="43"/>
      <c r="D38" s="49"/>
      <c r="E38" s="50"/>
      <c r="F38" s="51"/>
      <c r="G38" s="22" t="str">
        <f t="shared" si="2"/>
        <v/>
      </c>
      <c r="H38" s="22" t="str">
        <f t="shared" si="3"/>
        <v/>
      </c>
      <c r="I38" s="22" t="str">
        <f t="shared" si="4"/>
        <v/>
      </c>
      <c r="J38" s="40" t="str">
        <f t="shared" si="11"/>
        <v/>
      </c>
      <c r="K38" s="41" t="str">
        <f t="shared" si="12"/>
        <v/>
      </c>
      <c r="L38" s="42" t="str">
        <f t="shared" si="13"/>
        <v/>
      </c>
      <c r="M38" s="40" t="str">
        <f t="shared" si="14"/>
        <v/>
      </c>
      <c r="N38" s="41" t="str">
        <f t="shared" si="15"/>
        <v/>
      </c>
      <c r="O38" s="42" t="str">
        <f t="shared" si="16"/>
        <v/>
      </c>
      <c r="P38" s="39"/>
      <c r="Q38" s="39"/>
      <c r="R38" s="39"/>
    </row>
    <row r="39" spans="1:18" x14ac:dyDescent="0.4">
      <c r="A39" s="9">
        <v>31</v>
      </c>
      <c r="B39" s="5"/>
      <c r="C39" s="43"/>
      <c r="D39" s="49"/>
      <c r="E39" s="52"/>
      <c r="F39" s="51"/>
      <c r="G39" s="22" t="str">
        <f t="shared" si="2"/>
        <v/>
      </c>
      <c r="H39" s="22" t="str">
        <f t="shared" si="3"/>
        <v/>
      </c>
      <c r="I39" s="22" t="str">
        <f t="shared" si="4"/>
        <v/>
      </c>
      <c r="J39" s="40" t="str">
        <f t="shared" si="11"/>
        <v/>
      </c>
      <c r="K39" s="41" t="str">
        <f t="shared" si="12"/>
        <v/>
      </c>
      <c r="L39" s="42" t="str">
        <f t="shared" si="13"/>
        <v/>
      </c>
      <c r="M39" s="40" t="str">
        <f t="shared" si="14"/>
        <v/>
      </c>
      <c r="N39" s="41" t="str">
        <f t="shared" si="15"/>
        <v/>
      </c>
      <c r="O39" s="42" t="str">
        <f t="shared" si="16"/>
        <v/>
      </c>
      <c r="P39" s="39"/>
      <c r="Q39" s="39"/>
      <c r="R39" s="39"/>
    </row>
    <row r="40" spans="1:18" x14ac:dyDescent="0.4">
      <c r="A40" s="9">
        <v>32</v>
      </c>
      <c r="B40" s="5"/>
      <c r="C40" s="43"/>
      <c r="D40" s="49"/>
      <c r="E40" s="52"/>
      <c r="F40" s="51"/>
      <c r="G40" s="22" t="str">
        <f t="shared" si="2"/>
        <v/>
      </c>
      <c r="H40" s="22" t="str">
        <f t="shared" si="3"/>
        <v/>
      </c>
      <c r="I40" s="22" t="str">
        <f t="shared" si="4"/>
        <v/>
      </c>
      <c r="J40" s="40" t="str">
        <f t="shared" si="11"/>
        <v/>
      </c>
      <c r="K40" s="41" t="str">
        <f t="shared" si="12"/>
        <v/>
      </c>
      <c r="L40" s="42" t="str">
        <f t="shared" si="13"/>
        <v/>
      </c>
      <c r="M40" s="40" t="str">
        <f t="shared" si="14"/>
        <v/>
      </c>
      <c r="N40" s="41" t="str">
        <f t="shared" si="15"/>
        <v/>
      </c>
      <c r="O40" s="42" t="str">
        <f t="shared" si="16"/>
        <v/>
      </c>
      <c r="P40" s="39"/>
      <c r="Q40" s="39"/>
      <c r="R40" s="39"/>
    </row>
    <row r="41" spans="1:18" x14ac:dyDescent="0.4">
      <c r="A41" s="9">
        <v>33</v>
      </c>
      <c r="B41" s="5"/>
      <c r="C41" s="43"/>
      <c r="D41" s="49"/>
      <c r="E41" s="52"/>
      <c r="F41" s="72"/>
      <c r="G41" s="22" t="str">
        <f t="shared" si="2"/>
        <v/>
      </c>
      <c r="H41" s="22" t="str">
        <f t="shared" si="3"/>
        <v/>
      </c>
      <c r="I41" s="22" t="str">
        <f t="shared" si="4"/>
        <v/>
      </c>
      <c r="J41" s="40" t="str">
        <f t="shared" si="11"/>
        <v/>
      </c>
      <c r="K41" s="41" t="str">
        <f t="shared" si="12"/>
        <v/>
      </c>
      <c r="L41" s="42" t="str">
        <f t="shared" si="13"/>
        <v/>
      </c>
      <c r="M41" s="40" t="str">
        <f t="shared" si="14"/>
        <v/>
      </c>
      <c r="N41" s="41" t="str">
        <f t="shared" si="15"/>
        <v/>
      </c>
      <c r="O41" s="42" t="str">
        <f t="shared" si="16"/>
        <v/>
      </c>
      <c r="P41" s="39"/>
      <c r="Q41" s="39"/>
      <c r="R41" s="39"/>
    </row>
    <row r="42" spans="1:18" x14ac:dyDescent="0.4">
      <c r="A42" s="9">
        <v>34</v>
      </c>
      <c r="B42" s="5"/>
      <c r="C42" s="43"/>
      <c r="D42" s="49"/>
      <c r="E42" s="52"/>
      <c r="F42" s="72"/>
      <c r="G42" s="22" t="str">
        <f t="shared" si="2"/>
        <v/>
      </c>
      <c r="H42" s="22" t="str">
        <f t="shared" si="3"/>
        <v/>
      </c>
      <c r="I42" s="22" t="str">
        <f t="shared" si="4"/>
        <v/>
      </c>
      <c r="J42" s="40" t="str">
        <f t="shared" si="11"/>
        <v/>
      </c>
      <c r="K42" s="41" t="str">
        <f t="shared" si="12"/>
        <v/>
      </c>
      <c r="L42" s="42" t="str">
        <f t="shared" si="13"/>
        <v/>
      </c>
      <c r="M42" s="40" t="str">
        <f>IF(D42="","",J42*D42)</f>
        <v/>
      </c>
      <c r="N42" s="41" t="str">
        <f t="shared" si="15"/>
        <v/>
      </c>
      <c r="O42" s="42" t="str">
        <f t="shared" si="16"/>
        <v/>
      </c>
      <c r="P42" s="39"/>
      <c r="Q42" s="39"/>
      <c r="R42" s="39"/>
    </row>
    <row r="43" spans="1:18" x14ac:dyDescent="0.4">
      <c r="A43" s="3">
        <v>35</v>
      </c>
      <c r="B43" s="5"/>
      <c r="C43" s="43"/>
      <c r="D43" s="49"/>
      <c r="E43" s="52"/>
      <c r="F43" s="51"/>
      <c r="G43" s="22" t="str">
        <f>IF(D43="","",G42+M43)</f>
        <v/>
      </c>
      <c r="H43" s="22" t="str">
        <f t="shared" ref="H43:I43" si="26">IF(E43="","",H42+N43)</f>
        <v/>
      </c>
      <c r="I43" s="22" t="str">
        <f t="shared" si="26"/>
        <v/>
      </c>
      <c r="J43" s="40" t="str">
        <f t="shared" si="11"/>
        <v/>
      </c>
      <c r="K43" s="41" t="str">
        <f t="shared" si="12"/>
        <v/>
      </c>
      <c r="L43" s="42" t="str">
        <f t="shared" si="13"/>
        <v/>
      </c>
      <c r="M43" s="40" t="str">
        <f t="shared" si="14"/>
        <v/>
      </c>
      <c r="N43" s="41" t="str">
        <f t="shared" si="15"/>
        <v/>
      </c>
      <c r="O43" s="42" t="str">
        <f t="shared" si="16"/>
        <v/>
      </c>
    </row>
    <row r="44" spans="1:18" x14ac:dyDescent="0.4">
      <c r="A44" s="9">
        <v>36</v>
      </c>
      <c r="B44" s="5"/>
      <c r="C44" s="43"/>
      <c r="D44" s="49"/>
      <c r="E44" s="52"/>
      <c r="F44" s="51"/>
      <c r="G44" s="22" t="str">
        <f t="shared" ref="G44:G58" si="27">IF(D44="","",G43+M44)</f>
        <v/>
      </c>
      <c r="H44" s="22" t="str">
        <f t="shared" ref="H44:H58" si="28">IF(E44="","",H43+N44)</f>
        <v/>
      </c>
      <c r="I44" s="22" t="str">
        <f t="shared" ref="I44:I58" si="29">IF(F44="","",I43+O44)</f>
        <v/>
      </c>
      <c r="J44" s="40" t="str">
        <f>IF(G43="","",G43*0.03)</f>
        <v/>
      </c>
      <c r="K44" s="41" t="str">
        <f t="shared" si="12"/>
        <v/>
      </c>
      <c r="L44" s="42" t="str">
        <f t="shared" si="13"/>
        <v/>
      </c>
      <c r="M44" s="40" t="str">
        <f>IF(D44="","",J44*D44)</f>
        <v/>
      </c>
      <c r="N44" s="41" t="str">
        <f t="shared" si="15"/>
        <v/>
      </c>
      <c r="O44" s="42" t="str">
        <f t="shared" si="16"/>
        <v/>
      </c>
    </row>
    <row r="45" spans="1:18" x14ac:dyDescent="0.4">
      <c r="A45" s="9">
        <v>37</v>
      </c>
      <c r="B45" s="5"/>
      <c r="C45" s="43"/>
      <c r="D45" s="49"/>
      <c r="E45" s="50"/>
      <c r="F45" s="51"/>
      <c r="G45" s="22" t="str">
        <f t="shared" si="27"/>
        <v/>
      </c>
      <c r="H45" s="22" t="str">
        <f t="shared" si="28"/>
        <v/>
      </c>
      <c r="I45" s="22" t="str">
        <f t="shared" si="29"/>
        <v/>
      </c>
      <c r="J45" s="40" t="str">
        <f t="shared" si="11"/>
        <v/>
      </c>
      <c r="K45" s="41" t="str">
        <f t="shared" si="12"/>
        <v/>
      </c>
      <c r="L45" s="42" t="str">
        <f t="shared" si="13"/>
        <v/>
      </c>
      <c r="M45" s="40" t="str">
        <f t="shared" si="14"/>
        <v/>
      </c>
      <c r="N45" s="41" t="str">
        <f t="shared" si="15"/>
        <v/>
      </c>
      <c r="O45" s="42" t="str">
        <f t="shared" si="16"/>
        <v/>
      </c>
    </row>
    <row r="46" spans="1:18" x14ac:dyDescent="0.4">
      <c r="A46" s="9">
        <v>38</v>
      </c>
      <c r="B46" s="5"/>
      <c r="C46" s="43"/>
      <c r="D46" s="49"/>
      <c r="E46" s="50"/>
      <c r="F46" s="51"/>
      <c r="G46" s="22" t="str">
        <f t="shared" si="27"/>
        <v/>
      </c>
      <c r="H46" s="22" t="str">
        <f t="shared" si="28"/>
        <v/>
      </c>
      <c r="I46" s="22" t="str">
        <f t="shared" si="29"/>
        <v/>
      </c>
      <c r="J46" s="40" t="str">
        <f t="shared" si="11"/>
        <v/>
      </c>
      <c r="K46" s="41" t="str">
        <f t="shared" si="12"/>
        <v/>
      </c>
      <c r="L46" s="42" t="str">
        <f t="shared" si="13"/>
        <v/>
      </c>
      <c r="M46" s="40" t="str">
        <f t="shared" si="14"/>
        <v/>
      </c>
      <c r="N46" s="41" t="str">
        <f t="shared" si="15"/>
        <v/>
      </c>
      <c r="O46" s="42" t="str">
        <f t="shared" si="16"/>
        <v/>
      </c>
    </row>
    <row r="47" spans="1:18" x14ac:dyDescent="0.4">
      <c r="A47" s="9">
        <v>39</v>
      </c>
      <c r="B47" s="5"/>
      <c r="C47" s="43"/>
      <c r="D47" s="49"/>
      <c r="E47" s="50"/>
      <c r="F47" s="51"/>
      <c r="G47" s="22" t="str">
        <f t="shared" si="27"/>
        <v/>
      </c>
      <c r="H47" s="22" t="str">
        <f t="shared" si="28"/>
        <v/>
      </c>
      <c r="I47" s="22" t="str">
        <f t="shared" si="29"/>
        <v/>
      </c>
      <c r="J47" s="40" t="str">
        <f t="shared" si="11"/>
        <v/>
      </c>
      <c r="K47" s="41" t="str">
        <f t="shared" si="12"/>
        <v/>
      </c>
      <c r="L47" s="42" t="str">
        <f t="shared" si="13"/>
        <v/>
      </c>
      <c r="M47" s="40" t="str">
        <f t="shared" si="14"/>
        <v/>
      </c>
      <c r="N47" s="41" t="str">
        <f t="shared" si="15"/>
        <v/>
      </c>
      <c r="O47" s="42" t="str">
        <f t="shared" si="16"/>
        <v/>
      </c>
    </row>
    <row r="48" spans="1:18" x14ac:dyDescent="0.4">
      <c r="A48" s="9">
        <v>40</v>
      </c>
      <c r="B48" s="5"/>
      <c r="C48" s="43"/>
      <c r="D48" s="49"/>
      <c r="E48" s="50"/>
      <c r="F48" s="51"/>
      <c r="G48" s="22" t="str">
        <f t="shared" si="27"/>
        <v/>
      </c>
      <c r="H48" s="22" t="str">
        <f t="shared" si="28"/>
        <v/>
      </c>
      <c r="I48" s="22" t="str">
        <f t="shared" si="29"/>
        <v/>
      </c>
      <c r="J48" s="40" t="str">
        <f t="shared" si="11"/>
        <v/>
      </c>
      <c r="K48" s="41" t="str">
        <f t="shared" si="12"/>
        <v/>
      </c>
      <c r="L48" s="42" t="str">
        <f t="shared" si="13"/>
        <v/>
      </c>
      <c r="M48" s="40" t="str">
        <f t="shared" si="14"/>
        <v/>
      </c>
      <c r="N48" s="41" t="str">
        <f t="shared" si="15"/>
        <v/>
      </c>
      <c r="O48" s="42" t="str">
        <f t="shared" si="16"/>
        <v/>
      </c>
    </row>
    <row r="49" spans="1:15" x14ac:dyDescent="0.4">
      <c r="A49" s="9">
        <v>41</v>
      </c>
      <c r="B49" s="5"/>
      <c r="C49" s="43"/>
      <c r="D49" s="49"/>
      <c r="E49" s="50"/>
      <c r="F49" s="51"/>
      <c r="G49" s="22" t="str">
        <f t="shared" si="27"/>
        <v/>
      </c>
      <c r="H49" s="22" t="str">
        <f t="shared" si="28"/>
        <v/>
      </c>
      <c r="I49" s="22" t="str">
        <f t="shared" si="29"/>
        <v/>
      </c>
      <c r="J49" s="40" t="str">
        <f t="shared" si="11"/>
        <v/>
      </c>
      <c r="K49" s="41" t="str">
        <f t="shared" si="12"/>
        <v/>
      </c>
      <c r="L49" s="42" t="str">
        <f t="shared" si="13"/>
        <v/>
      </c>
      <c r="M49" s="40" t="str">
        <f t="shared" si="14"/>
        <v/>
      </c>
      <c r="N49" s="41" t="str">
        <f t="shared" si="15"/>
        <v/>
      </c>
      <c r="O49" s="42" t="str">
        <f t="shared" si="16"/>
        <v/>
      </c>
    </row>
    <row r="50" spans="1:15" x14ac:dyDescent="0.4">
      <c r="A50" s="9">
        <v>42</v>
      </c>
      <c r="B50" s="5"/>
      <c r="C50" s="43"/>
      <c r="D50" s="49"/>
      <c r="E50" s="50"/>
      <c r="F50" s="51"/>
      <c r="G50" s="22" t="str">
        <f t="shared" si="27"/>
        <v/>
      </c>
      <c r="H50" s="22" t="str">
        <f t="shared" si="28"/>
        <v/>
      </c>
      <c r="I50" s="22" t="str">
        <f t="shared" si="29"/>
        <v/>
      </c>
      <c r="J50" s="40" t="str">
        <f t="shared" si="11"/>
        <v/>
      </c>
      <c r="K50" s="41" t="str">
        <f t="shared" si="12"/>
        <v/>
      </c>
      <c r="L50" s="42" t="str">
        <f t="shared" si="13"/>
        <v/>
      </c>
      <c r="M50" s="40" t="str">
        <f t="shared" si="14"/>
        <v/>
      </c>
      <c r="N50" s="41" t="str">
        <f t="shared" si="15"/>
        <v/>
      </c>
      <c r="O50" s="42" t="str">
        <f t="shared" si="16"/>
        <v/>
      </c>
    </row>
    <row r="51" spans="1:15" x14ac:dyDescent="0.4">
      <c r="A51" s="9">
        <v>43</v>
      </c>
      <c r="B51" s="5"/>
      <c r="C51" s="43"/>
      <c r="D51" s="49"/>
      <c r="E51" s="50"/>
      <c r="F51" s="72"/>
      <c r="G51" s="22" t="str">
        <f t="shared" si="27"/>
        <v/>
      </c>
      <c r="H51" s="22" t="str">
        <f t="shared" si="28"/>
        <v/>
      </c>
      <c r="I51" s="22" t="str">
        <f t="shared" si="29"/>
        <v/>
      </c>
      <c r="J51" s="40" t="str">
        <f t="shared" si="11"/>
        <v/>
      </c>
      <c r="K51" s="41" t="str">
        <f t="shared" si="12"/>
        <v/>
      </c>
      <c r="L51" s="42" t="str">
        <f t="shared" si="13"/>
        <v/>
      </c>
      <c r="M51" s="40" t="str">
        <f t="shared" si="14"/>
        <v/>
      </c>
      <c r="N51" s="41" t="str">
        <f t="shared" si="15"/>
        <v/>
      </c>
      <c r="O51" s="42" t="str">
        <f t="shared" si="16"/>
        <v/>
      </c>
    </row>
    <row r="52" spans="1:15" x14ac:dyDescent="0.4">
      <c r="A52" s="9">
        <v>44</v>
      </c>
      <c r="B52" s="5"/>
      <c r="C52" s="43"/>
      <c r="D52" s="49"/>
      <c r="E52" s="50"/>
      <c r="F52" s="51"/>
      <c r="G52" s="22" t="str">
        <f t="shared" si="27"/>
        <v/>
      </c>
      <c r="H52" s="22" t="str">
        <f t="shared" si="28"/>
        <v/>
      </c>
      <c r="I52" s="22" t="str">
        <f t="shared" si="29"/>
        <v/>
      </c>
      <c r="J52" s="40" t="str">
        <f t="shared" si="11"/>
        <v/>
      </c>
      <c r="K52" s="41" t="str">
        <f t="shared" si="12"/>
        <v/>
      </c>
      <c r="L52" s="42" t="str">
        <f t="shared" si="13"/>
        <v/>
      </c>
      <c r="M52" s="40" t="str">
        <f t="shared" si="14"/>
        <v/>
      </c>
      <c r="N52" s="41" t="str">
        <f t="shared" si="15"/>
        <v/>
      </c>
      <c r="O52" s="42" t="str">
        <f t="shared" si="16"/>
        <v/>
      </c>
    </row>
    <row r="53" spans="1:15" x14ac:dyDescent="0.4">
      <c r="A53" s="9">
        <v>45</v>
      </c>
      <c r="B53" s="5"/>
      <c r="C53" s="43"/>
      <c r="D53" s="49"/>
      <c r="E53" s="50"/>
      <c r="F53" s="51"/>
      <c r="G53" s="22" t="str">
        <f t="shared" si="27"/>
        <v/>
      </c>
      <c r="H53" s="22" t="str">
        <f t="shared" si="28"/>
        <v/>
      </c>
      <c r="I53" s="22" t="str">
        <f t="shared" si="29"/>
        <v/>
      </c>
      <c r="J53" s="40" t="str">
        <f t="shared" si="11"/>
        <v/>
      </c>
      <c r="K53" s="41" t="str">
        <f t="shared" si="12"/>
        <v/>
      </c>
      <c r="L53" s="42" t="str">
        <f t="shared" si="13"/>
        <v/>
      </c>
      <c r="M53" s="40" t="str">
        <f t="shared" si="14"/>
        <v/>
      </c>
      <c r="N53" s="41" t="str">
        <f t="shared" si="15"/>
        <v/>
      </c>
      <c r="O53" s="42" t="str">
        <f t="shared" si="16"/>
        <v/>
      </c>
    </row>
    <row r="54" spans="1:15" x14ac:dyDescent="0.4">
      <c r="A54" s="9">
        <v>46</v>
      </c>
      <c r="B54" s="5"/>
      <c r="C54" s="43"/>
      <c r="D54" s="49"/>
      <c r="E54" s="50"/>
      <c r="F54" s="51"/>
      <c r="G54" s="22" t="str">
        <f t="shared" si="27"/>
        <v/>
      </c>
      <c r="H54" s="22" t="str">
        <f t="shared" si="28"/>
        <v/>
      </c>
      <c r="I54" s="22" t="str">
        <f t="shared" si="29"/>
        <v/>
      </c>
      <c r="J54" s="40" t="str">
        <f t="shared" si="11"/>
        <v/>
      </c>
      <c r="K54" s="41" t="str">
        <f t="shared" si="12"/>
        <v/>
      </c>
      <c r="L54" s="42" t="str">
        <f t="shared" si="13"/>
        <v/>
      </c>
      <c r="M54" s="40" t="str">
        <f t="shared" si="14"/>
        <v/>
      </c>
      <c r="N54" s="41" t="str">
        <f t="shared" si="15"/>
        <v/>
      </c>
      <c r="O54" s="42" t="str">
        <f t="shared" si="16"/>
        <v/>
      </c>
    </row>
    <row r="55" spans="1:15" x14ac:dyDescent="0.4">
      <c r="A55" s="9">
        <v>47</v>
      </c>
      <c r="B55" s="5"/>
      <c r="C55" s="43"/>
      <c r="D55" s="49"/>
      <c r="E55" s="50"/>
      <c r="F55" s="51"/>
      <c r="G55" s="22" t="str">
        <f t="shared" si="27"/>
        <v/>
      </c>
      <c r="H55" s="22" t="str">
        <f t="shared" si="28"/>
        <v/>
      </c>
      <c r="I55" s="22" t="str">
        <f t="shared" si="29"/>
        <v/>
      </c>
      <c r="J55" s="40" t="str">
        <f t="shared" si="11"/>
        <v/>
      </c>
      <c r="K55" s="41" t="str">
        <f t="shared" si="12"/>
        <v/>
      </c>
      <c r="L55" s="42" t="str">
        <f t="shared" si="13"/>
        <v/>
      </c>
      <c r="M55" s="40" t="str">
        <f t="shared" si="14"/>
        <v/>
      </c>
      <c r="N55" s="41" t="str">
        <f t="shared" si="15"/>
        <v/>
      </c>
      <c r="O55" s="42" t="str">
        <f t="shared" si="16"/>
        <v/>
      </c>
    </row>
    <row r="56" spans="1:15" x14ac:dyDescent="0.4">
      <c r="A56" s="9">
        <v>48</v>
      </c>
      <c r="B56" s="5"/>
      <c r="C56" s="43"/>
      <c r="D56" s="49"/>
      <c r="E56" s="50"/>
      <c r="F56" s="51"/>
      <c r="G56" s="22" t="str">
        <f t="shared" si="27"/>
        <v/>
      </c>
      <c r="H56" s="22" t="str">
        <f t="shared" si="28"/>
        <v/>
      </c>
      <c r="I56" s="22" t="str">
        <f t="shared" si="29"/>
        <v/>
      </c>
      <c r="J56" s="40" t="str">
        <f t="shared" si="11"/>
        <v/>
      </c>
      <c r="K56" s="41" t="str">
        <f t="shared" si="12"/>
        <v/>
      </c>
      <c r="L56" s="42" t="str">
        <f t="shared" si="13"/>
        <v/>
      </c>
      <c r="M56" s="40" t="str">
        <f t="shared" si="14"/>
        <v/>
      </c>
      <c r="N56" s="41" t="str">
        <f t="shared" si="15"/>
        <v/>
      </c>
      <c r="O56" s="42" t="str">
        <f t="shared" si="16"/>
        <v/>
      </c>
    </row>
    <row r="57" spans="1:15" x14ac:dyDescent="0.4">
      <c r="A57" s="9">
        <v>49</v>
      </c>
      <c r="B57" s="5"/>
      <c r="C57" s="43"/>
      <c r="D57" s="49"/>
      <c r="E57" s="50"/>
      <c r="F57" s="51"/>
      <c r="G57" s="22" t="str">
        <f t="shared" si="27"/>
        <v/>
      </c>
      <c r="H57" s="22" t="str">
        <f t="shared" si="28"/>
        <v/>
      </c>
      <c r="I57" s="22" t="str">
        <f t="shared" si="29"/>
        <v/>
      </c>
      <c r="J57" s="40" t="str">
        <f t="shared" si="11"/>
        <v/>
      </c>
      <c r="K57" s="41" t="str">
        <f t="shared" si="12"/>
        <v/>
      </c>
      <c r="L57" s="42" t="str">
        <f t="shared" si="13"/>
        <v/>
      </c>
      <c r="M57" s="40" t="str">
        <f t="shared" si="14"/>
        <v/>
      </c>
      <c r="N57" s="41" t="str">
        <f t="shared" si="15"/>
        <v/>
      </c>
      <c r="O57" s="42" t="str">
        <f t="shared" si="16"/>
        <v/>
      </c>
    </row>
    <row r="58" spans="1:15" ht="19.5" thickBot="1" x14ac:dyDescent="0.45">
      <c r="A58" s="9">
        <v>50</v>
      </c>
      <c r="B58" s="6"/>
      <c r="C58" s="46"/>
      <c r="D58" s="53"/>
      <c r="E58" s="54"/>
      <c r="F58" s="55"/>
      <c r="G58" s="22" t="str">
        <f t="shared" si="27"/>
        <v/>
      </c>
      <c r="H58" s="22" t="str">
        <f t="shared" si="28"/>
        <v/>
      </c>
      <c r="I58" s="22" t="str">
        <f t="shared" si="29"/>
        <v/>
      </c>
      <c r="J58" s="40" t="str">
        <f t="shared" si="11"/>
        <v/>
      </c>
      <c r="K58" s="41" t="str">
        <f t="shared" si="12"/>
        <v/>
      </c>
      <c r="L58" s="42" t="str">
        <f t="shared" si="13"/>
        <v/>
      </c>
      <c r="M58" s="40" t="str">
        <f t="shared" si="14"/>
        <v/>
      </c>
      <c r="N58" s="41" t="str">
        <f t="shared" si="15"/>
        <v/>
      </c>
      <c r="O58" s="42" t="str">
        <f t="shared" si="16"/>
        <v/>
      </c>
    </row>
    <row r="59" spans="1:15" ht="19.5" thickBot="1" x14ac:dyDescent="0.45">
      <c r="A59" s="9"/>
      <c r="B59" s="112" t="s">
        <v>5</v>
      </c>
      <c r="C59" s="113"/>
      <c r="D59" s="7">
        <f>COUNTIF(D9:D58,1.27)</f>
        <v>10</v>
      </c>
      <c r="E59" s="7">
        <f>COUNTIF(E9:E58,1.5)</f>
        <v>9</v>
      </c>
      <c r="F59" s="8">
        <f>COUNTIF(F9:F58,2)</f>
        <v>7</v>
      </c>
      <c r="G59" s="62">
        <f>M59+G8</f>
        <v>136752.5328915329</v>
      </c>
      <c r="H59" s="63">
        <f>N59+H8</f>
        <v>135631.89100872999</v>
      </c>
      <c r="I59" s="64">
        <f>O59+I8</f>
        <v>145466.21037262867</v>
      </c>
      <c r="J59" s="59" t="s">
        <v>33</v>
      </c>
      <c r="K59" s="60" t="e">
        <f>B58-B9</f>
        <v>#VALUE!</v>
      </c>
      <c r="L59" s="61" t="s">
        <v>34</v>
      </c>
      <c r="M59" s="73">
        <f>SUM(M9:M58)</f>
        <v>36752.532891532901</v>
      </c>
      <c r="N59" s="74">
        <f>SUM(N9:N58)</f>
        <v>35631.891008729988</v>
      </c>
      <c r="O59" s="75">
        <f>SUM(O9:O58)</f>
        <v>45466.210372628673</v>
      </c>
    </row>
    <row r="60" spans="1:15" ht="19.5" thickBot="1" x14ac:dyDescent="0.45">
      <c r="A60" s="9"/>
      <c r="B60" s="106" t="s">
        <v>6</v>
      </c>
      <c r="C60" s="107"/>
      <c r="D60" s="7">
        <f>COUNTIF(D9:D58,-1)</f>
        <v>2</v>
      </c>
      <c r="E60" s="7">
        <f>COUNTIF(E9:E58,-1)</f>
        <v>3</v>
      </c>
      <c r="F60" s="8">
        <f>COUNTIF(F9:F58,-1)</f>
        <v>4</v>
      </c>
      <c r="G60" s="104" t="s">
        <v>32</v>
      </c>
      <c r="H60" s="105"/>
      <c r="I60" s="111"/>
      <c r="J60" s="104" t="s">
        <v>35</v>
      </c>
      <c r="K60" s="105"/>
      <c r="L60" s="111"/>
      <c r="M60" s="9"/>
      <c r="N60" s="3"/>
      <c r="O60" s="4"/>
    </row>
    <row r="61" spans="1:15" ht="19.5" thickBot="1" x14ac:dyDescent="0.45">
      <c r="A61" s="9"/>
      <c r="B61" s="106" t="s">
        <v>37</v>
      </c>
      <c r="C61" s="107"/>
      <c r="D61" s="7">
        <f>COUNTIF(D9:D58,0)</f>
        <v>0</v>
      </c>
      <c r="E61" s="7">
        <f>COUNTIF(E9:E58,0)</f>
        <v>0</v>
      </c>
      <c r="F61" s="7">
        <f>COUNTIF(F9:F58,0)</f>
        <v>1</v>
      </c>
      <c r="G61" s="68">
        <f>G59/G8</f>
        <v>1.3675253289153291</v>
      </c>
      <c r="H61" s="69">
        <f t="shared" ref="H61" si="30">H59/H8</f>
        <v>1.3563189100872999</v>
      </c>
      <c r="I61" s="70">
        <f>I59/I8</f>
        <v>1.4546621037262868</v>
      </c>
      <c r="J61" s="57" t="e">
        <f>(G61-100%)*30/K59</f>
        <v>#VALUE!</v>
      </c>
      <c r="K61" s="57" t="e">
        <f>(H61-100%)*30/K59</f>
        <v>#VALUE!</v>
      </c>
      <c r="L61" s="58" t="e">
        <f>(I61-100%)*30/K59</f>
        <v>#VALUE!</v>
      </c>
      <c r="M61" s="10"/>
      <c r="N61" s="2"/>
      <c r="O61" s="11"/>
    </row>
    <row r="62" spans="1:15" ht="19.5" thickBot="1" x14ac:dyDescent="0.45">
      <c r="A62" s="3"/>
      <c r="B62" s="104" t="s">
        <v>4</v>
      </c>
      <c r="C62" s="105"/>
      <c r="D62" s="71">
        <f t="shared" ref="D62:E62" si="31">D59/(D59+D60+D61)</f>
        <v>0.83333333333333337</v>
      </c>
      <c r="E62" s="66">
        <f t="shared" si="31"/>
        <v>0.75</v>
      </c>
      <c r="F62" s="67">
        <f>F59/(F59+F60+F61)</f>
        <v>0.58333333333333337</v>
      </c>
    </row>
    <row r="64" spans="1:15" x14ac:dyDescent="0.4">
      <c r="D64" s="65"/>
      <c r="E64" s="65"/>
      <c r="F64" s="65"/>
    </row>
  </sheetData>
  <mergeCells count="11">
    <mergeCell ref="B62:C62"/>
    <mergeCell ref="B61:C61"/>
    <mergeCell ref="J8:L8"/>
    <mergeCell ref="J6:L6"/>
    <mergeCell ref="M6:O6"/>
    <mergeCell ref="G6:I6"/>
    <mergeCell ref="M8:O8"/>
    <mergeCell ref="B59:C59"/>
    <mergeCell ref="B60:C60"/>
    <mergeCell ref="G60:I60"/>
    <mergeCell ref="J60:L60"/>
  </mergeCells>
  <phoneticPr fontId="1"/>
  <pageMargins left="0.7" right="0.7" top="0.75" bottom="0.75" header="0.3" footer="0.3"/>
  <pageSetup paperSize="9" orientation="portrait" horizontalDpi="4294967293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B9F950-3AFC-4288-912A-27E05220E622}">
  <dimension ref="A1:L29"/>
  <sheetViews>
    <sheetView topLeftCell="A8" zoomScale="145" zoomScaleSheetLayoutView="100" workbookViewId="0">
      <selection activeCell="H20" sqref="H20"/>
    </sheetView>
  </sheetViews>
  <sheetFormatPr defaultColWidth="8.125" defaultRowHeight="13.5" x14ac:dyDescent="0.4"/>
  <cols>
    <col min="1" max="16384" width="8.125" style="47"/>
  </cols>
  <sheetData>
    <row r="1" spans="1:12" x14ac:dyDescent="0.4">
      <c r="A1" s="47" t="s">
        <v>28</v>
      </c>
    </row>
    <row r="2" spans="1:12" x14ac:dyDescent="0.4">
      <c r="A2" s="114"/>
      <c r="B2" s="115"/>
      <c r="C2" s="115"/>
      <c r="D2" s="115"/>
      <c r="E2" s="115"/>
      <c r="F2" s="115"/>
      <c r="G2" s="115"/>
      <c r="H2" s="115"/>
      <c r="I2" s="115"/>
      <c r="J2" s="115"/>
    </row>
    <row r="3" spans="1:12" x14ac:dyDescent="0.4">
      <c r="A3" s="115"/>
      <c r="B3" s="115"/>
      <c r="C3" s="115"/>
      <c r="D3" s="115"/>
      <c r="E3" s="115"/>
      <c r="F3" s="115"/>
      <c r="G3" s="115"/>
      <c r="H3" s="115"/>
      <c r="I3" s="115"/>
      <c r="J3" s="115"/>
    </row>
    <row r="4" spans="1:12" x14ac:dyDescent="0.4">
      <c r="A4" s="115"/>
      <c r="B4" s="115"/>
      <c r="C4" s="115"/>
      <c r="D4" s="115"/>
      <c r="E4" s="115"/>
      <c r="F4" s="115"/>
      <c r="G4" s="115"/>
      <c r="H4" s="115"/>
      <c r="I4" s="115"/>
      <c r="J4" s="115"/>
    </row>
    <row r="5" spans="1:12" x14ac:dyDescent="0.4">
      <c r="A5" s="115"/>
      <c r="B5" s="115"/>
      <c r="C5" s="115"/>
      <c r="D5" s="115"/>
      <c r="E5" s="115"/>
      <c r="F5" s="115"/>
      <c r="G5" s="115"/>
      <c r="H5" s="115"/>
      <c r="I5" s="115"/>
      <c r="J5" s="115"/>
    </row>
    <row r="6" spans="1:12" x14ac:dyDescent="0.4">
      <c r="A6" s="115"/>
      <c r="B6" s="115"/>
      <c r="C6" s="115"/>
      <c r="D6" s="115"/>
      <c r="E6" s="115"/>
      <c r="F6" s="115"/>
      <c r="G6" s="115"/>
      <c r="H6" s="115"/>
      <c r="I6" s="115"/>
      <c r="J6" s="115"/>
    </row>
    <row r="7" spans="1:12" x14ac:dyDescent="0.4">
      <c r="A7" s="115"/>
      <c r="B7" s="115"/>
      <c r="C7" s="115"/>
      <c r="D7" s="115"/>
      <c r="E7" s="115"/>
      <c r="F7" s="115"/>
      <c r="G7" s="115"/>
      <c r="H7" s="115"/>
      <c r="I7" s="115"/>
      <c r="J7" s="115"/>
    </row>
    <row r="8" spans="1:12" x14ac:dyDescent="0.4">
      <c r="A8" s="115"/>
      <c r="B8" s="115"/>
      <c r="C8" s="115"/>
      <c r="D8" s="115"/>
      <c r="E8" s="115"/>
      <c r="F8" s="115"/>
      <c r="G8" s="115"/>
      <c r="H8" s="115"/>
      <c r="I8" s="115"/>
      <c r="J8" s="115"/>
    </row>
    <row r="9" spans="1:12" x14ac:dyDescent="0.4">
      <c r="A9" s="115"/>
      <c r="B9" s="115"/>
      <c r="C9" s="115"/>
      <c r="D9" s="115"/>
      <c r="E9" s="115"/>
      <c r="F9" s="115"/>
      <c r="G9" s="115"/>
      <c r="H9" s="115"/>
      <c r="I9" s="115"/>
      <c r="J9" s="115"/>
    </row>
    <row r="11" spans="1:12" x14ac:dyDescent="0.4">
      <c r="A11" s="47" t="s">
        <v>29</v>
      </c>
    </row>
    <row r="12" spans="1:12" ht="13.5" customHeight="1" x14ac:dyDescent="0.4">
      <c r="A12" s="114" t="s">
        <v>51</v>
      </c>
      <c r="B12" s="114"/>
      <c r="C12" s="114"/>
      <c r="D12" s="114"/>
      <c r="E12" s="114"/>
      <c r="F12" s="114"/>
      <c r="G12" s="114"/>
      <c r="H12" s="114"/>
      <c r="I12" s="114"/>
      <c r="J12" s="114"/>
      <c r="K12" s="114"/>
      <c r="L12" s="114"/>
    </row>
    <row r="13" spans="1:12" x14ac:dyDescent="0.4">
      <c r="A13" s="115" t="s">
        <v>52</v>
      </c>
      <c r="B13" s="115"/>
      <c r="C13" s="115"/>
      <c r="D13" s="115"/>
      <c r="E13" s="115"/>
      <c r="F13" s="115"/>
      <c r="G13" s="115"/>
      <c r="H13" s="115"/>
      <c r="I13" s="115"/>
      <c r="J13" s="115"/>
      <c r="K13" s="115"/>
      <c r="L13" s="115"/>
    </row>
    <row r="14" spans="1:12" x14ac:dyDescent="0.4">
      <c r="A14" s="115" t="s">
        <v>53</v>
      </c>
      <c r="B14" s="115"/>
      <c r="C14" s="115"/>
      <c r="D14" s="115"/>
      <c r="E14" s="115"/>
      <c r="F14" s="115"/>
      <c r="G14" s="115"/>
      <c r="H14" s="115"/>
      <c r="I14" s="115"/>
      <c r="J14" s="115"/>
      <c r="K14" s="115"/>
    </row>
    <row r="15" spans="1:12" x14ac:dyDescent="0.4">
      <c r="A15" s="95" t="s">
        <v>67</v>
      </c>
      <c r="B15" s="95"/>
      <c r="C15" s="95"/>
      <c r="D15" s="95"/>
      <c r="E15" s="95"/>
      <c r="F15" s="95"/>
      <c r="G15" s="95"/>
      <c r="H15" s="95"/>
      <c r="I15" s="95"/>
      <c r="J15" s="95"/>
    </row>
    <row r="16" spans="1:12" x14ac:dyDescent="0.4">
      <c r="A16" s="95"/>
      <c r="B16" s="95"/>
      <c r="C16" s="95"/>
      <c r="D16" s="95"/>
      <c r="E16" s="95"/>
      <c r="F16" s="95"/>
      <c r="G16" s="95"/>
      <c r="H16" s="95"/>
      <c r="I16" s="95"/>
      <c r="J16" s="95"/>
    </row>
    <row r="17" spans="1:10" x14ac:dyDescent="0.4">
      <c r="A17" s="95"/>
      <c r="B17" s="95"/>
      <c r="C17" s="95"/>
      <c r="D17" s="95"/>
      <c r="E17" s="95"/>
      <c r="F17" s="95"/>
      <c r="G17" s="95"/>
      <c r="H17" s="95"/>
      <c r="I17" s="95"/>
      <c r="J17" s="95"/>
    </row>
    <row r="18" spans="1:10" x14ac:dyDescent="0.4">
      <c r="A18" s="95"/>
      <c r="B18" s="95"/>
      <c r="C18" s="95"/>
      <c r="D18" s="95"/>
      <c r="E18" s="95"/>
      <c r="F18" s="95"/>
      <c r="G18" s="95"/>
      <c r="H18" s="95"/>
      <c r="I18" s="95"/>
      <c r="J18" s="95"/>
    </row>
    <row r="19" spans="1:10" x14ac:dyDescent="0.4">
      <c r="A19" s="95"/>
      <c r="B19" s="95"/>
      <c r="C19" s="95"/>
      <c r="D19" s="95"/>
      <c r="E19" s="95"/>
      <c r="F19" s="95"/>
      <c r="G19" s="95"/>
      <c r="H19" s="95"/>
      <c r="I19" s="95"/>
      <c r="J19" s="95"/>
    </row>
    <row r="21" spans="1:10" x14ac:dyDescent="0.4">
      <c r="A21" s="47" t="s">
        <v>30</v>
      </c>
    </row>
    <row r="22" spans="1:10" x14ac:dyDescent="0.4">
      <c r="A22" s="116" t="s">
        <v>68</v>
      </c>
      <c r="B22" s="116"/>
      <c r="C22" s="116"/>
      <c r="D22" s="116"/>
      <c r="E22" s="116"/>
      <c r="F22" s="116"/>
      <c r="G22" s="116"/>
      <c r="H22" s="116"/>
      <c r="I22" s="116"/>
      <c r="J22" s="116"/>
    </row>
    <row r="23" spans="1:10" x14ac:dyDescent="0.4">
      <c r="A23" s="116"/>
      <c r="B23" s="116"/>
      <c r="C23" s="116"/>
      <c r="D23" s="116"/>
      <c r="E23" s="116"/>
      <c r="F23" s="116"/>
      <c r="G23" s="116"/>
      <c r="H23" s="116"/>
      <c r="I23" s="116"/>
      <c r="J23" s="116"/>
    </row>
    <row r="24" spans="1:10" x14ac:dyDescent="0.4">
      <c r="A24" s="116"/>
      <c r="B24" s="116"/>
      <c r="C24" s="116"/>
      <c r="D24" s="116"/>
      <c r="E24" s="116"/>
      <c r="F24" s="116"/>
      <c r="G24" s="116"/>
      <c r="H24" s="116"/>
      <c r="I24" s="116"/>
      <c r="J24" s="116"/>
    </row>
    <row r="25" spans="1:10" x14ac:dyDescent="0.4">
      <c r="A25" s="116"/>
      <c r="B25" s="116"/>
      <c r="C25" s="116"/>
      <c r="D25" s="116"/>
      <c r="E25" s="116"/>
      <c r="F25" s="116"/>
      <c r="G25" s="116"/>
      <c r="H25" s="116"/>
      <c r="I25" s="116"/>
      <c r="J25" s="116"/>
    </row>
    <row r="26" spans="1:10" x14ac:dyDescent="0.4">
      <c r="A26" s="116"/>
      <c r="B26" s="116"/>
      <c r="C26" s="116"/>
      <c r="D26" s="116"/>
      <c r="E26" s="116"/>
      <c r="F26" s="116"/>
      <c r="G26" s="116"/>
      <c r="H26" s="116"/>
      <c r="I26" s="116"/>
      <c r="J26" s="116"/>
    </row>
    <row r="27" spans="1:10" x14ac:dyDescent="0.4">
      <c r="A27" s="116"/>
      <c r="B27" s="116"/>
      <c r="C27" s="116"/>
      <c r="D27" s="116"/>
      <c r="E27" s="116"/>
      <c r="F27" s="116"/>
      <c r="G27" s="116"/>
      <c r="H27" s="116"/>
      <c r="I27" s="116"/>
      <c r="J27" s="116"/>
    </row>
    <row r="28" spans="1:10" x14ac:dyDescent="0.4">
      <c r="A28" s="116"/>
      <c r="B28" s="116"/>
      <c r="C28" s="116"/>
      <c r="D28" s="116"/>
      <c r="E28" s="116"/>
      <c r="F28" s="116"/>
      <c r="G28" s="116"/>
      <c r="H28" s="116"/>
      <c r="I28" s="116"/>
      <c r="J28" s="116"/>
    </row>
    <row r="29" spans="1:10" x14ac:dyDescent="0.4">
      <c r="A29" s="116"/>
      <c r="B29" s="116"/>
      <c r="C29" s="116"/>
      <c r="D29" s="116"/>
      <c r="E29" s="116"/>
      <c r="F29" s="116"/>
      <c r="G29" s="116"/>
      <c r="H29" s="116"/>
      <c r="I29" s="116"/>
      <c r="J29" s="116"/>
    </row>
  </sheetData>
  <mergeCells count="5">
    <mergeCell ref="A2:J9"/>
    <mergeCell ref="A22:J29"/>
    <mergeCell ref="A12:L12"/>
    <mergeCell ref="A13:L13"/>
    <mergeCell ref="A14:K14"/>
  </mergeCells>
  <phoneticPr fontId="1"/>
  <pageMargins left="0.75" right="0.75" top="1" bottom="1" header="0.51111111111111107" footer="0.51111111111111107"/>
  <pageSetup paperSize="9" orientation="portrait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795666-CED4-4461-858A-78F052DC4247}">
  <dimension ref="A2:AE302"/>
  <sheetViews>
    <sheetView topLeftCell="A289" zoomScale="80" zoomScaleNormal="80" workbookViewId="0">
      <selection activeCell="A302" sqref="A302"/>
    </sheetView>
  </sheetViews>
  <sheetFormatPr defaultColWidth="8.125" defaultRowHeight="14.25" x14ac:dyDescent="0.4"/>
  <cols>
    <col min="1" max="1" width="6.625" style="48" customWidth="1"/>
    <col min="2" max="2" width="7.25" style="47" customWidth="1"/>
    <col min="3" max="256" width="8.125" style="47"/>
    <col min="257" max="257" width="6.625" style="47" customWidth="1"/>
    <col min="258" max="258" width="7.25" style="47" customWidth="1"/>
    <col min="259" max="512" width="8.125" style="47"/>
    <col min="513" max="513" width="6.625" style="47" customWidth="1"/>
    <col min="514" max="514" width="7.25" style="47" customWidth="1"/>
    <col min="515" max="768" width="8.125" style="47"/>
    <col min="769" max="769" width="6.625" style="47" customWidth="1"/>
    <col min="770" max="770" width="7.25" style="47" customWidth="1"/>
    <col min="771" max="1024" width="8.125" style="47"/>
    <col min="1025" max="1025" width="6.625" style="47" customWidth="1"/>
    <col min="1026" max="1026" width="7.25" style="47" customWidth="1"/>
    <col min="1027" max="1280" width="8.125" style="47"/>
    <col min="1281" max="1281" width="6.625" style="47" customWidth="1"/>
    <col min="1282" max="1282" width="7.25" style="47" customWidth="1"/>
    <col min="1283" max="1536" width="8.125" style="47"/>
    <col min="1537" max="1537" width="6.625" style="47" customWidth="1"/>
    <col min="1538" max="1538" width="7.25" style="47" customWidth="1"/>
    <col min="1539" max="1792" width="8.125" style="47"/>
    <col min="1793" max="1793" width="6.625" style="47" customWidth="1"/>
    <col min="1794" max="1794" width="7.25" style="47" customWidth="1"/>
    <col min="1795" max="2048" width="8.125" style="47"/>
    <col min="2049" max="2049" width="6.625" style="47" customWidth="1"/>
    <col min="2050" max="2050" width="7.25" style="47" customWidth="1"/>
    <col min="2051" max="2304" width="8.125" style="47"/>
    <col min="2305" max="2305" width="6.625" style="47" customWidth="1"/>
    <col min="2306" max="2306" width="7.25" style="47" customWidth="1"/>
    <col min="2307" max="2560" width="8.125" style="47"/>
    <col min="2561" max="2561" width="6.625" style="47" customWidth="1"/>
    <col min="2562" max="2562" width="7.25" style="47" customWidth="1"/>
    <col min="2563" max="2816" width="8.125" style="47"/>
    <col min="2817" max="2817" width="6.625" style="47" customWidth="1"/>
    <col min="2818" max="2818" width="7.25" style="47" customWidth="1"/>
    <col min="2819" max="3072" width="8.125" style="47"/>
    <col min="3073" max="3073" width="6.625" style="47" customWidth="1"/>
    <col min="3074" max="3074" width="7.25" style="47" customWidth="1"/>
    <col min="3075" max="3328" width="8.125" style="47"/>
    <col min="3329" max="3329" width="6.625" style="47" customWidth="1"/>
    <col min="3330" max="3330" width="7.25" style="47" customWidth="1"/>
    <col min="3331" max="3584" width="8.125" style="47"/>
    <col min="3585" max="3585" width="6.625" style="47" customWidth="1"/>
    <col min="3586" max="3586" width="7.25" style="47" customWidth="1"/>
    <col min="3587" max="3840" width="8.125" style="47"/>
    <col min="3841" max="3841" width="6.625" style="47" customWidth="1"/>
    <col min="3842" max="3842" width="7.25" style="47" customWidth="1"/>
    <col min="3843" max="4096" width="8.125" style="47"/>
    <col min="4097" max="4097" width="6.625" style="47" customWidth="1"/>
    <col min="4098" max="4098" width="7.25" style="47" customWidth="1"/>
    <col min="4099" max="4352" width="8.125" style="47"/>
    <col min="4353" max="4353" width="6.625" style="47" customWidth="1"/>
    <col min="4354" max="4354" width="7.25" style="47" customWidth="1"/>
    <col min="4355" max="4608" width="8.125" style="47"/>
    <col min="4609" max="4609" width="6.625" style="47" customWidth="1"/>
    <col min="4610" max="4610" width="7.25" style="47" customWidth="1"/>
    <col min="4611" max="4864" width="8.125" style="47"/>
    <col min="4865" max="4865" width="6.625" style="47" customWidth="1"/>
    <col min="4866" max="4866" width="7.25" style="47" customWidth="1"/>
    <col min="4867" max="5120" width="8.125" style="47"/>
    <col min="5121" max="5121" width="6.625" style="47" customWidth="1"/>
    <col min="5122" max="5122" width="7.25" style="47" customWidth="1"/>
    <col min="5123" max="5376" width="8.125" style="47"/>
    <col min="5377" max="5377" width="6.625" style="47" customWidth="1"/>
    <col min="5378" max="5378" width="7.25" style="47" customWidth="1"/>
    <col min="5379" max="5632" width="8.125" style="47"/>
    <col min="5633" max="5633" width="6.625" style="47" customWidth="1"/>
    <col min="5634" max="5634" width="7.25" style="47" customWidth="1"/>
    <col min="5635" max="5888" width="8.125" style="47"/>
    <col min="5889" max="5889" width="6.625" style="47" customWidth="1"/>
    <col min="5890" max="5890" width="7.25" style="47" customWidth="1"/>
    <col min="5891" max="6144" width="8.125" style="47"/>
    <col min="6145" max="6145" width="6.625" style="47" customWidth="1"/>
    <col min="6146" max="6146" width="7.25" style="47" customWidth="1"/>
    <col min="6147" max="6400" width="8.125" style="47"/>
    <col min="6401" max="6401" width="6.625" style="47" customWidth="1"/>
    <col min="6402" max="6402" width="7.25" style="47" customWidth="1"/>
    <col min="6403" max="6656" width="8.125" style="47"/>
    <col min="6657" max="6657" width="6.625" style="47" customWidth="1"/>
    <col min="6658" max="6658" width="7.25" style="47" customWidth="1"/>
    <col min="6659" max="6912" width="8.125" style="47"/>
    <col min="6913" max="6913" width="6.625" style="47" customWidth="1"/>
    <col min="6914" max="6914" width="7.25" style="47" customWidth="1"/>
    <col min="6915" max="7168" width="8.125" style="47"/>
    <col min="7169" max="7169" width="6.625" style="47" customWidth="1"/>
    <col min="7170" max="7170" width="7.25" style="47" customWidth="1"/>
    <col min="7171" max="7424" width="8.125" style="47"/>
    <col min="7425" max="7425" width="6.625" style="47" customWidth="1"/>
    <col min="7426" max="7426" width="7.25" style="47" customWidth="1"/>
    <col min="7427" max="7680" width="8.125" style="47"/>
    <col min="7681" max="7681" width="6.625" style="47" customWidth="1"/>
    <col min="7682" max="7682" width="7.25" style="47" customWidth="1"/>
    <col min="7683" max="7936" width="8.125" style="47"/>
    <col min="7937" max="7937" width="6.625" style="47" customWidth="1"/>
    <col min="7938" max="7938" width="7.25" style="47" customWidth="1"/>
    <col min="7939" max="8192" width="8.125" style="47"/>
    <col min="8193" max="8193" width="6.625" style="47" customWidth="1"/>
    <col min="8194" max="8194" width="7.25" style="47" customWidth="1"/>
    <col min="8195" max="8448" width="8.125" style="47"/>
    <col min="8449" max="8449" width="6.625" style="47" customWidth="1"/>
    <col min="8450" max="8450" width="7.25" style="47" customWidth="1"/>
    <col min="8451" max="8704" width="8.125" style="47"/>
    <col min="8705" max="8705" width="6.625" style="47" customWidth="1"/>
    <col min="8706" max="8706" width="7.25" style="47" customWidth="1"/>
    <col min="8707" max="8960" width="8.125" style="47"/>
    <col min="8961" max="8961" width="6.625" style="47" customWidth="1"/>
    <col min="8962" max="8962" width="7.25" style="47" customWidth="1"/>
    <col min="8963" max="9216" width="8.125" style="47"/>
    <col min="9217" max="9217" width="6.625" style="47" customWidth="1"/>
    <col min="9218" max="9218" width="7.25" style="47" customWidth="1"/>
    <col min="9219" max="9472" width="8.125" style="47"/>
    <col min="9473" max="9473" width="6.625" style="47" customWidth="1"/>
    <col min="9474" max="9474" width="7.25" style="47" customWidth="1"/>
    <col min="9475" max="9728" width="8.125" style="47"/>
    <col min="9729" max="9729" width="6.625" style="47" customWidth="1"/>
    <col min="9730" max="9730" width="7.25" style="47" customWidth="1"/>
    <col min="9731" max="9984" width="8.125" style="47"/>
    <col min="9985" max="9985" width="6.625" style="47" customWidth="1"/>
    <col min="9986" max="9986" width="7.25" style="47" customWidth="1"/>
    <col min="9987" max="10240" width="8.125" style="47"/>
    <col min="10241" max="10241" width="6.625" style="47" customWidth="1"/>
    <col min="10242" max="10242" width="7.25" style="47" customWidth="1"/>
    <col min="10243" max="10496" width="8.125" style="47"/>
    <col min="10497" max="10497" width="6.625" style="47" customWidth="1"/>
    <col min="10498" max="10498" width="7.25" style="47" customWidth="1"/>
    <col min="10499" max="10752" width="8.125" style="47"/>
    <col min="10753" max="10753" width="6.625" style="47" customWidth="1"/>
    <col min="10754" max="10754" width="7.25" style="47" customWidth="1"/>
    <col min="10755" max="11008" width="8.125" style="47"/>
    <col min="11009" max="11009" width="6.625" style="47" customWidth="1"/>
    <col min="11010" max="11010" width="7.25" style="47" customWidth="1"/>
    <col min="11011" max="11264" width="8.125" style="47"/>
    <col min="11265" max="11265" width="6.625" style="47" customWidth="1"/>
    <col min="11266" max="11266" width="7.25" style="47" customWidth="1"/>
    <col min="11267" max="11520" width="8.125" style="47"/>
    <col min="11521" max="11521" width="6.625" style="47" customWidth="1"/>
    <col min="11522" max="11522" width="7.25" style="47" customWidth="1"/>
    <col min="11523" max="11776" width="8.125" style="47"/>
    <col min="11777" max="11777" width="6.625" style="47" customWidth="1"/>
    <col min="11778" max="11778" width="7.25" style="47" customWidth="1"/>
    <col min="11779" max="12032" width="8.125" style="47"/>
    <col min="12033" max="12033" width="6.625" style="47" customWidth="1"/>
    <col min="12034" max="12034" width="7.25" style="47" customWidth="1"/>
    <col min="12035" max="12288" width="8.125" style="47"/>
    <col min="12289" max="12289" width="6.625" style="47" customWidth="1"/>
    <col min="12290" max="12290" width="7.25" style="47" customWidth="1"/>
    <col min="12291" max="12544" width="8.125" style="47"/>
    <col min="12545" max="12545" width="6.625" style="47" customWidth="1"/>
    <col min="12546" max="12546" width="7.25" style="47" customWidth="1"/>
    <col min="12547" max="12800" width="8.125" style="47"/>
    <col min="12801" max="12801" width="6.625" style="47" customWidth="1"/>
    <col min="12802" max="12802" width="7.25" style="47" customWidth="1"/>
    <col min="12803" max="13056" width="8.125" style="47"/>
    <col min="13057" max="13057" width="6.625" style="47" customWidth="1"/>
    <col min="13058" max="13058" width="7.25" style="47" customWidth="1"/>
    <col min="13059" max="13312" width="8.125" style="47"/>
    <col min="13313" max="13313" width="6.625" style="47" customWidth="1"/>
    <col min="13314" max="13314" width="7.25" style="47" customWidth="1"/>
    <col min="13315" max="13568" width="8.125" style="47"/>
    <col min="13569" max="13569" width="6.625" style="47" customWidth="1"/>
    <col min="13570" max="13570" width="7.25" style="47" customWidth="1"/>
    <col min="13571" max="13824" width="8.125" style="47"/>
    <col min="13825" max="13825" width="6.625" style="47" customWidth="1"/>
    <col min="13826" max="13826" width="7.25" style="47" customWidth="1"/>
    <col min="13827" max="14080" width="8.125" style="47"/>
    <col min="14081" max="14081" width="6.625" style="47" customWidth="1"/>
    <col min="14082" max="14082" width="7.25" style="47" customWidth="1"/>
    <col min="14083" max="14336" width="8.125" style="47"/>
    <col min="14337" max="14337" width="6.625" style="47" customWidth="1"/>
    <col min="14338" max="14338" width="7.25" style="47" customWidth="1"/>
    <col min="14339" max="14592" width="8.125" style="47"/>
    <col min="14593" max="14593" width="6.625" style="47" customWidth="1"/>
    <col min="14594" max="14594" width="7.25" style="47" customWidth="1"/>
    <col min="14595" max="14848" width="8.125" style="47"/>
    <col min="14849" max="14849" width="6.625" style="47" customWidth="1"/>
    <col min="14850" max="14850" width="7.25" style="47" customWidth="1"/>
    <col min="14851" max="15104" width="8.125" style="47"/>
    <col min="15105" max="15105" width="6.625" style="47" customWidth="1"/>
    <col min="15106" max="15106" width="7.25" style="47" customWidth="1"/>
    <col min="15107" max="15360" width="8.125" style="47"/>
    <col min="15361" max="15361" width="6.625" style="47" customWidth="1"/>
    <col min="15362" max="15362" width="7.25" style="47" customWidth="1"/>
    <col min="15363" max="15616" width="8.125" style="47"/>
    <col min="15617" max="15617" width="6.625" style="47" customWidth="1"/>
    <col min="15618" max="15618" width="7.25" style="47" customWidth="1"/>
    <col min="15619" max="15872" width="8.125" style="47"/>
    <col min="15873" max="15873" width="6.625" style="47" customWidth="1"/>
    <col min="15874" max="15874" width="7.25" style="47" customWidth="1"/>
    <col min="15875" max="16128" width="8.125" style="47"/>
    <col min="16129" max="16129" width="6.625" style="47" customWidth="1"/>
    <col min="16130" max="16130" width="7.25" style="47" customWidth="1"/>
    <col min="16131" max="16384" width="8.125" style="47"/>
  </cols>
  <sheetData>
    <row r="2" spans="1:3" ht="33" customHeight="1" x14ac:dyDescent="0.4">
      <c r="A2" s="48" t="s">
        <v>41</v>
      </c>
      <c r="C2" s="47" t="s">
        <v>38</v>
      </c>
    </row>
    <row r="62" spans="1:1" x14ac:dyDescent="0.4">
      <c r="A62" s="48" t="s">
        <v>44</v>
      </c>
    </row>
    <row r="122" spans="1:31" x14ac:dyDescent="0.4">
      <c r="A122" s="48" t="s">
        <v>46</v>
      </c>
    </row>
    <row r="127" spans="1:31" x14ac:dyDescent="0.4">
      <c r="AE127" s="47" t="s">
        <v>57</v>
      </c>
    </row>
    <row r="182" spans="1:1" x14ac:dyDescent="0.4">
      <c r="A182" s="48" t="s">
        <v>59</v>
      </c>
    </row>
    <row r="241" spans="1:1" x14ac:dyDescent="0.4">
      <c r="A241" s="48" t="s">
        <v>60</v>
      </c>
    </row>
    <row r="301" spans="1:31" x14ac:dyDescent="0.4">
      <c r="A301" s="48" t="s">
        <v>61</v>
      </c>
    </row>
    <row r="302" spans="1:31" x14ac:dyDescent="0.4">
      <c r="AE302" s="47" t="s">
        <v>57</v>
      </c>
    </row>
  </sheetData>
  <phoneticPr fontId="1"/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976A59-9347-49D4-8321-C341CDC89041}">
  <dimension ref="A1:AB92"/>
  <sheetViews>
    <sheetView topLeftCell="A82" workbookViewId="0">
      <selection activeCell="AB92" sqref="AB92"/>
    </sheetView>
  </sheetViews>
  <sheetFormatPr defaultRowHeight="18.75" x14ac:dyDescent="0.4"/>
  <sheetData>
    <row r="1" spans="1:1" x14ac:dyDescent="0.4">
      <c r="A1" t="s">
        <v>62</v>
      </c>
    </row>
    <row r="46" spans="1:1" x14ac:dyDescent="0.4">
      <c r="A46" t="s">
        <v>63</v>
      </c>
    </row>
    <row r="49" spans="28:28" x14ac:dyDescent="0.4">
      <c r="AB49" t="s">
        <v>65</v>
      </c>
    </row>
    <row r="91" spans="1:28" x14ac:dyDescent="0.4">
      <c r="A91" t="s">
        <v>54</v>
      </c>
    </row>
    <row r="92" spans="1:28" x14ac:dyDescent="0.4">
      <c r="AB92" t="s">
        <v>66</v>
      </c>
    </row>
  </sheetData>
  <phoneticPr fontId="1"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H12"/>
  <sheetViews>
    <sheetView zoomScale="80" zoomScaleNormal="80" workbookViewId="0">
      <selection activeCell="F4" sqref="F4"/>
    </sheetView>
  </sheetViews>
  <sheetFormatPr defaultRowHeight="18.75" x14ac:dyDescent="0.4"/>
  <cols>
    <col min="1" max="1" width="14" customWidth="1"/>
    <col min="2" max="2" width="13.25" customWidth="1"/>
    <col min="4" max="4" width="14.75" customWidth="1"/>
    <col min="6" max="6" width="14.25" customWidth="1"/>
    <col min="8" max="8" width="15.625" customWidth="1"/>
  </cols>
  <sheetData>
    <row r="1" spans="1:8" x14ac:dyDescent="0.4">
      <c r="A1" s="29" t="s">
        <v>15</v>
      </c>
      <c r="B1" s="30"/>
      <c r="C1" s="31"/>
      <c r="D1" s="32"/>
      <c r="E1" s="31"/>
      <c r="F1" s="32"/>
      <c r="G1" s="31"/>
      <c r="H1" s="32"/>
    </row>
    <row r="2" spans="1:8" x14ac:dyDescent="0.4">
      <c r="A2" s="33"/>
      <c r="B2" s="31"/>
      <c r="C2" s="31"/>
      <c r="D2" s="32"/>
      <c r="E2" s="31"/>
      <c r="F2" s="32"/>
      <c r="G2" s="31"/>
      <c r="H2" s="32"/>
    </row>
    <row r="3" spans="1:8" x14ac:dyDescent="0.4">
      <c r="A3" s="34" t="s">
        <v>16</v>
      </c>
      <c r="B3" s="34" t="s">
        <v>17</v>
      </c>
      <c r="C3" s="34" t="s">
        <v>18</v>
      </c>
      <c r="D3" s="35" t="s">
        <v>19</v>
      </c>
      <c r="E3" s="34" t="s">
        <v>20</v>
      </c>
      <c r="F3" s="35" t="s">
        <v>19</v>
      </c>
      <c r="G3" s="34" t="s">
        <v>21</v>
      </c>
      <c r="H3" s="35" t="s">
        <v>19</v>
      </c>
    </row>
    <row r="4" spans="1:8" x14ac:dyDescent="0.4">
      <c r="A4" s="36" t="s">
        <v>22</v>
      </c>
      <c r="B4" s="36" t="s">
        <v>23</v>
      </c>
      <c r="C4" s="36"/>
      <c r="D4" s="37"/>
      <c r="E4" s="36"/>
      <c r="F4" s="37"/>
      <c r="G4" s="36"/>
      <c r="H4" s="37"/>
    </row>
    <row r="5" spans="1:8" x14ac:dyDescent="0.4">
      <c r="A5" s="36" t="s">
        <v>22</v>
      </c>
      <c r="B5" s="36"/>
      <c r="C5" s="36"/>
      <c r="D5" s="37"/>
      <c r="E5" s="36"/>
      <c r="F5" s="38"/>
      <c r="G5" s="36"/>
      <c r="H5" s="38"/>
    </row>
    <row r="6" spans="1:8" x14ac:dyDescent="0.4">
      <c r="A6" s="36" t="s">
        <v>22</v>
      </c>
      <c r="B6" s="36"/>
      <c r="C6" s="36"/>
      <c r="D6" s="38"/>
      <c r="E6" s="36"/>
      <c r="F6" s="38"/>
      <c r="G6" s="36"/>
      <c r="H6" s="38"/>
    </row>
    <row r="7" spans="1:8" x14ac:dyDescent="0.4">
      <c r="A7" s="36" t="s">
        <v>22</v>
      </c>
      <c r="B7" s="36"/>
      <c r="C7" s="36"/>
      <c r="D7" s="38"/>
      <c r="E7" s="36"/>
      <c r="F7" s="38"/>
      <c r="G7" s="36"/>
      <c r="H7" s="38"/>
    </row>
    <row r="8" spans="1:8" x14ac:dyDescent="0.4">
      <c r="A8" s="36" t="s">
        <v>22</v>
      </c>
      <c r="B8" s="36"/>
      <c r="C8" s="36"/>
      <c r="D8" s="38"/>
      <c r="E8" s="36"/>
      <c r="F8" s="38"/>
      <c r="G8" s="36"/>
      <c r="H8" s="38"/>
    </row>
    <row r="9" spans="1:8" x14ac:dyDescent="0.4">
      <c r="A9" s="36" t="s">
        <v>22</v>
      </c>
      <c r="B9" s="36"/>
      <c r="C9" s="36"/>
      <c r="D9" s="38"/>
      <c r="E9" s="36"/>
      <c r="F9" s="38"/>
      <c r="G9" s="36"/>
      <c r="H9" s="38"/>
    </row>
    <row r="10" spans="1:8" x14ac:dyDescent="0.4">
      <c r="A10" s="36" t="s">
        <v>22</v>
      </c>
      <c r="B10" s="36"/>
      <c r="C10" s="36"/>
      <c r="D10" s="38"/>
      <c r="E10" s="36"/>
      <c r="F10" s="38"/>
      <c r="G10" s="36"/>
      <c r="H10" s="38"/>
    </row>
    <row r="11" spans="1:8" x14ac:dyDescent="0.4">
      <c r="A11" s="36" t="s">
        <v>22</v>
      </c>
      <c r="B11" s="36"/>
      <c r="C11" s="36"/>
      <c r="D11" s="38"/>
      <c r="E11" s="36"/>
      <c r="F11" s="38"/>
      <c r="G11" s="36"/>
      <c r="H11" s="38"/>
    </row>
    <row r="12" spans="1:8" x14ac:dyDescent="0.4">
      <c r="A12" s="33"/>
      <c r="B12" s="31"/>
      <c r="C12" s="31"/>
      <c r="D12" s="32"/>
      <c r="E12" s="31"/>
      <c r="F12" s="32"/>
      <c r="G12" s="31"/>
      <c r="H12" s="32"/>
    </row>
  </sheetData>
  <phoneticPr fontId="1"/>
  <pageMargins left="0.7" right="0.7" top="0.75" bottom="0.75" header="0.3" footer="0.3"/>
  <pageSetup paperSize="9" orientation="portrait" horizontalDpi="4294967293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5</vt:i4>
      </vt:variant>
    </vt:vector>
  </HeadingPairs>
  <TitlesOfParts>
    <vt:vector size="5" baseType="lpstr">
      <vt:lpstr>検証シート</vt:lpstr>
      <vt:lpstr>気づき</vt:lpstr>
      <vt:lpstr>画像no.3~８ </vt:lpstr>
      <vt:lpstr>画像no.９~</vt:lpstr>
      <vt:lpstr>検証終了通貨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木村壽巳</dc:creator>
  <cp:lastModifiedBy>kawas</cp:lastModifiedBy>
  <dcterms:created xsi:type="dcterms:W3CDTF">2020-09-18T03:10:57Z</dcterms:created>
  <dcterms:modified xsi:type="dcterms:W3CDTF">2021-07-04T05:25:16Z</dcterms:modified>
</cp:coreProperties>
</file>