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98a404200fa3d08/"/>
    </mc:Choice>
  </mc:AlternateContent>
  <xr:revisionPtr revIDLastSave="20" documentId="8_{7CBB6678-EA28-4E3A-939C-D186219AE0F6}" xr6:coauthVersionLast="47" xr6:coauthVersionMax="47" xr10:uidLastSave="{4399E11F-FCDA-49A1-B186-6DA183FB3618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<sst xmlns="http://schemas.openxmlformats.org/spreadsheetml/2006/main" count="70" uniqueCount="59">
  <si>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</si>
  <si>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</si>
  <si>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</si>
  <si>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</si>
  <si>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</si>
  <si>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</si>
  <si>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</si>
  <si>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</si>
  <si>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</si>
  <si>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</si>
  <si>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</si>
  <si>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</si>
  <si>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</si>
  <si>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</si>
  <si>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</si>
  <si>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</si>
  <si>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</si>
  <si>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</si>
  <si>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</si>
  <si>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</si>
  <si>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</si>
  <si>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</si>
  <si>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</si>
  <si>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</si>
  <si>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</si>
  <si>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</si>
  <si>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</si>
  <si>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</si>
  <si>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</si>
  <si>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</si>
  <si>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</si>
  <si>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</si>
  <si>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</si>
  <si>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</si>
  <si>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</si>
  <si>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</si>
  <si>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</si>
  <si>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1D</t>
    <phoneticPr fontId="1"/>
  </si>
  <si>
    <t>2019.3.25</t>
    <phoneticPr fontId="1"/>
  </si>
  <si>
    <t>ここまで39日かかった</t>
    <rPh sb="6" eb="7">
      <t>ニチ</t>
    </rPh>
    <phoneticPr fontId="1"/>
  </si>
  <si>
    <t>頑張るしか無い</t>
    <rPh sb="0" eb="2">
      <t>ガンバ</t>
    </rPh>
    <rPh sb="5" eb="6">
      <t>ナ</t>
    </rPh>
    <phoneticPr fontId="1"/>
  </si>
  <si>
    <t>2019．8．28</t>
    <phoneticPr fontId="1"/>
  </si>
  <si>
    <t>2連勝です</t>
    <rPh sb="1" eb="3">
      <t>レンショウ</t>
    </rPh>
    <phoneticPr fontId="1"/>
  </si>
  <si>
    <t>2019．10．16</t>
    <phoneticPr fontId="1"/>
  </si>
  <si>
    <t>奇跡ですか？3連勝</t>
    <rPh sb="0" eb="2">
      <t>キセキ</t>
    </rPh>
    <rPh sb="7" eb="9">
      <t>レンショウ</t>
    </rPh>
    <phoneticPr fontId="1"/>
  </si>
  <si>
    <t>2019．11．7</t>
    <phoneticPr fontId="1"/>
  </si>
  <si>
    <t>今日はお葬式に行ってきました</t>
    <rPh sb="0" eb="2">
      <t>キョウ</t>
    </rPh>
    <rPh sb="4" eb="6">
      <t>ソウシキ</t>
    </rPh>
    <rPh sb="7" eb="8">
      <t>イ</t>
    </rPh>
    <phoneticPr fontId="1"/>
  </si>
  <si>
    <t>微妙にひげがタッチしてません</t>
    <rPh sb="0" eb="2">
      <t>ビミョウ</t>
    </rPh>
    <phoneticPr fontId="1"/>
  </si>
  <si>
    <t>2020．1．6</t>
    <phoneticPr fontId="1"/>
  </si>
  <si>
    <t>負けたくない</t>
    <rPh sb="0" eb="1">
      <t>マ</t>
    </rPh>
    <phoneticPr fontId="1"/>
  </si>
  <si>
    <t>2020．5．14</t>
    <phoneticPr fontId="1"/>
  </si>
  <si>
    <t>2020．8．24</t>
    <phoneticPr fontId="1"/>
  </si>
  <si>
    <t>あきらかに間違えてエントリーしました</t>
    <rPh sb="5" eb="7">
      <t>マチガ</t>
    </rPh>
    <phoneticPr fontId="1"/>
  </si>
  <si>
    <t>2020．12．15</t>
    <phoneticPr fontId="1"/>
  </si>
  <si>
    <t>2021.2.25</t>
    <phoneticPr fontId="1"/>
  </si>
  <si>
    <t>2021.6.21</t>
    <phoneticPr fontId="1"/>
  </si>
  <si>
    <t>2021.6.28</t>
    <phoneticPr fontId="1"/>
  </si>
  <si>
    <t>フィボナッチの引き方これでよろしいですか？</t>
    <rPh sb="7" eb="8">
      <t>ヒ</t>
    </rPh>
    <rPh sb="9" eb="10">
      <t>カタ</t>
    </rPh>
    <phoneticPr fontId="1"/>
  </si>
  <si>
    <t>画像シートが見ずらいと思います。見やすいように努力します。</t>
    <rPh sb="0" eb="2">
      <t>ガゾウ</t>
    </rPh>
    <rPh sb="6" eb="7">
      <t>ミ</t>
    </rPh>
    <rPh sb="11" eb="12">
      <t>オモ</t>
    </rPh>
    <rPh sb="16" eb="17">
      <t>ミ</t>
    </rPh>
    <rPh sb="23" eb="25">
      <t>ドリョク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</si>
</sst>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455039</xdr:colOff>
      <xdr:row>40</xdr:row>
      <xdr:rowOff>136293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0B6137B2-14AD-4F2A-80AA-4ECD0F03F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0</xdr:rowOff>
    </xdr:from>
    <xdr:to>
      <xdr:col>29</xdr:col>
      <xdr:colOff>455039</xdr:colOff>
      <xdr:row>81</xdr:row>
      <xdr:rowOff>136293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78CE38FC-19C6-45D8-8E9A-241E5F784A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322344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82</xdr:row>
      <xdr:rowOff>0</xdr:rowOff>
    </xdr:from>
    <xdr:to>
      <xdr:col>29</xdr:col>
      <xdr:colOff>455039</xdr:colOff>
      <xdr:row>122</xdr:row>
      <xdr:rowOff>136293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16DCFB37-BF2C-4361-97D0-F86F75D9D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4644688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123</xdr:row>
      <xdr:rowOff>0</xdr:rowOff>
    </xdr:from>
    <xdr:to>
      <xdr:col>29</xdr:col>
      <xdr:colOff>455039</xdr:colOff>
      <xdr:row>163</xdr:row>
      <xdr:rowOff>136293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A48D3F2-6878-47EA-864A-60D1F39D11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1967031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164</xdr:row>
      <xdr:rowOff>0</xdr:rowOff>
    </xdr:from>
    <xdr:to>
      <xdr:col>29</xdr:col>
      <xdr:colOff>455039</xdr:colOff>
      <xdr:row>204</xdr:row>
      <xdr:rowOff>136293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6F744673-3865-4EBD-AA8D-662E9EE067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9289375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205</xdr:row>
      <xdr:rowOff>0</xdr:rowOff>
    </xdr:from>
    <xdr:to>
      <xdr:col>29</xdr:col>
      <xdr:colOff>455039</xdr:colOff>
      <xdr:row>245</xdr:row>
      <xdr:rowOff>136293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48B08DBE-C8D4-4B3B-A983-000978061D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6611719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246</xdr:row>
      <xdr:rowOff>0</xdr:rowOff>
    </xdr:from>
    <xdr:to>
      <xdr:col>29</xdr:col>
      <xdr:colOff>455039</xdr:colOff>
      <xdr:row>286</xdr:row>
      <xdr:rowOff>136293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2CFD0273-8305-4EFB-863D-A327A107D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43934063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287</xdr:row>
      <xdr:rowOff>0</xdr:rowOff>
    </xdr:from>
    <xdr:to>
      <xdr:col>29</xdr:col>
      <xdr:colOff>455039</xdr:colOff>
      <xdr:row>327</xdr:row>
      <xdr:rowOff>136293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3432AD1A-87DD-4720-84AA-4489383F95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51256406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328</xdr:row>
      <xdr:rowOff>0</xdr:rowOff>
    </xdr:from>
    <xdr:to>
      <xdr:col>29</xdr:col>
      <xdr:colOff>455039</xdr:colOff>
      <xdr:row>368</xdr:row>
      <xdr:rowOff>136293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FEB727C3-9B65-4C86-8D2D-80E1E30AE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58578750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369</xdr:row>
      <xdr:rowOff>0</xdr:rowOff>
    </xdr:from>
    <xdr:to>
      <xdr:col>29</xdr:col>
      <xdr:colOff>455039</xdr:colOff>
      <xdr:row>409</xdr:row>
      <xdr:rowOff>136293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F80336FD-341F-4773-AED2-DACB1A6B5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65901094"/>
          <a:ext cx="18219164" cy="728004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410</xdr:row>
      <xdr:rowOff>0</xdr:rowOff>
    </xdr:from>
    <xdr:to>
      <xdr:col>29</xdr:col>
      <xdr:colOff>455039</xdr:colOff>
      <xdr:row>450</xdr:row>
      <xdr:rowOff>136293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B4BF105D-CFDB-4208-BA54-764A42829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73223438"/>
          <a:ext cx="18219164" cy="72800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9" sqref="P1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 t="s">
        <v>14</v>
      </c>
    </row>
    <row r="5" spans="1:18" ht="19.5" thickBot="1" x14ac:dyDescent="0.45">
      <c r="A5" s="1" t="s">
        <v>13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4" t="s">
        <v>3</v>
      </c>
      <c r="H6" s="85"/>
      <c r="I6" s="91"/>
      <c r="J6" s="84" t="s">
        <v>24</v>
      </c>
      <c r="K6" s="85"/>
      <c r="L6" s="91"/>
      <c r="M6" s="84" t="s">
        <v>25</v>
      </c>
      <c r="N6" s="85"/>
      <c r="O6" s="91"/>
    </row>
    <row r="7" spans="1:18" ht="19.5" thickBot="1" x14ac:dyDescent="0.4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24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38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39</v>
      </c>
      <c r="Q9" s="40"/>
      <c r="R9" s="40"/>
    </row>
    <row r="10" spans="1:18" x14ac:dyDescent="0.4">
      <c r="A10" s="9">
        <v>2</v>
      </c>
      <c r="B10" s="5" t="s">
        <v>41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42</v>
      </c>
      <c r="Q10" s="40"/>
      <c r="R10" s="40"/>
    </row>
    <row r="11" spans="1:18" x14ac:dyDescent="0.4">
      <c r="A11" s="9">
        <v>3</v>
      </c>
      <c r="B11" s="5" t="s">
        <v>43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44</v>
      </c>
      <c r="Q11" s="40"/>
      <c r="R11" s="40"/>
    </row>
    <row r="12" spans="1:18" x14ac:dyDescent="0.4">
      <c r="A12" s="9">
        <v>4</v>
      </c>
      <c r="B12" s="5" t="s">
        <v>45</v>
      </c>
      <c r="C12" s="47">
        <v>2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 t="s">
        <v>46</v>
      </c>
      <c r="Q12" s="40"/>
      <c r="R12" s="40" t="s">
        <v>47</v>
      </c>
    </row>
    <row r="13" spans="1:18" x14ac:dyDescent="0.4">
      <c r="A13" s="9">
        <v>5</v>
      </c>
      <c r="B13" s="5" t="s">
        <v>48</v>
      </c>
      <c r="C13" s="47">
        <v>1</v>
      </c>
      <c r="D13" s="57">
        <v>-1</v>
      </c>
      <c r="E13" s="58">
        <v>-1</v>
      </c>
      <c r="F13" s="80">
        <v>-1</v>
      </c>
      <c r="G13" s="22">
        <f t="shared" si="2"/>
        <v>112649.30027595242</v>
      </c>
      <c r="H13" s="22">
        <f t="shared" si="3"/>
        <v>115674.30426062499</v>
      </c>
      <c r="I13" s="22">
        <f t="shared" si="4"/>
        <v>122460.26512000001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-3483.998977606776</v>
      </c>
      <c r="N13" s="45">
        <f t="shared" ref="N13:N58" si="15">IF(E13="","",K13*E13)</f>
        <v>-3577.5558018749998</v>
      </c>
      <c r="O13" s="46">
        <f t="shared" ref="O13:O58" si="16">IF(F13="","",L13*F13)</f>
        <v>-3787.4308800000003</v>
      </c>
      <c r="P13" s="40" t="s">
        <v>49</v>
      </c>
      <c r="Q13" s="40"/>
      <c r="R13" s="40"/>
    </row>
    <row r="14" spans="1:18" x14ac:dyDescent="0.4">
      <c r="A14" s="9">
        <v>6</v>
      </c>
      <c r="B14" s="5" t="s">
        <v>50</v>
      </c>
      <c r="C14" s="47">
        <v>2</v>
      </c>
      <c r="D14" s="57">
        <v>-1</v>
      </c>
      <c r="E14" s="58">
        <v>-1</v>
      </c>
      <c r="F14" s="59">
        <v>-1</v>
      </c>
      <c r="G14" s="22">
        <f t="shared" si="2"/>
        <v>109269.82126767385</v>
      </c>
      <c r="H14" s="22">
        <f t="shared" si="3"/>
        <v>112204.07513280625</v>
      </c>
      <c r="I14" s="22">
        <f t="shared" si="4"/>
        <v>118786.45716640001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3673.8079536</v>
      </c>
      <c r="M14" s="44">
        <f t="shared" si="14"/>
        <v>-3379.4790082785726</v>
      </c>
      <c r="N14" s="45">
        <f t="shared" si="15"/>
        <v>-3470.2291278187499</v>
      </c>
      <c r="O14" s="46">
        <f t="shared" si="16"/>
        <v>-3673.8079536</v>
      </c>
      <c r="P14" s="40"/>
      <c r="Q14" s="40"/>
      <c r="R14" s="40"/>
    </row>
    <row r="15" spans="1:18" x14ac:dyDescent="0.4">
      <c r="A15" s="9">
        <v>7</v>
      </c>
      <c r="B15" s="5" t="s">
        <v>51</v>
      </c>
      <c r="C15" s="47">
        <v>2</v>
      </c>
      <c r="D15" s="57">
        <v>-1</v>
      </c>
      <c r="E15" s="58">
        <v>-1</v>
      </c>
      <c r="F15" s="59">
        <v>-1</v>
      </c>
      <c r="G15" s="22">
        <f t="shared" si="2"/>
        <v>105991.72662964363</v>
      </c>
      <c r="H15" s="22">
        <f t="shared" si="3"/>
        <v>108837.95287882206</v>
      </c>
      <c r="I15" s="22">
        <f t="shared" si="4"/>
        <v>115222.863451408</v>
      </c>
      <c r="J15" s="44">
        <f t="shared" si="11"/>
        <v>3278.0946380302153</v>
      </c>
      <c r="K15" s="45">
        <f t="shared" si="12"/>
        <v>3366.1222539841874</v>
      </c>
      <c r="L15" s="46">
        <f t="shared" si="13"/>
        <v>3563.5937149920001</v>
      </c>
      <c r="M15" s="44">
        <f t="shared" si="14"/>
        <v>-3278.0946380302153</v>
      </c>
      <c r="N15" s="45">
        <f t="shared" si="15"/>
        <v>-3366.1222539841874</v>
      </c>
      <c r="O15" s="46">
        <f t="shared" si="16"/>
        <v>-3563.5937149920001</v>
      </c>
      <c r="P15" s="40" t="s">
        <v>52</v>
      </c>
      <c r="Q15" s="40"/>
      <c r="R15" s="40"/>
    </row>
    <row r="16" spans="1:18" x14ac:dyDescent="0.4">
      <c r="A16" s="9">
        <v>8</v>
      </c>
      <c r="B16" s="5" t="s">
        <v>53</v>
      </c>
      <c r="C16" s="47">
        <v>1</v>
      </c>
      <c r="D16" s="57">
        <v>1.27</v>
      </c>
      <c r="E16" s="58">
        <v>1.5</v>
      </c>
      <c r="F16" s="59">
        <v>2</v>
      </c>
      <c r="G16" s="22">
        <f t="shared" si="2"/>
        <v>110030.01141423306</v>
      </c>
      <c r="H16" s="22">
        <f t="shared" si="3"/>
        <v>113735.66075836905</v>
      </c>
      <c r="I16" s="22">
        <f t="shared" si="4"/>
        <v>122136.23525849248</v>
      </c>
      <c r="J16" s="44">
        <f t="shared" si="11"/>
        <v>3179.7517988893087</v>
      </c>
      <c r="K16" s="45">
        <f t="shared" si="12"/>
        <v>3265.1385863646619</v>
      </c>
      <c r="L16" s="46">
        <f t="shared" si="13"/>
        <v>3456.6859035422399</v>
      </c>
      <c r="M16" s="44">
        <f t="shared" si="14"/>
        <v>4038.2847845894221</v>
      </c>
      <c r="N16" s="45">
        <f t="shared" si="15"/>
        <v>4897.7078795469934</v>
      </c>
      <c r="O16" s="46">
        <f t="shared" si="16"/>
        <v>6913.3718070844798</v>
      </c>
      <c r="P16" s="40"/>
      <c r="Q16" s="40"/>
      <c r="R16" s="40"/>
    </row>
    <row r="17" spans="1:18" x14ac:dyDescent="0.4">
      <c r="A17" s="9">
        <v>9</v>
      </c>
      <c r="B17" s="5" t="s">
        <v>54</v>
      </c>
      <c r="C17" s="47">
        <v>1</v>
      </c>
      <c r="D17" s="57">
        <v>-1</v>
      </c>
      <c r="E17" s="58">
        <v>-1</v>
      </c>
      <c r="F17" s="59">
        <v>-1</v>
      </c>
      <c r="G17" s="22">
        <f t="shared" si="2"/>
        <v>106729.11107180607</v>
      </c>
      <c r="H17" s="22">
        <f t="shared" si="3"/>
        <v>110323.59093561798</v>
      </c>
      <c r="I17" s="22">
        <f t="shared" si="4"/>
        <v>118472.14820073771</v>
      </c>
      <c r="J17" s="44">
        <f t="shared" si="11"/>
        <v>3300.9003424269918</v>
      </c>
      <c r="K17" s="45">
        <f t="shared" si="12"/>
        <v>3412.0698227510716</v>
      </c>
      <c r="L17" s="46">
        <f t="shared" si="13"/>
        <v>3664.0870577547744</v>
      </c>
      <c r="M17" s="44">
        <f t="shared" si="14"/>
        <v>-3300.9003424269918</v>
      </c>
      <c r="N17" s="45">
        <f t="shared" si="15"/>
        <v>-3412.0698227510716</v>
      </c>
      <c r="O17" s="46">
        <f t="shared" si="16"/>
        <v>-3664.0870577547744</v>
      </c>
      <c r="P17" s="40"/>
      <c r="Q17" s="40"/>
      <c r="R17" s="40"/>
    </row>
    <row r="18" spans="1:18" x14ac:dyDescent="0.4">
      <c r="A18" s="9">
        <v>10</v>
      </c>
      <c r="B18" s="5" t="s">
        <v>55</v>
      </c>
      <c r="C18" s="47">
        <v>2</v>
      </c>
      <c r="D18" s="57">
        <v>1.27</v>
      </c>
      <c r="E18" s="58">
        <v>1.5</v>
      </c>
      <c r="F18" s="59">
        <v>2</v>
      </c>
      <c r="G18" s="22">
        <f t="shared" si="2"/>
        <v>110795.49020364188</v>
      </c>
      <c r="H18" s="22">
        <f t="shared" si="3"/>
        <v>115288.15252772078</v>
      </c>
      <c r="I18" s="22">
        <f t="shared" si="4"/>
        <v>125580.47709278196</v>
      </c>
      <c r="J18" s="44">
        <f t="shared" si="11"/>
        <v>3201.8733321541818</v>
      </c>
      <c r="K18" s="45">
        <f t="shared" si="12"/>
        <v>3309.7077280685394</v>
      </c>
      <c r="L18" s="46">
        <f t="shared" si="13"/>
        <v>3554.164446022131</v>
      </c>
      <c r="M18" s="44">
        <f t="shared" si="14"/>
        <v>4066.3791318358108</v>
      </c>
      <c r="N18" s="45">
        <f t="shared" si="15"/>
        <v>4964.5615921028093</v>
      </c>
      <c r="O18" s="46">
        <f t="shared" si="16"/>
        <v>7108.3288920442619</v>
      </c>
      <c r="P18" s="40"/>
      <c r="Q18" s="40"/>
      <c r="R18" s="40"/>
    </row>
    <row r="19" spans="1:18" x14ac:dyDescent="0.4">
      <c r="A19" s="9">
        <v>11</v>
      </c>
      <c r="B19" s="5" t="s">
        <v>56</v>
      </c>
      <c r="C19" s="47">
        <v>2</v>
      </c>
      <c r="D19" s="57">
        <v>1.27</v>
      </c>
      <c r="E19" s="58">
        <v>1.5</v>
      </c>
      <c r="F19" s="59">
        <v>2</v>
      </c>
      <c r="G19" s="22">
        <f t="shared" si="2"/>
        <v>115016.79838040064</v>
      </c>
      <c r="H19" s="22">
        <f t="shared" si="3"/>
        <v>120476.11939146822</v>
      </c>
      <c r="I19" s="22">
        <f t="shared" si="4"/>
        <v>133115.30571834889</v>
      </c>
      <c r="J19" s="44">
        <f t="shared" si="11"/>
        <v>3323.8647061092561</v>
      </c>
      <c r="K19" s="45">
        <f t="shared" si="12"/>
        <v>3458.6445758316236</v>
      </c>
      <c r="L19" s="46">
        <f t="shared" si="13"/>
        <v>3767.4143127834586</v>
      </c>
      <c r="M19" s="44">
        <f t="shared" si="14"/>
        <v>4221.3081767587555</v>
      </c>
      <c r="N19" s="45">
        <f t="shared" si="15"/>
        <v>5187.9668637474351</v>
      </c>
      <c r="O19" s="46">
        <f t="shared" si="16"/>
        <v>7534.8286255669173</v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>
        <f t="shared" si="11"/>
        <v>3450.503951412019</v>
      </c>
      <c r="K20" s="45">
        <f t="shared" si="12"/>
        <v>3614.2835817440464</v>
      </c>
      <c r="L20" s="46">
        <f t="shared" si="13"/>
        <v>3993.4591715504666</v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7</v>
      </c>
      <c r="E59" s="7">
        <f>COUNTIF(E9:E58,1.5)</f>
        <v>7</v>
      </c>
      <c r="F59" s="8">
        <f>COUNTIF(F9:F58,2)</f>
        <v>7</v>
      </c>
      <c r="G59" s="70">
        <f>M59+G8</f>
        <v>115016.79838040064</v>
      </c>
      <c r="H59" s="71">
        <f>N59+H8</f>
        <v>120476.11939146824</v>
      </c>
      <c r="I59" s="72">
        <f>O59+I8</f>
        <v>133115.30571834889</v>
      </c>
      <c r="J59" s="67" t="s">
        <v>32</v>
      </c>
      <c r="K59" s="68" t="e">
        <f>B58-B9</f>
        <v>#VALUE!</v>
      </c>
      <c r="L59" s="69" t="s">
        <v>33</v>
      </c>
      <c r="M59" s="81">
        <f>SUM(M9:M58)</f>
        <v>15016.798380400642</v>
      </c>
      <c r="N59" s="82">
        <f>SUM(N9:N58)</f>
        <v>20476.11939146823</v>
      </c>
      <c r="O59" s="83">
        <f>SUM(O9:O58)</f>
        <v>33115.305718348885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4</v>
      </c>
      <c r="E60" s="7">
        <f>COUNTIF(E9:E58,-1)</f>
        <v>4</v>
      </c>
      <c r="F60" s="8">
        <f>COUNTIF(F9:F58,-1)</f>
        <v>4</v>
      </c>
      <c r="G60" s="84" t="s">
        <v>31</v>
      </c>
      <c r="H60" s="85"/>
      <c r="I60" s="91"/>
      <c r="J60" s="84" t="s">
        <v>34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36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1.1501679838040064</v>
      </c>
      <c r="H61" s="77">
        <f t="shared" ref="H61" si="21">H59/H8</f>
        <v>1.2047611939146823</v>
      </c>
      <c r="I61" s="78">
        <f>I59/I8</f>
        <v>1.3311530571834889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0.63636363636363635</v>
      </c>
      <c r="E62" s="74">
        <f t="shared" si="22"/>
        <v>0.63636363636363635</v>
      </c>
      <c r="F62" s="75">
        <f>F59/(F59+F60+F61)</f>
        <v>0.63636363636363635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394" zoomScale="80" zoomScaleNormal="80" workbookViewId="0">
      <selection activeCell="A411" sqref="A411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27</v>
      </c>
    </row>
    <row r="2" spans="1:10" x14ac:dyDescent="0.4">
      <c r="A2" s="94" t="s">
        <v>58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28</v>
      </c>
    </row>
    <row r="12" spans="1:10" x14ac:dyDescent="0.4">
      <c r="A12" s="96" t="s">
        <v>57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29</v>
      </c>
    </row>
    <row r="22" spans="1:10" x14ac:dyDescent="0.4">
      <c r="A22" s="96" t="s">
        <v>40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 </cp:lastModifiedBy>
  <dcterms:created xsi:type="dcterms:W3CDTF">2020-09-18T03:10:57Z</dcterms:created>
  <dcterms:modified xsi:type="dcterms:W3CDTF">2021-07-25T01:35:47Z</dcterms:modified>
</cp:coreProperties>
</file>