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CMA\トレード管理シート\検証\"/>
    </mc:Choice>
  </mc:AlternateContent>
  <bookViews>
    <workbookView xWindow="0" yWindow="0" windowWidth="20490" windowHeight="9075"/>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I9" i="1"/>
  <c r="H9" i="1"/>
  <c r="J10" i="1" l="1"/>
  <c r="M10" i="1" s="1"/>
  <c r="G10" i="1" s="1"/>
  <c r="J11" i="1" s="1"/>
  <c r="M11" i="1" s="1"/>
  <c r="K10" i="1"/>
  <c r="N10" i="1" s="1"/>
  <c r="H10" i="1" s="1"/>
  <c r="L10" i="1"/>
  <c r="O10" i="1" s="1"/>
  <c r="I10" i="1" s="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<sst xmlns="http://schemas.openxmlformats.org/spreadsheetml/2006/main" count="86" uniqueCount="75">
  <si>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</si>
  <si>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</si>
  <si>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</si>
  <si>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</si>
  <si>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</si>
  <si>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</si>
  <si>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</si>
  <si>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</si>
  <si>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</si>
  <si>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</si>
  <si>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</si>
  <si>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</si>
  <si>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</si>
  <si>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</si>
  <si>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</si>
  <si>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</si>
  <si>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</si>
  <si>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</si>
  <si>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</si>
  <si>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</si>
  <si>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</si>
  <si>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</si>
  <si>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</si>
  <si>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</si>
  <si>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</si>
  <si>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</si>
  <si>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</si>
  <si>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</si>
  <si>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</si>
  <si>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</si>
  <si>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</si>
  <si>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</si>
  <si>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</si>
  <si>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</si>
  <si>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</si>
  <si>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画像　No.1</t>
    <rPh sb="0" eb="2">
      <t>ガゾウ</t>
    </rPh>
    <phoneticPr fontId="1"/>
  </si>
  <si>
    <t>画像No2</t>
    <rPh sb="0" eb="2">
      <t>ガゾウ</t>
    </rPh>
    <phoneticPr fontId="1"/>
  </si>
  <si>
    <t>画像No4</t>
    <rPh sb="0" eb="2">
      <t>ガゾウ</t>
    </rPh>
    <phoneticPr fontId="1"/>
  </si>
  <si>
    <t>画像No3</t>
    <rPh sb="0" eb="2">
      <t>ガゾウ</t>
    </rPh>
    <phoneticPr fontId="1"/>
  </si>
  <si>
    <t>画像No5</t>
    <rPh sb="0" eb="2">
      <t>ガゾウ</t>
    </rPh>
    <phoneticPr fontId="1"/>
  </si>
  <si>
    <t>画像No6</t>
    <rPh sb="0" eb="2">
      <t>ガゾウ</t>
    </rPh>
    <phoneticPr fontId="1"/>
  </si>
  <si>
    <t>画像No9</t>
    <rPh sb="0" eb="2">
      <t>ガゾウ</t>
    </rPh>
    <phoneticPr fontId="1"/>
  </si>
  <si>
    <t>画像No8</t>
    <rPh sb="0" eb="2">
      <t>ガゾウ</t>
    </rPh>
    <phoneticPr fontId="1"/>
  </si>
  <si>
    <t>画像No7</t>
    <rPh sb="0" eb="2">
      <t>ガゾウ</t>
    </rPh>
    <phoneticPr fontId="1"/>
  </si>
  <si>
    <t>画像No10</t>
    <rPh sb="0" eb="2">
      <t>ガゾウ</t>
    </rPh>
    <phoneticPr fontId="1"/>
  </si>
  <si>
    <t>画像No12</t>
    <rPh sb="0" eb="2">
      <t>ガゾウ</t>
    </rPh>
    <phoneticPr fontId="1"/>
  </si>
  <si>
    <t>画像No11</t>
    <rPh sb="0" eb="2">
      <t>ガゾウ</t>
    </rPh>
    <phoneticPr fontId="1"/>
  </si>
  <si>
    <t>画像No13</t>
    <rPh sb="0" eb="2">
      <t>ガゾウ</t>
    </rPh>
    <phoneticPr fontId="1"/>
  </si>
  <si>
    <t>画像No14</t>
    <rPh sb="0" eb="2">
      <t>ガゾウ</t>
    </rPh>
    <phoneticPr fontId="1"/>
  </si>
  <si>
    <t>画像No15</t>
    <rPh sb="0" eb="2">
      <t>ガゾウ</t>
    </rPh>
    <phoneticPr fontId="1"/>
  </si>
  <si>
    <t>画像No16</t>
    <rPh sb="0" eb="2">
      <t>ガゾウ</t>
    </rPh>
    <phoneticPr fontId="1"/>
  </si>
  <si>
    <t>画像No17</t>
    <rPh sb="0" eb="2">
      <t>ガゾウ</t>
    </rPh>
    <phoneticPr fontId="1"/>
  </si>
  <si>
    <t>画像No18</t>
    <rPh sb="0" eb="2">
      <t>ガゾウ</t>
    </rPh>
    <phoneticPr fontId="1"/>
  </si>
  <si>
    <t>画像No19</t>
    <rPh sb="0" eb="2">
      <t>ガゾウ</t>
    </rPh>
    <phoneticPr fontId="1"/>
  </si>
  <si>
    <t>画像No20</t>
    <rPh sb="0" eb="2">
      <t>ガゾウ</t>
    </rPh>
    <phoneticPr fontId="1"/>
  </si>
  <si>
    <t>画像No21</t>
    <rPh sb="0" eb="2">
      <t>ガゾウ</t>
    </rPh>
    <phoneticPr fontId="1"/>
  </si>
  <si>
    <t>画像No22</t>
    <rPh sb="0" eb="2">
      <t>ガゾウ</t>
    </rPh>
    <phoneticPr fontId="1"/>
  </si>
  <si>
    <t>画像No23</t>
    <rPh sb="0" eb="2">
      <t>ガゾウ</t>
    </rPh>
    <phoneticPr fontId="1"/>
  </si>
  <si>
    <t>画像No24</t>
    <rPh sb="0" eb="2">
      <t>ガゾウ</t>
    </rPh>
    <phoneticPr fontId="1"/>
  </si>
  <si>
    <t>画像No25</t>
    <rPh sb="0" eb="2">
      <t>ガゾウ</t>
    </rPh>
    <phoneticPr fontId="1"/>
  </si>
  <si>
    <t>画像No26</t>
    <rPh sb="0" eb="2">
      <t>ガゾウ</t>
    </rPh>
    <phoneticPr fontId="1"/>
  </si>
  <si>
    <t>画像No27</t>
    <rPh sb="0" eb="2">
      <t>ガゾウ</t>
    </rPh>
    <phoneticPr fontId="1"/>
  </si>
  <si>
    <t>画像No28</t>
    <rPh sb="0" eb="2">
      <t>ガゾウ</t>
    </rPh>
    <phoneticPr fontId="1"/>
  </si>
  <si>
    <t>画像No29</t>
    <rPh sb="0" eb="2">
      <t>ガゾウ</t>
    </rPh>
    <phoneticPr fontId="1"/>
  </si>
  <si>
    <t>画像No30</t>
    <rPh sb="0" eb="2">
      <t>ガゾウ</t>
    </rPh>
    <phoneticPr fontId="1"/>
  </si>
  <si>
    <t>画像No31</t>
    <rPh sb="0" eb="2">
      <t>ガゾウ</t>
    </rPh>
    <phoneticPr fontId="1"/>
  </si>
  <si>
    <t>画像No32</t>
    <rPh sb="0" eb="2">
      <t>ガゾウ</t>
    </rPh>
    <phoneticPr fontId="1"/>
  </si>
  <si>
    <t>画像No33</t>
    <rPh sb="0" eb="2">
      <t>ガゾウ</t>
    </rPh>
    <phoneticPr fontId="1"/>
  </si>
  <si>
    <t>画像No34</t>
    <rPh sb="0" eb="2">
      <t>ガゾウ</t>
    </rPh>
    <phoneticPr fontId="1"/>
  </si>
  <si>
    <t>画像No35</t>
    <rPh sb="0" eb="2">
      <t>ガゾウ</t>
    </rPh>
    <phoneticPr fontId="1"/>
  </si>
  <si>
    <t>1H足</t>
    <rPh sb="2" eb="3">
      <t>アシ</t>
    </rPh>
    <phoneticPr fontId="1"/>
  </si>
  <si>
    <t>10MA・20MAの両方の上側にキャンドルがあれば買い方向、下側なら売り方向。MAに触れてEB出現でエントリー待ち、EB高値or安値ブレイクでエントリー、MA交差後乖離方向でエントリー</t>
    <rPh sb="79" eb="81">
      <t>コウサ</t>
    </rPh>
    <rPh sb="81" eb="82">
      <t>ゴ</t>
    </rPh>
    <rPh sb="82" eb="84">
      <t>カイリ</t>
    </rPh>
    <rPh sb="84" eb="86">
      <t>ホウコウ</t>
    </rPh>
    <phoneticPr fontId="1"/>
  </si>
  <si>
    <t>EURJPY</t>
    <phoneticPr fontId="1"/>
  </si>
  <si>
    <t>・EBの実態の大きさに差がないもの、右側実態の割合が左に比べて極端に大きいもの、買いの上ひげ売りの下ひげが長いものを省く事で勝率が上がりました。　　　　　　　　　　　　　　　　　　　　　　　　　　　　　　　　　　　　　　　　　　　　・MAクロス後の初動で出現するものを選んでおりますが、押し戻りで初動から時間経過してからMAにタッチしているものは結果として伸びているものもありますが、反転の可能性を考えると対象外として今回は検証しておりますが、実際はどのように判断されておりますでしょうか。</t>
    <rPh sb="4" eb="6">
      <t>ジッタイ</t>
    </rPh>
    <rPh sb="7" eb="8">
      <t>オオ</t>
    </rPh>
    <rPh sb="11" eb="12">
      <t>サ</t>
    </rPh>
    <rPh sb="18" eb="20">
      <t>ミギガワ</t>
    </rPh>
    <rPh sb="20" eb="22">
      <t>ジッタイ</t>
    </rPh>
    <rPh sb="23" eb="25">
      <t>ワリアイ</t>
    </rPh>
    <rPh sb="26" eb="27">
      <t>ヒダリ</t>
    </rPh>
    <rPh sb="28" eb="29">
      <t>クラ</t>
    </rPh>
    <rPh sb="31" eb="33">
      <t>キョクタン</t>
    </rPh>
    <rPh sb="34" eb="35">
      <t>オオ</t>
    </rPh>
    <rPh sb="40" eb="41">
      <t>カ</t>
    </rPh>
    <rPh sb="43" eb="44">
      <t>ウエ</t>
    </rPh>
    <rPh sb="46" eb="47">
      <t>ウ</t>
    </rPh>
    <rPh sb="49" eb="50">
      <t>シタ</t>
    </rPh>
    <rPh sb="53" eb="54">
      <t>ナガ</t>
    </rPh>
    <rPh sb="58" eb="59">
      <t>ハブ</t>
    </rPh>
    <rPh sb="60" eb="61">
      <t>コト</t>
    </rPh>
    <rPh sb="62" eb="64">
      <t>ショウリツ</t>
    </rPh>
    <rPh sb="65" eb="66">
      <t>ア</t>
    </rPh>
    <rPh sb="122" eb="123">
      <t>ゴ</t>
    </rPh>
    <rPh sb="124" eb="126">
      <t>ショドウ</t>
    </rPh>
    <rPh sb="127" eb="129">
      <t>シュツゲン</t>
    </rPh>
    <rPh sb="134" eb="135">
      <t>エラ</t>
    </rPh>
    <rPh sb="143" eb="144">
      <t>オ</t>
    </rPh>
    <rPh sb="145" eb="146">
      <t>モド</t>
    </rPh>
    <rPh sb="148" eb="150">
      <t>ショドウ</t>
    </rPh>
    <rPh sb="152" eb="154">
      <t>ジカン</t>
    </rPh>
    <rPh sb="154" eb="156">
      <t>ケイカ</t>
    </rPh>
    <rPh sb="173" eb="175">
      <t>ケッカ</t>
    </rPh>
    <rPh sb="178" eb="179">
      <t>ノ</t>
    </rPh>
    <rPh sb="192" eb="194">
      <t>ハンテン</t>
    </rPh>
    <rPh sb="195" eb="198">
      <t>カノウセイ</t>
    </rPh>
    <rPh sb="199" eb="200">
      <t>カンガ</t>
    </rPh>
    <rPh sb="203" eb="206">
      <t>タイショウガイ</t>
    </rPh>
    <rPh sb="209" eb="211">
      <t>コンカイ</t>
    </rPh>
    <rPh sb="212" eb="214">
      <t>ケンショウ</t>
    </rPh>
    <rPh sb="222" eb="224">
      <t>ジッサイ</t>
    </rPh>
    <rPh sb="230" eb="232">
      <t>ハンダン</t>
    </rPh>
    <phoneticPr fontId="1"/>
  </si>
  <si>
    <t>検証している中で、どういったものが勝ちやすいかの判断やイメージは少しついてきたようには感じております。まだ、判断漏れで、取りこぼしがないようにスルーした中でも結果勝てているものなども見直しでみる必要あるかと感じております。</t>
    <rPh sb="0" eb="2">
      <t>ケンショウ</t>
    </rPh>
    <rPh sb="6" eb="7">
      <t>ナカ</t>
    </rPh>
    <rPh sb="17" eb="18">
      <t>カ</t>
    </rPh>
    <rPh sb="24" eb="26">
      <t>ハンダン</t>
    </rPh>
    <rPh sb="32" eb="33">
      <t>スコ</t>
    </rPh>
    <rPh sb="43" eb="44">
      <t>カン</t>
    </rPh>
    <rPh sb="54" eb="56">
      <t>ハンダン</t>
    </rPh>
    <rPh sb="56" eb="57">
      <t>モ</t>
    </rPh>
    <rPh sb="60" eb="61">
      <t>ト</t>
    </rPh>
    <rPh sb="76" eb="77">
      <t>ナカ</t>
    </rPh>
    <rPh sb="79" eb="81">
      <t>ケッカ</t>
    </rPh>
    <rPh sb="81" eb="82">
      <t>カ</t>
    </rPh>
    <rPh sb="91" eb="93">
      <t>ミナオ</t>
    </rPh>
    <rPh sb="97" eb="99">
      <t>ヒツヨウ</t>
    </rPh>
    <rPh sb="103" eb="104">
      <t>カン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</si>
</sst>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sz val="11"/>
      <name val="游ゴシック"/>
      <family val="2"/>
      <charset val="128"/>
      <scheme val="minor"/>
    </font>
    <font>
      <b/>
      <sz val="11"/>
      <name val="游ゴシック"/>
      <family val="3"/>
      <charset val="128"/>
      <scheme val="minor"/>
    </font>
    <font>
      <sz val="22"/>
      <color indexed="8"/>
      <name val="ＭＳ Ｐゴシック"/>
      <family val="3"/>
      <charset val="128"/>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1">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3" xfId="0" applyNumberFormat="1" applyFont="1" applyBorder="1">
      <alignment vertical="center"/>
    </xf>
    <xf numFmtId="0" fontId="11" fillId="0" borderId="4" xfId="0" applyNumberFormat="1" applyFont="1" applyBorder="1">
      <alignment vertical="center"/>
    </xf>
    <xf numFmtId="0" fontId="11" fillId="0" borderId="8" xfId="0" applyNumberFormat="1" applyFont="1" applyBorder="1">
      <alignment vertical="center"/>
    </xf>
    <xf numFmtId="0" fontId="11" fillId="0" borderId="0" xfId="0" applyNumberFormat="1" applyFont="1" applyBorder="1">
      <alignment vertical="center"/>
    </xf>
    <xf numFmtId="0" fontId="11" fillId="0" borderId="0" xfId="0" applyNumberFormat="1" applyFont="1" applyFill="1" applyBorder="1">
      <alignment vertical="center"/>
    </xf>
    <xf numFmtId="0" fontId="11" fillId="0" borderId="6" xfId="0" applyNumberFormat="1" applyFont="1" applyBorder="1">
      <alignment vertical="center"/>
    </xf>
    <xf numFmtId="0" fontId="11" fillId="0" borderId="1"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2" fillId="0" borderId="13" xfId="1" applyFont="1" applyFill="1" applyBorder="1">
      <alignment vertical="center"/>
    </xf>
    <xf numFmtId="0" fontId="12"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1"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1" fillId="4" borderId="9" xfId="0" applyNumberFormat="1" applyFont="1" applyFill="1" applyBorder="1">
      <alignment vertical="center"/>
    </xf>
    <xf numFmtId="0" fontId="13" fillId="0" borderId="0" xfId="2" applyFont="1">
      <alignment vertical="center"/>
    </xf>
    <xf numFmtId="0" fontId="11" fillId="0" borderId="5" xfId="0" applyNumberFormat="1" applyFont="1" applyFill="1" applyBorder="1">
      <alignment vertical="center"/>
    </xf>
    <xf numFmtId="0" fontId="11" fillId="3" borderId="7"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56" fontId="10" fillId="0" borderId="0" xfId="2" applyNumberFormat="1">
      <alignment vertical="center"/>
    </xf>
    <xf numFmtId="14" fontId="10" fillId="0" borderId="0" xfId="2" applyNumberFormat="1">
      <alignment vertical="center"/>
    </xf>
    <xf numFmtId="0" fontId="11" fillId="0" borderId="9" xfId="0" applyNumberFormat="1" applyFont="1" applyFill="1" applyBorder="1">
      <alignment vertical="center"/>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76200</xdr:rowOff>
    </xdr:from>
    <xdr:to>
      <xdr:col>0</xdr:col>
      <xdr:colOff>537210</xdr:colOff>
      <xdr:row>18</xdr:row>
      <xdr:rowOff>99060</xdr:rowOff>
    </xdr:to>
    <xdr:sp macro="" textlink="">
      <xdr:nvSpPr>
        <xdr:cNvPr id="2" name="正方形/長方形 2">
          <a:extLst>
            <a:ext uri="{FF2B5EF4-FFF2-40B4-BE49-F238E27FC236}">
              <a16:creationId xmlns:a16="http://schemas.microsoft.com/office/drawing/2014/main" xmlns=""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0</xdr:col>
      <xdr:colOff>0</xdr:colOff>
      <xdr:row>60</xdr:row>
      <xdr:rowOff>106680</xdr:rowOff>
    </xdr:from>
    <xdr:ext cx="20848" cy="209085"/>
    <xdr:sp macro="" textlink="">
      <xdr:nvSpPr>
        <xdr:cNvPr id="3" name="正方形/長方形 7">
          <a:extLst>
            <a:ext uri="{FF2B5EF4-FFF2-40B4-BE49-F238E27FC236}">
              <a16:creationId xmlns:a16="http://schemas.microsoft.com/office/drawing/2014/main" xmlns=""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31</xdr:row>
      <xdr:rowOff>30480</xdr:rowOff>
    </xdr:from>
    <xdr:ext cx="20848" cy="209085"/>
    <xdr:sp macro="" textlink="">
      <xdr:nvSpPr>
        <xdr:cNvPr id="4" name="正方形/長方形 1">
          <a:extLst>
            <a:ext uri="{FF2B5EF4-FFF2-40B4-BE49-F238E27FC236}">
              <a16:creationId xmlns:a16="http://schemas.microsoft.com/office/drawing/2014/main" xmlns=""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77</xdr:row>
      <xdr:rowOff>68580</xdr:rowOff>
    </xdr:from>
    <xdr:ext cx="18531" cy="156518"/>
    <xdr:sp macro="" textlink="">
      <xdr:nvSpPr>
        <xdr:cNvPr id="5" name="正方形/長方形 3">
          <a:extLst>
            <a:ext uri="{FF2B5EF4-FFF2-40B4-BE49-F238E27FC236}">
              <a16:creationId xmlns:a16="http://schemas.microsoft.com/office/drawing/2014/main" xmlns=""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135</xdr:row>
      <xdr:rowOff>175260</xdr:rowOff>
    </xdr:from>
    <xdr:ext cx="20848" cy="209122"/>
    <xdr:sp macro="" textlink="">
      <xdr:nvSpPr>
        <xdr:cNvPr id="6" name="正方形/長方形 5">
          <a:extLst>
            <a:ext uri="{FF2B5EF4-FFF2-40B4-BE49-F238E27FC236}">
              <a16:creationId xmlns:a16="http://schemas.microsoft.com/office/drawing/2014/main" xmlns=""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135</xdr:row>
      <xdr:rowOff>0</xdr:rowOff>
    </xdr:from>
    <xdr:ext cx="20848" cy="209085"/>
    <xdr:sp macro="" textlink="">
      <xdr:nvSpPr>
        <xdr:cNvPr id="7" name="正方形/長方形 6">
          <a:extLst>
            <a:ext uri="{FF2B5EF4-FFF2-40B4-BE49-F238E27FC236}">
              <a16:creationId xmlns:a16="http://schemas.microsoft.com/office/drawing/2014/main" xmlns=""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135</xdr:row>
      <xdr:rowOff>0</xdr:rowOff>
    </xdr:from>
    <xdr:ext cx="18531" cy="156518"/>
    <xdr:sp macro="" textlink="">
      <xdr:nvSpPr>
        <xdr:cNvPr id="8" name="正方形/長方形 14">
          <a:extLst>
            <a:ext uri="{FF2B5EF4-FFF2-40B4-BE49-F238E27FC236}">
              <a16:creationId xmlns:a16="http://schemas.microsoft.com/office/drawing/2014/main" xmlns=""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105</xdr:row>
      <xdr:rowOff>22860</xdr:rowOff>
    </xdr:from>
    <xdr:ext cx="18531" cy="201237"/>
    <xdr:sp macro="" textlink="">
      <xdr:nvSpPr>
        <xdr:cNvPr id="9" name="正方形/長方形 17">
          <a:extLst>
            <a:ext uri="{FF2B5EF4-FFF2-40B4-BE49-F238E27FC236}">
              <a16:creationId xmlns:a16="http://schemas.microsoft.com/office/drawing/2014/main" xmlns=""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102</xdr:row>
      <xdr:rowOff>175260</xdr:rowOff>
    </xdr:from>
    <xdr:ext cx="20848" cy="210820"/>
    <xdr:sp macro="" textlink="">
      <xdr:nvSpPr>
        <xdr:cNvPr id="10" name="正方形/長方形 10">
          <a:extLst>
            <a:ext uri="{FF2B5EF4-FFF2-40B4-BE49-F238E27FC236}">
              <a16:creationId xmlns:a16="http://schemas.microsoft.com/office/drawing/2014/main" xmlns=""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180</xdr:row>
      <xdr:rowOff>144780</xdr:rowOff>
    </xdr:from>
    <xdr:ext cx="18531" cy="210820"/>
    <xdr:sp macro="" textlink="">
      <xdr:nvSpPr>
        <xdr:cNvPr id="11" name="正方形/長方形 22">
          <a:extLst>
            <a:ext uri="{FF2B5EF4-FFF2-40B4-BE49-F238E27FC236}">
              <a16:creationId xmlns:a16="http://schemas.microsoft.com/office/drawing/2014/main" xmlns=""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182</xdr:row>
      <xdr:rowOff>22860</xdr:rowOff>
    </xdr:from>
    <xdr:ext cx="18531" cy="156518"/>
    <xdr:sp macro="" textlink="">
      <xdr:nvSpPr>
        <xdr:cNvPr id="12" name="正方形/長方形 23">
          <a:extLst>
            <a:ext uri="{FF2B5EF4-FFF2-40B4-BE49-F238E27FC236}">
              <a16:creationId xmlns:a16="http://schemas.microsoft.com/office/drawing/2014/main" xmlns=""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229</xdr:row>
      <xdr:rowOff>68580</xdr:rowOff>
    </xdr:from>
    <xdr:ext cx="20848" cy="209122"/>
    <xdr:sp macro="" textlink="">
      <xdr:nvSpPr>
        <xdr:cNvPr id="13" name="正方形/長方形 27">
          <a:extLst>
            <a:ext uri="{FF2B5EF4-FFF2-40B4-BE49-F238E27FC236}">
              <a16:creationId xmlns:a16="http://schemas.microsoft.com/office/drawing/2014/main" xmlns=""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284</xdr:row>
      <xdr:rowOff>175260</xdr:rowOff>
    </xdr:from>
    <xdr:ext cx="20848" cy="210384"/>
    <xdr:sp macro="" textlink="">
      <xdr:nvSpPr>
        <xdr:cNvPr id="14" name="正方形/長方形 9">
          <a:extLst>
            <a:ext uri="{FF2B5EF4-FFF2-40B4-BE49-F238E27FC236}">
              <a16:creationId xmlns:a16="http://schemas.microsoft.com/office/drawing/2014/main" xmlns=""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274</xdr:row>
      <xdr:rowOff>175260</xdr:rowOff>
    </xdr:from>
    <xdr:ext cx="18531" cy="210820"/>
    <xdr:sp macro="" textlink="">
      <xdr:nvSpPr>
        <xdr:cNvPr id="15" name="正方形/長方形 11">
          <a:extLst>
            <a:ext uri="{FF2B5EF4-FFF2-40B4-BE49-F238E27FC236}">
              <a16:creationId xmlns:a16="http://schemas.microsoft.com/office/drawing/2014/main" xmlns=""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326</xdr:row>
      <xdr:rowOff>68580</xdr:rowOff>
    </xdr:from>
    <xdr:ext cx="18531" cy="156518"/>
    <xdr:sp macro="" textlink="">
      <xdr:nvSpPr>
        <xdr:cNvPr id="16" name="正方形/長方形 13">
          <a:extLst>
            <a:ext uri="{FF2B5EF4-FFF2-40B4-BE49-F238E27FC236}">
              <a16:creationId xmlns:a16="http://schemas.microsoft.com/office/drawing/2014/main" xmlns=""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341</xdr:row>
      <xdr:rowOff>0</xdr:rowOff>
    </xdr:from>
    <xdr:ext cx="184731" cy="264560"/>
    <xdr:sp macro="" textlink="">
      <xdr:nvSpPr>
        <xdr:cNvPr id="17" name="テキスト ボックス 15">
          <a:extLst>
            <a:ext uri="{FF2B5EF4-FFF2-40B4-BE49-F238E27FC236}">
              <a16:creationId xmlns:a16="http://schemas.microsoft.com/office/drawing/2014/main" xmlns=""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0</xdr:col>
      <xdr:colOff>0</xdr:colOff>
      <xdr:row>319</xdr:row>
      <xdr:rowOff>68580</xdr:rowOff>
    </xdr:from>
    <xdr:ext cx="18531" cy="156518"/>
    <xdr:sp macro="" textlink="">
      <xdr:nvSpPr>
        <xdr:cNvPr id="18" name="正方形/長方形 16">
          <a:extLst>
            <a:ext uri="{FF2B5EF4-FFF2-40B4-BE49-F238E27FC236}">
              <a16:creationId xmlns:a16="http://schemas.microsoft.com/office/drawing/2014/main" xmlns=""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369</xdr:row>
      <xdr:rowOff>144780</xdr:rowOff>
    </xdr:from>
    <xdr:ext cx="18531" cy="156518"/>
    <xdr:sp macro="" textlink="">
      <xdr:nvSpPr>
        <xdr:cNvPr id="19" name="正方形/長方形 19">
          <a:extLst>
            <a:ext uri="{FF2B5EF4-FFF2-40B4-BE49-F238E27FC236}">
              <a16:creationId xmlns:a16="http://schemas.microsoft.com/office/drawing/2014/main" xmlns=""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369</xdr:row>
      <xdr:rowOff>160020</xdr:rowOff>
    </xdr:from>
    <xdr:ext cx="18531" cy="208690"/>
    <xdr:sp macro="" textlink="">
      <xdr:nvSpPr>
        <xdr:cNvPr id="20" name="正方形/長方形 20">
          <a:extLst>
            <a:ext uri="{FF2B5EF4-FFF2-40B4-BE49-F238E27FC236}">
              <a16:creationId xmlns:a16="http://schemas.microsoft.com/office/drawing/2014/main" xmlns=""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418</xdr:row>
      <xdr:rowOff>175260</xdr:rowOff>
    </xdr:from>
    <xdr:ext cx="20848" cy="210820"/>
    <xdr:sp macro="" textlink="">
      <xdr:nvSpPr>
        <xdr:cNvPr id="21" name="正方形/長方形 24">
          <a:extLst>
            <a:ext uri="{FF2B5EF4-FFF2-40B4-BE49-F238E27FC236}">
              <a16:creationId xmlns:a16="http://schemas.microsoft.com/office/drawing/2014/main" xmlns=""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428</xdr:row>
      <xdr:rowOff>160020</xdr:rowOff>
    </xdr:from>
    <xdr:ext cx="18531" cy="209085"/>
    <xdr:sp macro="" textlink="">
      <xdr:nvSpPr>
        <xdr:cNvPr id="22" name="正方形/長方形 25">
          <a:extLst>
            <a:ext uri="{FF2B5EF4-FFF2-40B4-BE49-F238E27FC236}">
              <a16:creationId xmlns:a16="http://schemas.microsoft.com/office/drawing/2014/main" xmlns=""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431</xdr:row>
      <xdr:rowOff>144780</xdr:rowOff>
    </xdr:from>
    <xdr:ext cx="18531" cy="210820"/>
    <xdr:sp macro="" textlink="">
      <xdr:nvSpPr>
        <xdr:cNvPr id="23" name="正方形/長方形 28">
          <a:extLst>
            <a:ext uri="{FF2B5EF4-FFF2-40B4-BE49-F238E27FC236}">
              <a16:creationId xmlns:a16="http://schemas.microsoft.com/office/drawing/2014/main" xmlns=""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0</xdr:col>
      <xdr:colOff>0</xdr:colOff>
      <xdr:row>433</xdr:row>
      <xdr:rowOff>106680</xdr:rowOff>
    </xdr:from>
    <xdr:ext cx="18531" cy="156518"/>
    <xdr:sp macro="" textlink="">
      <xdr:nvSpPr>
        <xdr:cNvPr id="24" name="正方形/長方形 29">
          <a:extLst>
            <a:ext uri="{FF2B5EF4-FFF2-40B4-BE49-F238E27FC236}">
              <a16:creationId xmlns:a16="http://schemas.microsoft.com/office/drawing/2014/main" xmlns=""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8059</xdr:colOff>
      <xdr:row>102</xdr:row>
      <xdr:rowOff>16119</xdr:rowOff>
    </xdr:from>
    <xdr:to>
      <xdr:col>19</xdr:col>
      <xdr:colOff>267709</xdr:colOff>
      <xdr:row>134</xdr:row>
      <xdr:rowOff>29335</xdr:rowOff>
    </xdr:to>
    <xdr:pic>
      <xdr:nvPicPr>
        <xdr:cNvPr id="25" name="図 24"/>
        <xdr:cNvPicPr>
          <a:picLocks noChangeAspect="1"/>
        </xdr:cNvPicPr>
      </xdr:nvPicPr>
      <xdr:blipFill>
        <a:blip xmlns:r="http://schemas.openxmlformats.org/officeDocument/2006/relationships" r:embed="rId1"/>
        <a:stretch>
          <a:fillRect/>
        </a:stretch>
      </xdr:blipFill>
      <xdr:spPr>
        <a:xfrm>
          <a:off x="627184" y="18113619"/>
          <a:ext cx="11403900" cy="5499616"/>
        </a:xfrm>
        <a:prstGeom prst="rect">
          <a:avLst/>
        </a:prstGeom>
      </xdr:spPr>
    </xdr:pic>
    <xdr:clientData/>
  </xdr:twoCellAnchor>
  <xdr:twoCellAnchor editAs="oneCell">
    <xdr:from>
      <xdr:col>1</xdr:col>
      <xdr:colOff>20515</xdr:colOff>
      <xdr:row>135</xdr:row>
      <xdr:rowOff>6593</xdr:rowOff>
    </xdr:from>
    <xdr:to>
      <xdr:col>19</xdr:col>
      <xdr:colOff>280165</xdr:colOff>
      <xdr:row>167</xdr:row>
      <xdr:rowOff>38860</xdr:rowOff>
    </xdr:to>
    <xdr:pic>
      <xdr:nvPicPr>
        <xdr:cNvPr id="26" name="図 25"/>
        <xdr:cNvPicPr>
          <a:picLocks noChangeAspect="1"/>
        </xdr:cNvPicPr>
      </xdr:nvPicPr>
      <xdr:blipFill>
        <a:blip xmlns:r="http://schemas.openxmlformats.org/officeDocument/2006/relationships" r:embed="rId2"/>
        <a:stretch>
          <a:fillRect/>
        </a:stretch>
      </xdr:blipFill>
      <xdr:spPr>
        <a:xfrm>
          <a:off x="639640" y="23914343"/>
          <a:ext cx="11403900" cy="5518667"/>
        </a:xfrm>
        <a:prstGeom prst="rect">
          <a:avLst/>
        </a:prstGeom>
      </xdr:spPr>
    </xdr:pic>
    <xdr:clientData/>
  </xdr:twoCellAnchor>
  <xdr:twoCellAnchor editAs="oneCell">
    <xdr:from>
      <xdr:col>1</xdr:col>
      <xdr:colOff>13189</xdr:colOff>
      <xdr:row>168</xdr:row>
      <xdr:rowOff>32239</xdr:rowOff>
    </xdr:from>
    <xdr:to>
      <xdr:col>19</xdr:col>
      <xdr:colOff>239868</xdr:colOff>
      <xdr:row>200</xdr:row>
      <xdr:rowOff>13216</xdr:rowOff>
    </xdr:to>
    <xdr:pic>
      <xdr:nvPicPr>
        <xdr:cNvPr id="28" name="図 27"/>
        <xdr:cNvPicPr>
          <a:picLocks noChangeAspect="1"/>
        </xdr:cNvPicPr>
      </xdr:nvPicPr>
      <xdr:blipFill>
        <a:blip xmlns:r="http://schemas.openxmlformats.org/officeDocument/2006/relationships" r:embed="rId3"/>
        <a:stretch>
          <a:fillRect/>
        </a:stretch>
      </xdr:blipFill>
      <xdr:spPr>
        <a:xfrm>
          <a:off x="632314" y="29750239"/>
          <a:ext cx="11370929" cy="5524527"/>
        </a:xfrm>
        <a:prstGeom prst="rect">
          <a:avLst/>
        </a:prstGeom>
      </xdr:spPr>
    </xdr:pic>
    <xdr:clientData/>
  </xdr:twoCellAnchor>
  <xdr:twoCellAnchor editAs="oneCell">
    <xdr:from>
      <xdr:col>0</xdr:col>
      <xdr:colOff>616927</xdr:colOff>
      <xdr:row>202</xdr:row>
      <xdr:rowOff>0</xdr:rowOff>
    </xdr:from>
    <xdr:to>
      <xdr:col>19</xdr:col>
      <xdr:colOff>224481</xdr:colOff>
      <xdr:row>234</xdr:row>
      <xdr:rowOff>32266</xdr:rowOff>
    </xdr:to>
    <xdr:pic>
      <xdr:nvPicPr>
        <xdr:cNvPr id="30" name="図 29"/>
        <xdr:cNvPicPr>
          <a:picLocks noChangeAspect="1"/>
        </xdr:cNvPicPr>
      </xdr:nvPicPr>
      <xdr:blipFill>
        <a:blip xmlns:r="http://schemas.openxmlformats.org/officeDocument/2006/relationships" r:embed="rId4"/>
        <a:stretch>
          <a:fillRect/>
        </a:stretch>
      </xdr:blipFill>
      <xdr:spPr>
        <a:xfrm>
          <a:off x="616927" y="35756850"/>
          <a:ext cx="11370929" cy="5518666"/>
        </a:xfrm>
        <a:prstGeom prst="rect">
          <a:avLst/>
        </a:prstGeom>
      </xdr:spPr>
    </xdr:pic>
    <xdr:clientData/>
  </xdr:twoCellAnchor>
  <xdr:twoCellAnchor editAs="oneCell">
    <xdr:from>
      <xdr:col>1</xdr:col>
      <xdr:colOff>25644</xdr:colOff>
      <xdr:row>237</xdr:row>
      <xdr:rowOff>304801</xdr:rowOff>
    </xdr:from>
    <xdr:to>
      <xdr:col>19</xdr:col>
      <xdr:colOff>252323</xdr:colOff>
      <xdr:row>270</xdr:row>
      <xdr:rowOff>13216</xdr:rowOff>
    </xdr:to>
    <xdr:pic>
      <xdr:nvPicPr>
        <xdr:cNvPr id="32" name="図 31"/>
        <xdr:cNvPicPr>
          <a:picLocks noChangeAspect="1"/>
        </xdr:cNvPicPr>
      </xdr:nvPicPr>
      <xdr:blipFill>
        <a:blip xmlns:r="http://schemas.openxmlformats.org/officeDocument/2006/relationships" r:embed="rId5"/>
        <a:stretch>
          <a:fillRect/>
        </a:stretch>
      </xdr:blipFill>
      <xdr:spPr>
        <a:xfrm>
          <a:off x="644769" y="42062401"/>
          <a:ext cx="11370929" cy="5518665"/>
        </a:xfrm>
        <a:prstGeom prst="rect">
          <a:avLst/>
        </a:prstGeom>
      </xdr:spPr>
    </xdr:pic>
    <xdr:clientData/>
  </xdr:twoCellAnchor>
  <xdr:twoCellAnchor editAs="oneCell">
    <xdr:from>
      <xdr:col>0</xdr:col>
      <xdr:colOff>600075</xdr:colOff>
      <xdr:row>273</xdr:row>
      <xdr:rowOff>19050</xdr:rowOff>
    </xdr:from>
    <xdr:to>
      <xdr:col>19</xdr:col>
      <xdr:colOff>207629</xdr:colOff>
      <xdr:row>305</xdr:row>
      <xdr:rowOff>51316</xdr:rowOff>
    </xdr:to>
    <xdr:pic>
      <xdr:nvPicPr>
        <xdr:cNvPr id="33" name="図 32"/>
        <xdr:cNvPicPr>
          <a:picLocks noChangeAspect="1"/>
        </xdr:cNvPicPr>
      </xdr:nvPicPr>
      <xdr:blipFill>
        <a:blip xmlns:r="http://schemas.openxmlformats.org/officeDocument/2006/relationships" r:embed="rId6"/>
        <a:stretch>
          <a:fillRect/>
        </a:stretch>
      </xdr:blipFill>
      <xdr:spPr>
        <a:xfrm>
          <a:off x="600075" y="48253650"/>
          <a:ext cx="11370929" cy="5518666"/>
        </a:xfrm>
        <a:prstGeom prst="rect">
          <a:avLst/>
        </a:prstGeom>
      </xdr:spPr>
    </xdr:pic>
    <xdr:clientData/>
  </xdr:twoCellAnchor>
  <xdr:twoCellAnchor editAs="oneCell">
    <xdr:from>
      <xdr:col>0</xdr:col>
      <xdr:colOff>616927</xdr:colOff>
      <xdr:row>2</xdr:row>
      <xdr:rowOff>8792</xdr:rowOff>
    </xdr:from>
    <xdr:to>
      <xdr:col>19</xdr:col>
      <xdr:colOff>263314</xdr:colOff>
      <xdr:row>33</xdr:row>
      <xdr:rowOff>162685</xdr:rowOff>
    </xdr:to>
    <xdr:pic>
      <xdr:nvPicPr>
        <xdr:cNvPr id="34" name="図 33"/>
        <xdr:cNvPicPr>
          <a:picLocks noChangeAspect="1"/>
        </xdr:cNvPicPr>
      </xdr:nvPicPr>
      <xdr:blipFill>
        <a:blip xmlns:r="http://schemas.openxmlformats.org/officeDocument/2006/relationships" r:embed="rId7"/>
        <a:stretch>
          <a:fillRect/>
        </a:stretch>
      </xdr:blipFill>
      <xdr:spPr>
        <a:xfrm>
          <a:off x="616927" y="504092"/>
          <a:ext cx="11409762" cy="5468843"/>
        </a:xfrm>
        <a:prstGeom prst="rect">
          <a:avLst/>
        </a:prstGeom>
      </xdr:spPr>
    </xdr:pic>
    <xdr:clientData/>
  </xdr:twoCellAnchor>
  <xdr:twoCellAnchor editAs="oneCell">
    <xdr:from>
      <xdr:col>1</xdr:col>
      <xdr:colOff>0</xdr:colOff>
      <xdr:row>35</xdr:row>
      <xdr:rowOff>19051</xdr:rowOff>
    </xdr:from>
    <xdr:to>
      <xdr:col>19</xdr:col>
      <xdr:colOff>265512</xdr:colOff>
      <xdr:row>67</xdr:row>
      <xdr:rowOff>76228</xdr:rowOff>
    </xdr:to>
    <xdr:pic>
      <xdr:nvPicPr>
        <xdr:cNvPr id="35" name="図 34"/>
        <xdr:cNvPicPr>
          <a:picLocks noChangeAspect="1"/>
        </xdr:cNvPicPr>
      </xdr:nvPicPr>
      <xdr:blipFill>
        <a:blip xmlns:r="http://schemas.openxmlformats.org/officeDocument/2006/relationships" r:embed="rId8"/>
        <a:stretch>
          <a:fillRect/>
        </a:stretch>
      </xdr:blipFill>
      <xdr:spPr>
        <a:xfrm>
          <a:off x="619125" y="6324601"/>
          <a:ext cx="11409762" cy="5543577"/>
        </a:xfrm>
        <a:prstGeom prst="rect">
          <a:avLst/>
        </a:prstGeom>
      </xdr:spPr>
    </xdr:pic>
    <xdr:clientData/>
  </xdr:twoCellAnchor>
  <xdr:twoCellAnchor editAs="oneCell">
    <xdr:from>
      <xdr:col>1</xdr:col>
      <xdr:colOff>13922</xdr:colOff>
      <xdr:row>69</xdr:row>
      <xdr:rowOff>1</xdr:rowOff>
    </xdr:from>
    <xdr:to>
      <xdr:col>19</xdr:col>
      <xdr:colOff>312405</xdr:colOff>
      <xdr:row>101</xdr:row>
      <xdr:rowOff>51316</xdr:rowOff>
    </xdr:to>
    <xdr:pic>
      <xdr:nvPicPr>
        <xdr:cNvPr id="39" name="図 38"/>
        <xdr:cNvPicPr>
          <a:picLocks noChangeAspect="1"/>
        </xdr:cNvPicPr>
      </xdr:nvPicPr>
      <xdr:blipFill>
        <a:blip xmlns:r="http://schemas.openxmlformats.org/officeDocument/2006/relationships" r:embed="rId9"/>
        <a:stretch>
          <a:fillRect/>
        </a:stretch>
      </xdr:blipFill>
      <xdr:spPr>
        <a:xfrm>
          <a:off x="633047" y="12287251"/>
          <a:ext cx="11442733" cy="5537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27</xdr:row>
      <xdr:rowOff>151089</xdr:rowOff>
    </xdr:from>
    <xdr:to>
      <xdr:col>8</xdr:col>
      <xdr:colOff>472966</xdr:colOff>
      <xdr:row>42</xdr:row>
      <xdr:rowOff>120927</xdr:rowOff>
    </xdr:to>
    <xdr:pic>
      <xdr:nvPicPr>
        <xdr:cNvPr id="4" name="図 3"/>
        <xdr:cNvPicPr>
          <a:picLocks noChangeAspect="1"/>
        </xdr:cNvPicPr>
      </xdr:nvPicPr>
      <xdr:blipFill>
        <a:blip xmlns:r="http://schemas.openxmlformats.org/officeDocument/2006/relationships" r:embed="rId1"/>
        <a:stretch>
          <a:fillRect/>
        </a:stretch>
      </xdr:blipFill>
      <xdr:spPr>
        <a:xfrm>
          <a:off x="0" y="4762503"/>
          <a:ext cx="5412828" cy="253173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E2" sqref="E2"/>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72</v>
      </c>
    </row>
    <row r="2" spans="1:18" x14ac:dyDescent="0.4">
      <c r="A2" s="1" t="s">
        <v>8</v>
      </c>
      <c r="C2" t="s">
        <v>70</v>
      </c>
    </row>
    <row r="3" spans="1:18" x14ac:dyDescent="0.4">
      <c r="A3" s="1" t="s">
        <v>10</v>
      </c>
      <c r="C3" s="29">
        <v>100000</v>
      </c>
    </row>
    <row r="4" spans="1:18" x14ac:dyDescent="0.4">
      <c r="A4" s="1" t="s">
        <v>11</v>
      </c>
      <c r="C4" s="29" t="s">
        <v>71</v>
      </c>
    </row>
    <row r="5" spans="1:18" ht="19.5" thickBot="1" x14ac:dyDescent="0.45">
      <c r="A5" s="1" t="s">
        <v>12</v>
      </c>
      <c r="C5" s="29" t="s">
        <v>33</v>
      </c>
    </row>
    <row r="6" spans="1:18" ht="19.5" thickBot="1" x14ac:dyDescent="0.45">
      <c r="A6" s="24" t="s">
        <v>0</v>
      </c>
      <c r="B6" s="24" t="s">
        <v>1</v>
      </c>
      <c r="C6" s="24" t="s">
        <v>1</v>
      </c>
      <c r="D6" s="48" t="s">
        <v>24</v>
      </c>
      <c r="E6" s="25"/>
      <c r="F6" s="26"/>
      <c r="G6" s="84" t="s">
        <v>3</v>
      </c>
      <c r="H6" s="85"/>
      <c r="I6" s="91"/>
      <c r="J6" s="84" t="s">
        <v>22</v>
      </c>
      <c r="K6" s="85"/>
      <c r="L6" s="91"/>
      <c r="M6" s="84" t="s">
        <v>23</v>
      </c>
      <c r="N6" s="85"/>
      <c r="O6" s="91"/>
    </row>
    <row r="7" spans="1:18" ht="19.5" thickBot="1" x14ac:dyDescent="0.45">
      <c r="A7" s="27"/>
      <c r="B7" s="27" t="s">
        <v>2</v>
      </c>
      <c r="C7" s="60" t="s">
        <v>28</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88" t="s">
        <v>22</v>
      </c>
      <c r="K8" s="89"/>
      <c r="L8" s="90"/>
      <c r="M8" s="88"/>
      <c r="N8" s="89"/>
      <c r="O8" s="90"/>
    </row>
    <row r="9" spans="1:18" x14ac:dyDescent="0.4">
      <c r="A9" s="9">
        <v>1</v>
      </c>
      <c r="B9" s="23">
        <v>44113</v>
      </c>
      <c r="C9" s="50">
        <v>1</v>
      </c>
      <c r="D9" s="53">
        <v>1.27</v>
      </c>
      <c r="E9" s="54">
        <v>1.5</v>
      </c>
      <c r="F9" s="82">
        <v>2</v>
      </c>
      <c r="G9" s="22">
        <f>IF(D9="","",G8+M9)</f>
        <v>103810</v>
      </c>
      <c r="H9" s="22">
        <f>IF(E9="","",H8+N9)</f>
        <v>104500</v>
      </c>
      <c r="I9" s="22">
        <f>IF(F9="","",I8+O9)</f>
        <v>106000</v>
      </c>
      <c r="J9" s="41">
        <f t="shared" ref="J9:L12" si="0">IF(G8="","",G8*0.03)</f>
        <v>3000</v>
      </c>
      <c r="K9" s="42">
        <f t="shared" si="0"/>
        <v>3000</v>
      </c>
      <c r="L9" s="43">
        <f t="shared" si="0"/>
        <v>3000</v>
      </c>
      <c r="M9" s="41">
        <f t="shared" ref="M9:O12" si="1">IF(D9="","",J9*D9)</f>
        <v>3810</v>
      </c>
      <c r="N9" s="42">
        <f t="shared" si="1"/>
        <v>4500</v>
      </c>
      <c r="O9" s="43">
        <f t="shared" si="1"/>
        <v>6000</v>
      </c>
      <c r="P9" s="40"/>
      <c r="Q9" s="40"/>
      <c r="R9" s="40"/>
    </row>
    <row r="10" spans="1:18" x14ac:dyDescent="0.4">
      <c r="A10" s="9">
        <v>2</v>
      </c>
      <c r="B10" s="5">
        <v>44120</v>
      </c>
      <c r="C10" s="47">
        <v>1</v>
      </c>
      <c r="D10" s="55">
        <v>1.27</v>
      </c>
      <c r="E10" s="56">
        <v>1.5</v>
      </c>
      <c r="F10" s="80">
        <v>2</v>
      </c>
      <c r="G10" s="22">
        <f t="shared" ref="G10:G42" si="2">IF(D10="","",G9+M10)</f>
        <v>107765.16099999999</v>
      </c>
      <c r="H10" s="22">
        <f t="shared" ref="H10:H42" si="3">IF(E10="","",H9+N10)</f>
        <v>109202.5</v>
      </c>
      <c r="I10" s="22">
        <f t="shared" ref="I10:I42" si="4">IF(F10="","",I9+O10)</f>
        <v>112360</v>
      </c>
      <c r="J10" s="44">
        <f t="shared" si="0"/>
        <v>3114.2999999999997</v>
      </c>
      <c r="K10" s="45">
        <f t="shared" si="0"/>
        <v>3135</v>
      </c>
      <c r="L10" s="46">
        <f t="shared" si="0"/>
        <v>3180</v>
      </c>
      <c r="M10" s="44">
        <f t="shared" si="1"/>
        <v>3955.1609999999996</v>
      </c>
      <c r="N10" s="45">
        <f t="shared" si="1"/>
        <v>4702.5</v>
      </c>
      <c r="O10" s="46">
        <f t="shared" si="1"/>
        <v>6360</v>
      </c>
      <c r="P10" s="40"/>
      <c r="Q10" s="40"/>
      <c r="R10" s="40"/>
    </row>
    <row r="11" spans="1:18" x14ac:dyDescent="0.4">
      <c r="A11" s="9">
        <v>3</v>
      </c>
      <c r="B11" s="5">
        <v>44166</v>
      </c>
      <c r="C11" s="47">
        <v>1</v>
      </c>
      <c r="D11" s="55">
        <v>1.27</v>
      </c>
      <c r="E11" s="56">
        <v>1.5</v>
      </c>
      <c r="F11" s="80">
        <v>2</v>
      </c>
      <c r="G11" s="22">
        <f t="shared" si="2"/>
        <v>111871.01363409999</v>
      </c>
      <c r="H11" s="22">
        <f t="shared" si="3"/>
        <v>114116.6125</v>
      </c>
      <c r="I11" s="22">
        <f t="shared" si="4"/>
        <v>119101.6</v>
      </c>
      <c r="J11" s="44">
        <f t="shared" si="0"/>
        <v>3232.9548299999997</v>
      </c>
      <c r="K11" s="45">
        <f t="shared" si="0"/>
        <v>3276.0749999999998</v>
      </c>
      <c r="L11" s="46">
        <f t="shared" si="0"/>
        <v>3370.7999999999997</v>
      </c>
      <c r="M11" s="44">
        <f t="shared" si="1"/>
        <v>4105.8526340999997</v>
      </c>
      <c r="N11" s="45">
        <f t="shared" si="1"/>
        <v>4914.1124999999993</v>
      </c>
      <c r="O11" s="46">
        <f t="shared" si="1"/>
        <v>6741.5999999999995</v>
      </c>
      <c r="P11" s="40"/>
      <c r="Q11" s="40"/>
      <c r="R11" s="40"/>
    </row>
    <row r="12" spans="1:18" x14ac:dyDescent="0.4">
      <c r="A12" s="9">
        <v>4</v>
      </c>
      <c r="B12" s="5">
        <v>44217</v>
      </c>
      <c r="C12" s="47">
        <v>1</v>
      </c>
      <c r="D12" s="55">
        <v>1.27</v>
      </c>
      <c r="E12" s="56">
        <v>1.5</v>
      </c>
      <c r="F12" s="100">
        <v>2</v>
      </c>
      <c r="G12" s="22">
        <f t="shared" si="2"/>
        <v>116133.29925355921</v>
      </c>
      <c r="H12" s="22">
        <f t="shared" si="3"/>
        <v>119251.8600625</v>
      </c>
      <c r="I12" s="22">
        <f t="shared" si="4"/>
        <v>126247.69600000001</v>
      </c>
      <c r="J12" s="44">
        <f t="shared" si="0"/>
        <v>3356.1304090229996</v>
      </c>
      <c r="K12" s="45">
        <f t="shared" si="0"/>
        <v>3423.4983750000001</v>
      </c>
      <c r="L12" s="46">
        <f t="shared" si="0"/>
        <v>3573.0480000000002</v>
      </c>
      <c r="M12" s="44">
        <f t="shared" si="1"/>
        <v>4262.2856194592096</v>
      </c>
      <c r="N12" s="45">
        <f t="shared" si="1"/>
        <v>5135.2475625000006</v>
      </c>
      <c r="O12" s="46">
        <f t="shared" si="1"/>
        <v>7146.0960000000005</v>
      </c>
      <c r="P12" s="40"/>
      <c r="Q12" s="40"/>
      <c r="R12" s="40"/>
    </row>
    <row r="13" spans="1:18" x14ac:dyDescent="0.4">
      <c r="A13" s="9">
        <v>5</v>
      </c>
      <c r="B13" s="5">
        <v>44273</v>
      </c>
      <c r="C13" s="47">
        <v>2</v>
      </c>
      <c r="D13" s="55">
        <v>-1</v>
      </c>
      <c r="E13" s="56">
        <v>-1</v>
      </c>
      <c r="F13" s="76">
        <v>-1</v>
      </c>
      <c r="G13" s="22">
        <f t="shared" si="2"/>
        <v>112649.30027595242</v>
      </c>
      <c r="H13" s="22">
        <f t="shared" si="3"/>
        <v>115674.30426062499</v>
      </c>
      <c r="I13" s="22">
        <f t="shared" si="4"/>
        <v>122460.26512000001</v>
      </c>
      <c r="J13" s="44">
        <f t="shared" ref="J13:J58" si="5">IF(G12="","",G12*0.03)</f>
        <v>3483.998977606776</v>
      </c>
      <c r="K13" s="45">
        <f t="shared" ref="K13:K58" si="6">IF(H12="","",H12*0.03)</f>
        <v>3577.5558018749998</v>
      </c>
      <c r="L13" s="46">
        <f t="shared" ref="L13:L58" si="7">IF(I12="","",I12*0.03)</f>
        <v>3787.4308800000003</v>
      </c>
      <c r="M13" s="44">
        <f t="shared" ref="M13:M58" si="8">IF(D13="","",J13*D13)</f>
        <v>-3483.998977606776</v>
      </c>
      <c r="N13" s="45">
        <f t="shared" ref="N13:N58" si="9">IF(E13="","",K13*E13)</f>
        <v>-3577.5558018749998</v>
      </c>
      <c r="O13" s="46">
        <f t="shared" ref="O13:O58" si="10">IF(F13="","",L13*F13)</f>
        <v>-3787.4308800000003</v>
      </c>
      <c r="P13" s="40"/>
      <c r="Q13" s="40"/>
      <c r="R13" s="40"/>
    </row>
    <row r="14" spans="1:18" x14ac:dyDescent="0.4">
      <c r="A14" s="9">
        <v>6</v>
      </c>
      <c r="B14" s="5">
        <v>44278</v>
      </c>
      <c r="C14" s="47">
        <v>2</v>
      </c>
      <c r="D14" s="55">
        <v>1.27</v>
      </c>
      <c r="E14" s="56">
        <v>1.5</v>
      </c>
      <c r="F14" s="80">
        <v>2</v>
      </c>
      <c r="G14" s="22">
        <f t="shared" si="2"/>
        <v>116941.23861646622</v>
      </c>
      <c r="H14" s="22">
        <f t="shared" si="3"/>
        <v>120879.64795235312</v>
      </c>
      <c r="I14" s="22">
        <f t="shared" si="4"/>
        <v>129807.88102720001</v>
      </c>
      <c r="J14" s="44">
        <f t="shared" si="5"/>
        <v>3379.4790082785726</v>
      </c>
      <c r="K14" s="45">
        <f t="shared" si="6"/>
        <v>3470.2291278187499</v>
      </c>
      <c r="L14" s="46">
        <f t="shared" si="7"/>
        <v>3673.8079536</v>
      </c>
      <c r="M14" s="44">
        <f t="shared" si="8"/>
        <v>4291.9383405137869</v>
      </c>
      <c r="N14" s="45">
        <f t="shared" si="9"/>
        <v>5205.3436917281251</v>
      </c>
      <c r="O14" s="46">
        <f t="shared" si="10"/>
        <v>7347.6159072</v>
      </c>
      <c r="P14" s="40"/>
      <c r="Q14" s="40"/>
      <c r="R14" s="40"/>
    </row>
    <row r="15" spans="1:18" x14ac:dyDescent="0.4">
      <c r="A15" s="9">
        <v>7</v>
      </c>
      <c r="B15" s="5">
        <v>44309</v>
      </c>
      <c r="C15" s="47">
        <v>1</v>
      </c>
      <c r="D15" s="55">
        <v>1.27</v>
      </c>
      <c r="E15" s="56">
        <v>1.5</v>
      </c>
      <c r="F15" s="76">
        <v>2</v>
      </c>
      <c r="G15" s="22">
        <f t="shared" si="2"/>
        <v>121396.69980775358</v>
      </c>
      <c r="H15" s="22">
        <f t="shared" si="3"/>
        <v>126319.23211020901</v>
      </c>
      <c r="I15" s="22">
        <f t="shared" si="4"/>
        <v>137596.353888832</v>
      </c>
      <c r="J15" s="44">
        <f t="shared" si="5"/>
        <v>3508.2371584939865</v>
      </c>
      <c r="K15" s="45">
        <f t="shared" si="6"/>
        <v>3626.3894385705935</v>
      </c>
      <c r="L15" s="46">
        <f t="shared" si="7"/>
        <v>3894.2364308160004</v>
      </c>
      <c r="M15" s="44">
        <f t="shared" si="8"/>
        <v>4455.4611912873634</v>
      </c>
      <c r="N15" s="45">
        <f t="shared" si="9"/>
        <v>5439.5841578558902</v>
      </c>
      <c r="O15" s="46">
        <f t="shared" si="10"/>
        <v>7788.4728616320008</v>
      </c>
      <c r="P15" s="40"/>
      <c r="Q15" s="40"/>
      <c r="R15" s="40"/>
    </row>
    <row r="16" spans="1:18" x14ac:dyDescent="0.4">
      <c r="A16" s="9">
        <v>8</v>
      </c>
      <c r="B16" s="5">
        <v>44319</v>
      </c>
      <c r="C16" s="47">
        <v>1</v>
      </c>
      <c r="D16" s="55">
        <v>-1</v>
      </c>
      <c r="E16" s="56">
        <v>-1</v>
      </c>
      <c r="F16" s="76">
        <v>-1</v>
      </c>
      <c r="G16" s="22">
        <f t="shared" si="2"/>
        <v>117754.79881352097</v>
      </c>
      <c r="H16" s="22">
        <f t="shared" si="3"/>
        <v>122529.65514690273</v>
      </c>
      <c r="I16" s="22">
        <f t="shared" si="4"/>
        <v>133468.46327216705</v>
      </c>
      <c r="J16" s="44">
        <f t="shared" si="5"/>
        <v>3641.9009942326074</v>
      </c>
      <c r="K16" s="45">
        <f t="shared" si="6"/>
        <v>3789.57696330627</v>
      </c>
      <c r="L16" s="46">
        <f t="shared" si="7"/>
        <v>4127.8906166649604</v>
      </c>
      <c r="M16" s="44">
        <f t="shared" si="8"/>
        <v>-3641.9009942326074</v>
      </c>
      <c r="N16" s="45">
        <f t="shared" si="9"/>
        <v>-3789.57696330627</v>
      </c>
      <c r="O16" s="46">
        <f t="shared" si="10"/>
        <v>-4127.8906166649604</v>
      </c>
      <c r="P16" s="40"/>
      <c r="Q16" s="40"/>
      <c r="R16" s="40"/>
    </row>
    <row r="17" spans="1:18" x14ac:dyDescent="0.4">
      <c r="A17" s="9">
        <v>9</v>
      </c>
      <c r="B17" s="5">
        <v>44377</v>
      </c>
      <c r="C17" s="47">
        <v>2</v>
      </c>
      <c r="D17" s="55">
        <v>1.27</v>
      </c>
      <c r="E17" s="56">
        <v>1.5</v>
      </c>
      <c r="F17" s="76">
        <v>2</v>
      </c>
      <c r="G17" s="22">
        <f t="shared" si="2"/>
        <v>122241.25664831612</v>
      </c>
      <c r="H17" s="22">
        <f t="shared" si="3"/>
        <v>128043.48962851336</v>
      </c>
      <c r="I17" s="22">
        <f t="shared" si="4"/>
        <v>141476.57106849708</v>
      </c>
      <c r="J17" s="44">
        <f t="shared" si="5"/>
        <v>3532.643964405629</v>
      </c>
      <c r="K17" s="45">
        <f t="shared" si="6"/>
        <v>3675.8896544070817</v>
      </c>
      <c r="L17" s="46">
        <f t="shared" si="7"/>
        <v>4004.0538981650116</v>
      </c>
      <c r="M17" s="44">
        <f t="shared" si="8"/>
        <v>4486.4578347951492</v>
      </c>
      <c r="N17" s="45">
        <f t="shared" si="9"/>
        <v>5513.8344816106228</v>
      </c>
      <c r="O17" s="46">
        <f t="shared" si="10"/>
        <v>8008.1077963300231</v>
      </c>
      <c r="P17" s="40"/>
      <c r="Q17" s="40"/>
      <c r="R17" s="40"/>
    </row>
    <row r="18" spans="1:18" x14ac:dyDescent="0.4">
      <c r="A18" s="9">
        <v>10</v>
      </c>
      <c r="B18" s="5"/>
      <c r="C18" s="47"/>
      <c r="D18" s="55"/>
      <c r="E18" s="56"/>
      <c r="F18" s="76"/>
      <c r="G18" s="22" t="str">
        <f t="shared" si="2"/>
        <v/>
      </c>
      <c r="H18" s="22" t="str">
        <f t="shared" si="3"/>
        <v/>
      </c>
      <c r="I18" s="22" t="str">
        <f t="shared" si="4"/>
        <v/>
      </c>
      <c r="J18" s="44">
        <f t="shared" si="5"/>
        <v>3667.2376994494834</v>
      </c>
      <c r="K18" s="45">
        <f t="shared" si="6"/>
        <v>3841.3046888554004</v>
      </c>
      <c r="L18" s="46">
        <f t="shared" si="7"/>
        <v>4244.2971320549123</v>
      </c>
      <c r="M18" s="44" t="str">
        <f t="shared" si="8"/>
        <v/>
      </c>
      <c r="N18" s="45" t="str">
        <f t="shared" si="9"/>
        <v/>
      </c>
      <c r="O18" s="46" t="str">
        <f t="shared" si="10"/>
        <v/>
      </c>
      <c r="P18" s="40"/>
      <c r="Q18" s="40"/>
      <c r="R18" s="40"/>
    </row>
    <row r="19" spans="1:18" x14ac:dyDescent="0.4">
      <c r="A19" s="9">
        <v>11</v>
      </c>
      <c r="B19" s="5"/>
      <c r="C19" s="47"/>
      <c r="D19" s="55"/>
      <c r="E19" s="56"/>
      <c r="F19" s="76"/>
      <c r="G19" s="22" t="str">
        <f t="shared" si="2"/>
        <v/>
      </c>
      <c r="H19" s="22" t="str">
        <f t="shared" si="3"/>
        <v/>
      </c>
      <c r="I19" s="22" t="str">
        <f t="shared" si="4"/>
        <v/>
      </c>
      <c r="J19" s="44" t="str">
        <f t="shared" si="5"/>
        <v/>
      </c>
      <c r="K19" s="45" t="str">
        <f t="shared" si="6"/>
        <v/>
      </c>
      <c r="L19" s="46" t="str">
        <f t="shared" si="7"/>
        <v/>
      </c>
      <c r="M19" s="44" t="str">
        <f t="shared" si="8"/>
        <v/>
      </c>
      <c r="N19" s="45" t="str">
        <f t="shared" si="9"/>
        <v/>
      </c>
      <c r="O19" s="46" t="str">
        <f t="shared" si="10"/>
        <v/>
      </c>
      <c r="P19" s="40"/>
      <c r="Q19" s="40"/>
      <c r="R19" s="40"/>
    </row>
    <row r="20" spans="1:18" x14ac:dyDescent="0.4">
      <c r="A20" s="9">
        <v>12</v>
      </c>
      <c r="B20" s="5"/>
      <c r="C20" s="47"/>
      <c r="D20" s="55"/>
      <c r="E20" s="56"/>
      <c r="F20" s="76"/>
      <c r="G20" s="22" t="str">
        <f>IF(D20="","",G19+M20)</f>
        <v/>
      </c>
      <c r="H20" s="22" t="str">
        <f t="shared" si="3"/>
        <v/>
      </c>
      <c r="I20" s="22" t="str">
        <f>IF(F20="","",I19+O20)</f>
        <v/>
      </c>
      <c r="J20" s="44" t="str">
        <f t="shared" si="5"/>
        <v/>
      </c>
      <c r="K20" s="45" t="str">
        <f t="shared" si="6"/>
        <v/>
      </c>
      <c r="L20" s="46" t="str">
        <f t="shared" si="7"/>
        <v/>
      </c>
      <c r="M20" s="44" t="str">
        <f>IF(D20="","",J20*D20)</f>
        <v/>
      </c>
      <c r="N20" s="45" t="str">
        <f t="shared" si="9"/>
        <v/>
      </c>
      <c r="O20" s="46" t="str">
        <f>IF(F20="","",L20*F20)</f>
        <v/>
      </c>
      <c r="P20" s="40"/>
      <c r="Q20" s="40"/>
      <c r="R20" s="40"/>
    </row>
    <row r="21" spans="1:18" x14ac:dyDescent="0.4">
      <c r="A21" s="9">
        <v>13</v>
      </c>
      <c r="B21" s="5"/>
      <c r="C21" s="47"/>
      <c r="D21" s="55"/>
      <c r="E21" s="56"/>
      <c r="F21" s="76"/>
      <c r="G21" s="22" t="str">
        <f t="shared" si="2"/>
        <v/>
      </c>
      <c r="H21" s="22" t="str">
        <f t="shared" si="3"/>
        <v/>
      </c>
      <c r="I21" s="22" t="str">
        <f t="shared" si="4"/>
        <v/>
      </c>
      <c r="J21" s="44" t="str">
        <f t="shared" si="5"/>
        <v/>
      </c>
      <c r="K21" s="45" t="str">
        <f t="shared" si="6"/>
        <v/>
      </c>
      <c r="L21" s="46" t="str">
        <f t="shared" si="7"/>
        <v/>
      </c>
      <c r="M21" s="44" t="str">
        <f t="shared" si="8"/>
        <v/>
      </c>
      <c r="N21" s="45" t="str">
        <f t="shared" si="9"/>
        <v/>
      </c>
      <c r="O21" s="46" t="str">
        <f t="shared" si="10"/>
        <v/>
      </c>
      <c r="P21" s="40"/>
      <c r="Q21" s="40"/>
      <c r="R21" s="40"/>
    </row>
    <row r="22" spans="1:18" x14ac:dyDescent="0.4">
      <c r="A22" s="9">
        <v>14</v>
      </c>
      <c r="B22" s="5"/>
      <c r="C22" s="47"/>
      <c r="D22" s="55"/>
      <c r="E22" s="56"/>
      <c r="F22" s="76"/>
      <c r="G22" s="22" t="str">
        <f t="shared" si="2"/>
        <v/>
      </c>
      <c r="H22" s="22" t="str">
        <f t="shared" si="3"/>
        <v/>
      </c>
      <c r="I22" s="22" t="str">
        <f t="shared" si="4"/>
        <v/>
      </c>
      <c r="J22" s="44" t="str">
        <f t="shared" si="5"/>
        <v/>
      </c>
      <c r="K22" s="45" t="str">
        <f t="shared" si="6"/>
        <v/>
      </c>
      <c r="L22" s="46" t="str">
        <f t="shared" si="7"/>
        <v/>
      </c>
      <c r="M22" s="44" t="str">
        <f t="shared" si="8"/>
        <v/>
      </c>
      <c r="N22" s="45" t="str">
        <f t="shared" si="9"/>
        <v/>
      </c>
      <c r="O22" s="46" t="str">
        <f t="shared" si="10"/>
        <v/>
      </c>
      <c r="P22" s="40"/>
      <c r="Q22" s="40"/>
      <c r="R22" s="40"/>
    </row>
    <row r="23" spans="1:18" x14ac:dyDescent="0.4">
      <c r="A23" s="9">
        <v>15</v>
      </c>
      <c r="B23" s="5"/>
      <c r="C23" s="47"/>
      <c r="D23" s="55"/>
      <c r="E23" s="56"/>
      <c r="F23" s="76"/>
      <c r="G23" s="22" t="str">
        <f t="shared" si="2"/>
        <v/>
      </c>
      <c r="H23" s="22" t="str">
        <f t="shared" si="3"/>
        <v/>
      </c>
      <c r="I23" s="22" t="str">
        <f t="shared" si="4"/>
        <v/>
      </c>
      <c r="J23" s="44" t="str">
        <f t="shared" si="5"/>
        <v/>
      </c>
      <c r="K23" s="45" t="str">
        <f t="shared" si="6"/>
        <v/>
      </c>
      <c r="L23" s="46" t="str">
        <f t="shared" si="7"/>
        <v/>
      </c>
      <c r="M23" s="44" t="str">
        <f t="shared" si="8"/>
        <v/>
      </c>
      <c r="N23" s="45" t="str">
        <f t="shared" si="9"/>
        <v/>
      </c>
      <c r="O23" s="46" t="str">
        <f t="shared" si="10"/>
        <v/>
      </c>
      <c r="P23" s="40"/>
      <c r="Q23" s="40"/>
      <c r="R23" s="40"/>
    </row>
    <row r="24" spans="1:18" x14ac:dyDescent="0.4">
      <c r="A24" s="9">
        <v>16</v>
      </c>
      <c r="B24" s="5"/>
      <c r="C24" s="47"/>
      <c r="D24" s="55"/>
      <c r="E24" s="56"/>
      <c r="F24" s="76"/>
      <c r="G24" s="22" t="str">
        <f t="shared" si="2"/>
        <v/>
      </c>
      <c r="H24" s="22" t="str">
        <f t="shared" si="3"/>
        <v/>
      </c>
      <c r="I24" s="22" t="str">
        <f t="shared" si="4"/>
        <v/>
      </c>
      <c r="J24" s="44" t="str">
        <f t="shared" si="5"/>
        <v/>
      </c>
      <c r="K24" s="45" t="str">
        <f t="shared" si="6"/>
        <v/>
      </c>
      <c r="L24" s="46" t="str">
        <f t="shared" si="7"/>
        <v/>
      </c>
      <c r="M24" s="44" t="str">
        <f t="shared" si="8"/>
        <v/>
      </c>
      <c r="N24" s="45" t="str">
        <f t="shared" si="9"/>
        <v/>
      </c>
      <c r="O24" s="46" t="str">
        <f t="shared" si="10"/>
        <v/>
      </c>
      <c r="P24" s="40"/>
      <c r="Q24" s="40"/>
      <c r="R24" s="40"/>
    </row>
    <row r="25" spans="1:18" x14ac:dyDescent="0.4">
      <c r="A25" s="9">
        <v>17</v>
      </c>
      <c r="B25" s="5"/>
      <c r="C25" s="47"/>
      <c r="D25" s="55"/>
      <c r="E25" s="56"/>
      <c r="F25" s="76"/>
      <c r="G25" s="22" t="str">
        <f t="shared" si="2"/>
        <v/>
      </c>
      <c r="H25" s="22" t="str">
        <f t="shared" si="3"/>
        <v/>
      </c>
      <c r="I25" s="22" t="str">
        <f t="shared" si="4"/>
        <v/>
      </c>
      <c r="J25" s="44" t="str">
        <f t="shared" si="5"/>
        <v/>
      </c>
      <c r="K25" s="45" t="str">
        <f t="shared" si="6"/>
        <v/>
      </c>
      <c r="L25" s="46" t="str">
        <f t="shared" si="7"/>
        <v/>
      </c>
      <c r="M25" s="44" t="str">
        <f t="shared" si="8"/>
        <v/>
      </c>
      <c r="N25" s="45" t="str">
        <f t="shared" si="9"/>
        <v/>
      </c>
      <c r="O25" s="46" t="str">
        <f t="shared" si="10"/>
        <v/>
      </c>
      <c r="P25" s="40"/>
      <c r="Q25" s="40"/>
      <c r="R25" s="40"/>
    </row>
    <row r="26" spans="1:18" x14ac:dyDescent="0.4">
      <c r="A26" s="9">
        <v>18</v>
      </c>
      <c r="B26" s="5"/>
      <c r="C26" s="47"/>
      <c r="D26" s="55"/>
      <c r="E26" s="56"/>
      <c r="F26" s="76"/>
      <c r="G26" s="22" t="str">
        <f t="shared" si="2"/>
        <v/>
      </c>
      <c r="H26" s="22" t="str">
        <f t="shared" si="3"/>
        <v/>
      </c>
      <c r="I26" s="22" t="str">
        <f t="shared" si="4"/>
        <v/>
      </c>
      <c r="J26" s="44" t="str">
        <f t="shared" si="5"/>
        <v/>
      </c>
      <c r="K26" s="45" t="str">
        <f t="shared" si="6"/>
        <v/>
      </c>
      <c r="L26" s="46" t="str">
        <f t="shared" si="7"/>
        <v/>
      </c>
      <c r="M26" s="44" t="str">
        <f t="shared" si="8"/>
        <v/>
      </c>
      <c r="N26" s="45" t="str">
        <f t="shared" si="9"/>
        <v/>
      </c>
      <c r="O26" s="46" t="str">
        <f t="shared" si="10"/>
        <v/>
      </c>
      <c r="P26" s="40"/>
      <c r="Q26" s="40"/>
      <c r="R26" s="40"/>
    </row>
    <row r="27" spans="1:18" x14ac:dyDescent="0.4">
      <c r="A27" s="9">
        <v>19</v>
      </c>
      <c r="B27" s="5"/>
      <c r="C27" s="47"/>
      <c r="D27" s="55"/>
      <c r="E27" s="56"/>
      <c r="F27" s="76"/>
      <c r="G27" s="22" t="str">
        <f t="shared" si="2"/>
        <v/>
      </c>
      <c r="H27" s="22" t="str">
        <f t="shared" si="3"/>
        <v/>
      </c>
      <c r="I27" s="22" t="str">
        <f t="shared" si="4"/>
        <v/>
      </c>
      <c r="J27" s="44" t="str">
        <f t="shared" si="5"/>
        <v/>
      </c>
      <c r="K27" s="45" t="str">
        <f t="shared" si="6"/>
        <v/>
      </c>
      <c r="L27" s="46" t="str">
        <f t="shared" si="7"/>
        <v/>
      </c>
      <c r="M27" s="44" t="str">
        <f t="shared" si="8"/>
        <v/>
      </c>
      <c r="N27" s="45" t="str">
        <f t="shared" si="9"/>
        <v/>
      </c>
      <c r="O27" s="46" t="str">
        <f t="shared" si="10"/>
        <v/>
      </c>
      <c r="P27" s="40"/>
      <c r="Q27" s="40"/>
      <c r="R27" s="40"/>
    </row>
    <row r="28" spans="1:18" x14ac:dyDescent="0.4">
      <c r="A28" s="9">
        <v>20</v>
      </c>
      <c r="B28" s="5"/>
      <c r="C28" s="47"/>
      <c r="D28" s="55"/>
      <c r="E28" s="56"/>
      <c r="F28" s="76"/>
      <c r="G28" s="22" t="str">
        <f t="shared" si="2"/>
        <v/>
      </c>
      <c r="H28" s="22" t="str">
        <f t="shared" si="3"/>
        <v/>
      </c>
      <c r="I28" s="22" t="str">
        <f t="shared" si="4"/>
        <v/>
      </c>
      <c r="J28" s="44" t="str">
        <f t="shared" si="5"/>
        <v/>
      </c>
      <c r="K28" s="45" t="str">
        <f t="shared" si="6"/>
        <v/>
      </c>
      <c r="L28" s="46" t="str">
        <f t="shared" si="7"/>
        <v/>
      </c>
      <c r="M28" s="44" t="str">
        <f t="shared" si="8"/>
        <v/>
      </c>
      <c r="N28" s="45" t="str">
        <f t="shared" si="9"/>
        <v/>
      </c>
      <c r="O28" s="46" t="str">
        <f t="shared" si="10"/>
        <v/>
      </c>
      <c r="P28" s="40"/>
      <c r="Q28" s="40"/>
      <c r="R28" s="40"/>
    </row>
    <row r="29" spans="1:18" x14ac:dyDescent="0.4">
      <c r="A29" s="9">
        <v>21</v>
      </c>
      <c r="B29" s="5"/>
      <c r="C29" s="47"/>
      <c r="D29" s="55"/>
      <c r="E29" s="56"/>
      <c r="F29" s="76"/>
      <c r="G29" s="22" t="str">
        <f t="shared" si="2"/>
        <v/>
      </c>
      <c r="H29" s="22" t="str">
        <f t="shared" si="3"/>
        <v/>
      </c>
      <c r="I29" s="22" t="str">
        <f t="shared" si="4"/>
        <v/>
      </c>
      <c r="J29" s="44" t="str">
        <f t="shared" si="5"/>
        <v/>
      </c>
      <c r="K29" s="45" t="str">
        <f t="shared" si="6"/>
        <v/>
      </c>
      <c r="L29" s="46" t="str">
        <f t="shared" si="7"/>
        <v/>
      </c>
      <c r="M29" s="44" t="str">
        <f t="shared" si="8"/>
        <v/>
      </c>
      <c r="N29" s="45" t="str">
        <f t="shared" si="9"/>
        <v/>
      </c>
      <c r="O29" s="46" t="str">
        <f t="shared" si="10"/>
        <v/>
      </c>
      <c r="P29" s="40"/>
      <c r="Q29" s="40"/>
      <c r="R29" s="40"/>
    </row>
    <row r="30" spans="1:18" x14ac:dyDescent="0.4">
      <c r="A30" s="9">
        <v>22</v>
      </c>
      <c r="B30" s="5"/>
      <c r="C30" s="47"/>
      <c r="D30" s="55"/>
      <c r="E30" s="56"/>
      <c r="F30" s="76"/>
      <c r="G30" s="22" t="str">
        <f t="shared" si="2"/>
        <v/>
      </c>
      <c r="H30" s="22" t="str">
        <f t="shared" si="3"/>
        <v/>
      </c>
      <c r="I30" s="22" t="str">
        <f t="shared" si="4"/>
        <v/>
      </c>
      <c r="J30" s="44" t="str">
        <f t="shared" si="5"/>
        <v/>
      </c>
      <c r="K30" s="45" t="str">
        <f t="shared" si="6"/>
        <v/>
      </c>
      <c r="L30" s="46" t="str">
        <f t="shared" si="7"/>
        <v/>
      </c>
      <c r="M30" s="44" t="str">
        <f t="shared" si="8"/>
        <v/>
      </c>
      <c r="N30" s="45" t="str">
        <f t="shared" si="9"/>
        <v/>
      </c>
      <c r="O30" s="46" t="str">
        <f t="shared" si="10"/>
        <v/>
      </c>
      <c r="P30" s="40"/>
      <c r="Q30" s="40"/>
      <c r="R30" s="40"/>
    </row>
    <row r="31" spans="1:18" x14ac:dyDescent="0.4">
      <c r="A31" s="9">
        <v>23</v>
      </c>
      <c r="B31" s="5"/>
      <c r="C31" s="47"/>
      <c r="D31" s="55"/>
      <c r="E31" s="56"/>
      <c r="F31" s="76"/>
      <c r="G31" s="22" t="str">
        <f t="shared" si="2"/>
        <v/>
      </c>
      <c r="H31" s="22" t="str">
        <f t="shared" si="3"/>
        <v/>
      </c>
      <c r="I31" s="22" t="str">
        <f t="shared" si="4"/>
        <v/>
      </c>
      <c r="J31" s="44" t="str">
        <f t="shared" si="5"/>
        <v/>
      </c>
      <c r="K31" s="45" t="str">
        <f t="shared" si="6"/>
        <v/>
      </c>
      <c r="L31" s="46" t="str">
        <f t="shared" si="7"/>
        <v/>
      </c>
      <c r="M31" s="44" t="str">
        <f t="shared" si="8"/>
        <v/>
      </c>
      <c r="N31" s="45" t="str">
        <f t="shared" si="9"/>
        <v/>
      </c>
      <c r="O31" s="46" t="str">
        <f t="shared" si="10"/>
        <v/>
      </c>
      <c r="P31" s="40"/>
      <c r="Q31" s="40"/>
      <c r="R31" s="40"/>
    </row>
    <row r="32" spans="1:18" x14ac:dyDescent="0.4">
      <c r="A32" s="9">
        <v>24</v>
      </c>
      <c r="B32" s="5"/>
      <c r="C32" s="47"/>
      <c r="D32" s="55"/>
      <c r="E32" s="56"/>
      <c r="F32" s="76"/>
      <c r="G32" s="22" t="str">
        <f t="shared" si="2"/>
        <v/>
      </c>
      <c r="H32" s="22" t="str">
        <f t="shared" si="3"/>
        <v/>
      </c>
      <c r="I32" s="22" t="str">
        <f t="shared" si="4"/>
        <v/>
      </c>
      <c r="J32" s="44" t="str">
        <f t="shared" si="5"/>
        <v/>
      </c>
      <c r="K32" s="45" t="str">
        <f t="shared" si="6"/>
        <v/>
      </c>
      <c r="L32" s="46" t="str">
        <f t="shared" si="7"/>
        <v/>
      </c>
      <c r="M32" s="44" t="str">
        <f t="shared" si="8"/>
        <v/>
      </c>
      <c r="N32" s="45" t="str">
        <f t="shared" si="9"/>
        <v/>
      </c>
      <c r="O32" s="46" t="str">
        <f t="shared" si="10"/>
        <v/>
      </c>
      <c r="P32" s="40"/>
      <c r="Q32" s="40"/>
      <c r="R32" s="40"/>
    </row>
    <row r="33" spans="1:18" x14ac:dyDescent="0.4">
      <c r="A33" s="9">
        <v>25</v>
      </c>
      <c r="B33" s="5"/>
      <c r="C33" s="47"/>
      <c r="D33" s="55"/>
      <c r="E33" s="56"/>
      <c r="F33" s="76"/>
      <c r="G33" s="22" t="str">
        <f t="shared" si="2"/>
        <v/>
      </c>
      <c r="H33" s="22" t="str">
        <f t="shared" si="3"/>
        <v/>
      </c>
      <c r="I33" s="22" t="str">
        <f t="shared" si="4"/>
        <v/>
      </c>
      <c r="J33" s="44" t="str">
        <f t="shared" si="5"/>
        <v/>
      </c>
      <c r="K33" s="45" t="str">
        <f t="shared" si="6"/>
        <v/>
      </c>
      <c r="L33" s="46" t="str">
        <f t="shared" si="7"/>
        <v/>
      </c>
      <c r="M33" s="44" t="str">
        <f t="shared" si="8"/>
        <v/>
      </c>
      <c r="N33" s="45" t="str">
        <f t="shared" si="9"/>
        <v/>
      </c>
      <c r="O33" s="46" t="str">
        <f t="shared" si="10"/>
        <v/>
      </c>
      <c r="P33" s="40"/>
      <c r="Q33" s="40"/>
      <c r="R33" s="40"/>
    </row>
    <row r="34" spans="1:18" x14ac:dyDescent="0.4">
      <c r="A34" s="9">
        <v>26</v>
      </c>
      <c r="B34" s="5"/>
      <c r="C34" s="47"/>
      <c r="D34" s="55"/>
      <c r="E34" s="56"/>
      <c r="F34" s="76"/>
      <c r="G34" s="22" t="str">
        <f t="shared" si="2"/>
        <v/>
      </c>
      <c r="H34" s="22" t="str">
        <f t="shared" si="3"/>
        <v/>
      </c>
      <c r="I34" s="22" t="str">
        <f t="shared" si="4"/>
        <v/>
      </c>
      <c r="J34" s="44" t="str">
        <f t="shared" si="5"/>
        <v/>
      </c>
      <c r="K34" s="45" t="str">
        <f t="shared" si="6"/>
        <v/>
      </c>
      <c r="L34" s="46" t="str">
        <f t="shared" si="7"/>
        <v/>
      </c>
      <c r="M34" s="44" t="str">
        <f t="shared" si="8"/>
        <v/>
      </c>
      <c r="N34" s="45" t="str">
        <f t="shared" si="9"/>
        <v/>
      </c>
      <c r="O34" s="46" t="str">
        <f t="shared" si="10"/>
        <v/>
      </c>
      <c r="P34" s="40"/>
      <c r="Q34" s="40"/>
      <c r="R34" s="40"/>
    </row>
    <row r="35" spans="1:18" x14ac:dyDescent="0.4">
      <c r="A35" s="9">
        <v>27</v>
      </c>
      <c r="B35" s="5"/>
      <c r="C35" s="47"/>
      <c r="D35" s="55"/>
      <c r="E35" s="56"/>
      <c r="F35" s="76"/>
      <c r="G35" s="22" t="str">
        <f t="shared" si="2"/>
        <v/>
      </c>
      <c r="H35" s="22" t="str">
        <f t="shared" si="3"/>
        <v/>
      </c>
      <c r="I35" s="22" t="str">
        <f t="shared" si="4"/>
        <v/>
      </c>
      <c r="J35" s="44" t="str">
        <f t="shared" si="5"/>
        <v/>
      </c>
      <c r="K35" s="45" t="str">
        <f t="shared" si="6"/>
        <v/>
      </c>
      <c r="L35" s="46" t="str">
        <f t="shared" si="7"/>
        <v/>
      </c>
      <c r="M35" s="44" t="str">
        <f t="shared" si="8"/>
        <v/>
      </c>
      <c r="N35" s="45" t="str">
        <f t="shared" si="9"/>
        <v/>
      </c>
      <c r="O35" s="46" t="str">
        <f t="shared" si="10"/>
        <v/>
      </c>
      <c r="P35" s="40"/>
      <c r="Q35" s="40"/>
      <c r="R35" s="40"/>
    </row>
    <row r="36" spans="1:18" x14ac:dyDescent="0.4">
      <c r="A36" s="9">
        <v>28</v>
      </c>
      <c r="B36" s="5"/>
      <c r="C36" s="47"/>
      <c r="D36" s="55"/>
      <c r="E36" s="56"/>
      <c r="F36" s="76"/>
      <c r="G36" s="22" t="str">
        <f t="shared" si="2"/>
        <v/>
      </c>
      <c r="H36" s="22" t="str">
        <f t="shared" si="3"/>
        <v/>
      </c>
      <c r="I36" s="22" t="str">
        <f t="shared" si="4"/>
        <v/>
      </c>
      <c r="J36" s="44" t="str">
        <f t="shared" si="5"/>
        <v/>
      </c>
      <c r="K36" s="45" t="str">
        <f t="shared" si="6"/>
        <v/>
      </c>
      <c r="L36" s="46" t="str">
        <f t="shared" si="7"/>
        <v/>
      </c>
      <c r="M36" s="44" t="str">
        <f t="shared" si="8"/>
        <v/>
      </c>
      <c r="N36" s="45" t="str">
        <f t="shared" si="9"/>
        <v/>
      </c>
      <c r="O36" s="46" t="str">
        <f t="shared" si="10"/>
        <v/>
      </c>
      <c r="P36" s="40"/>
      <c r="Q36" s="40"/>
      <c r="R36" s="40"/>
    </row>
    <row r="37" spans="1:18" x14ac:dyDescent="0.4">
      <c r="A37" s="9">
        <v>29</v>
      </c>
      <c r="B37" s="5"/>
      <c r="C37" s="47"/>
      <c r="D37" s="55"/>
      <c r="E37" s="57"/>
      <c r="F37" s="76"/>
      <c r="G37" s="22" t="str">
        <f t="shared" si="2"/>
        <v/>
      </c>
      <c r="H37" s="22" t="str">
        <f t="shared" si="3"/>
        <v/>
      </c>
      <c r="I37" s="22" t="str">
        <f t="shared" si="4"/>
        <v/>
      </c>
      <c r="J37" s="44" t="str">
        <f t="shared" si="5"/>
        <v/>
      </c>
      <c r="K37" s="45" t="str">
        <f t="shared" si="6"/>
        <v/>
      </c>
      <c r="L37" s="46" t="str">
        <f t="shared" si="7"/>
        <v/>
      </c>
      <c r="M37" s="44" t="str">
        <f t="shared" si="8"/>
        <v/>
      </c>
      <c r="N37" s="45" t="str">
        <f t="shared" si="9"/>
        <v/>
      </c>
      <c r="O37" s="46" t="str">
        <f t="shared" si="10"/>
        <v/>
      </c>
      <c r="P37" s="40"/>
      <c r="Q37" s="40"/>
      <c r="R37" s="40"/>
    </row>
    <row r="38" spans="1:18" x14ac:dyDescent="0.4">
      <c r="A38" s="9">
        <v>30</v>
      </c>
      <c r="B38" s="5"/>
      <c r="C38" s="47"/>
      <c r="D38" s="55"/>
      <c r="E38" s="57"/>
      <c r="F38" s="76"/>
      <c r="G38" s="22" t="str">
        <f t="shared" si="2"/>
        <v/>
      </c>
      <c r="H38" s="22" t="str">
        <f t="shared" si="3"/>
        <v/>
      </c>
      <c r="I38" s="22" t="str">
        <f t="shared" si="4"/>
        <v/>
      </c>
      <c r="J38" s="44" t="str">
        <f t="shared" si="5"/>
        <v/>
      </c>
      <c r="K38" s="45" t="str">
        <f t="shared" si="6"/>
        <v/>
      </c>
      <c r="L38" s="46" t="str">
        <f t="shared" si="7"/>
        <v/>
      </c>
      <c r="M38" s="44" t="str">
        <f t="shared" si="8"/>
        <v/>
      </c>
      <c r="N38" s="45" t="str">
        <f t="shared" si="9"/>
        <v/>
      </c>
      <c r="O38" s="46" t="str">
        <f t="shared" si="10"/>
        <v/>
      </c>
      <c r="P38" s="40"/>
      <c r="Q38" s="40"/>
      <c r="R38" s="40"/>
    </row>
    <row r="39" spans="1:18" x14ac:dyDescent="0.4">
      <c r="A39" s="9">
        <v>31</v>
      </c>
      <c r="B39" s="5"/>
      <c r="C39" s="47"/>
      <c r="D39" s="55"/>
      <c r="E39" s="57"/>
      <c r="F39" s="76"/>
      <c r="G39" s="22" t="str">
        <f t="shared" si="2"/>
        <v/>
      </c>
      <c r="H39" s="22" t="str">
        <f t="shared" si="3"/>
        <v/>
      </c>
      <c r="I39" s="22" t="str">
        <f t="shared" si="4"/>
        <v/>
      </c>
      <c r="J39" s="44" t="str">
        <f t="shared" si="5"/>
        <v/>
      </c>
      <c r="K39" s="45" t="str">
        <f t="shared" si="6"/>
        <v/>
      </c>
      <c r="L39" s="46" t="str">
        <f t="shared" si="7"/>
        <v/>
      </c>
      <c r="M39" s="44" t="str">
        <f t="shared" si="8"/>
        <v/>
      </c>
      <c r="N39" s="45" t="str">
        <f t="shared" si="9"/>
        <v/>
      </c>
      <c r="O39" s="46" t="str">
        <f t="shared" si="10"/>
        <v/>
      </c>
      <c r="P39" s="40"/>
      <c r="Q39" s="40"/>
      <c r="R39" s="40"/>
    </row>
    <row r="40" spans="1:18" x14ac:dyDescent="0.4">
      <c r="A40" s="9">
        <v>32</v>
      </c>
      <c r="B40" s="5"/>
      <c r="C40" s="47"/>
      <c r="D40" s="55"/>
      <c r="E40" s="57"/>
      <c r="F40" s="76"/>
      <c r="G40" s="22" t="str">
        <f t="shared" si="2"/>
        <v/>
      </c>
      <c r="H40" s="22" t="str">
        <f t="shared" si="3"/>
        <v/>
      </c>
      <c r="I40" s="22" t="str">
        <f t="shared" si="4"/>
        <v/>
      </c>
      <c r="J40" s="44" t="str">
        <f t="shared" si="5"/>
        <v/>
      </c>
      <c r="K40" s="45" t="str">
        <f t="shared" si="6"/>
        <v/>
      </c>
      <c r="L40" s="46" t="str">
        <f t="shared" si="7"/>
        <v/>
      </c>
      <c r="M40" s="44" t="str">
        <f t="shared" si="8"/>
        <v/>
      </c>
      <c r="N40" s="45" t="str">
        <f t="shared" si="9"/>
        <v/>
      </c>
      <c r="O40" s="46" t="str">
        <f t="shared" si="10"/>
        <v/>
      </c>
      <c r="P40" s="40"/>
      <c r="Q40" s="40"/>
      <c r="R40" s="40"/>
    </row>
    <row r="41" spans="1:18" x14ac:dyDescent="0.4">
      <c r="A41" s="9">
        <v>33</v>
      </c>
      <c r="B41" s="5"/>
      <c r="C41" s="47"/>
      <c r="D41" s="55"/>
      <c r="E41" s="57"/>
      <c r="F41" s="76"/>
      <c r="G41" s="22" t="str">
        <f t="shared" si="2"/>
        <v/>
      </c>
      <c r="H41" s="22" t="str">
        <f t="shared" si="3"/>
        <v/>
      </c>
      <c r="I41" s="22" t="str">
        <f t="shared" si="4"/>
        <v/>
      </c>
      <c r="J41" s="44" t="str">
        <f t="shared" si="5"/>
        <v/>
      </c>
      <c r="K41" s="45" t="str">
        <f t="shared" si="6"/>
        <v/>
      </c>
      <c r="L41" s="46" t="str">
        <f t="shared" si="7"/>
        <v/>
      </c>
      <c r="M41" s="44" t="str">
        <f t="shared" si="8"/>
        <v/>
      </c>
      <c r="N41" s="45" t="str">
        <f t="shared" si="9"/>
        <v/>
      </c>
      <c r="O41" s="46" t="str">
        <f t="shared" si="10"/>
        <v/>
      </c>
      <c r="P41" s="40"/>
      <c r="Q41" s="40"/>
      <c r="R41" s="40"/>
    </row>
    <row r="42" spans="1:18" x14ac:dyDescent="0.4">
      <c r="A42" s="9">
        <v>34</v>
      </c>
      <c r="B42" s="5"/>
      <c r="C42" s="47"/>
      <c r="D42" s="55"/>
      <c r="E42" s="57"/>
      <c r="F42" s="76"/>
      <c r="G42" s="22" t="str">
        <f t="shared" si="2"/>
        <v/>
      </c>
      <c r="H42" s="22" t="str">
        <f t="shared" si="3"/>
        <v/>
      </c>
      <c r="I42" s="22" t="str">
        <f t="shared" si="4"/>
        <v/>
      </c>
      <c r="J42" s="44" t="str">
        <f t="shared" si="5"/>
        <v/>
      </c>
      <c r="K42" s="45" t="str">
        <f t="shared" si="6"/>
        <v/>
      </c>
      <c r="L42" s="46" t="str">
        <f t="shared" si="7"/>
        <v/>
      </c>
      <c r="M42" s="44" t="str">
        <f>IF(D42="","",J42*D42)</f>
        <v/>
      </c>
      <c r="N42" s="45" t="str">
        <f t="shared" si="9"/>
        <v/>
      </c>
      <c r="O42" s="46" t="str">
        <f t="shared" si="10"/>
        <v/>
      </c>
      <c r="P42" s="40"/>
      <c r="Q42" s="40"/>
      <c r="R42" s="40"/>
    </row>
    <row r="43" spans="1:18" x14ac:dyDescent="0.4">
      <c r="A43" s="3">
        <v>35</v>
      </c>
      <c r="B43" s="5"/>
      <c r="C43" s="47"/>
      <c r="D43" s="55"/>
      <c r="E43" s="57"/>
      <c r="F43" s="76"/>
      <c r="G43" s="22" t="str">
        <f>IF(D43="","",G42+M43)</f>
        <v/>
      </c>
      <c r="H43" s="22" t="str">
        <f>IF(E43="","",H42+N43)</f>
        <v/>
      </c>
      <c r="I43" s="22" t="str">
        <f>IF(F43="","",I42+O43)</f>
        <v/>
      </c>
      <c r="J43" s="44" t="str">
        <f t="shared" si="5"/>
        <v/>
      </c>
      <c r="K43" s="45" t="str">
        <f t="shared" si="6"/>
        <v/>
      </c>
      <c r="L43" s="46" t="str">
        <f t="shared" si="7"/>
        <v/>
      </c>
      <c r="M43" s="44" t="str">
        <f t="shared" si="8"/>
        <v/>
      </c>
      <c r="N43" s="45" t="str">
        <f t="shared" si="9"/>
        <v/>
      </c>
      <c r="O43" s="46" t="str">
        <f t="shared" si="10"/>
        <v/>
      </c>
    </row>
    <row r="44" spans="1:18" x14ac:dyDescent="0.4">
      <c r="A44" s="9">
        <v>36</v>
      </c>
      <c r="B44" s="5"/>
      <c r="C44" s="47"/>
      <c r="D44" s="55"/>
      <c r="E44" s="57"/>
      <c r="F44" s="76"/>
      <c r="G44" s="22" t="str">
        <f t="shared" ref="G44:G58" si="11">IF(D44="","",G43+M44)</f>
        <v/>
      </c>
      <c r="H44" s="22" t="str">
        <f t="shared" ref="H44:H58" si="12">IF(E44="","",H43+N44)</f>
        <v/>
      </c>
      <c r="I44" s="22" t="str">
        <f t="shared" ref="I44:I58" si="13">IF(F44="","",I43+O44)</f>
        <v/>
      </c>
      <c r="J44" s="44" t="str">
        <f>IF(G43="","",G43*0.03)</f>
        <v/>
      </c>
      <c r="K44" s="45" t="str">
        <f t="shared" si="6"/>
        <v/>
      </c>
      <c r="L44" s="46" t="str">
        <f t="shared" si="7"/>
        <v/>
      </c>
      <c r="M44" s="44" t="str">
        <f>IF(D44="","",J44*D44)</f>
        <v/>
      </c>
      <c r="N44" s="45" t="str">
        <f t="shared" si="9"/>
        <v/>
      </c>
      <c r="O44" s="46" t="str">
        <f t="shared" si="10"/>
        <v/>
      </c>
    </row>
    <row r="45" spans="1:18" x14ac:dyDescent="0.4">
      <c r="A45" s="9">
        <v>37</v>
      </c>
      <c r="B45" s="5"/>
      <c r="C45" s="47"/>
      <c r="D45" s="55"/>
      <c r="E45" s="56"/>
      <c r="F45" s="76"/>
      <c r="G45" s="22" t="str">
        <f t="shared" si="11"/>
        <v/>
      </c>
      <c r="H45" s="22" t="str">
        <f t="shared" si="12"/>
        <v/>
      </c>
      <c r="I45" s="22" t="str">
        <f t="shared" si="13"/>
        <v/>
      </c>
      <c r="J45" s="44" t="str">
        <f t="shared" si="5"/>
        <v/>
      </c>
      <c r="K45" s="45" t="str">
        <f t="shared" si="6"/>
        <v/>
      </c>
      <c r="L45" s="46" t="str">
        <f t="shared" si="7"/>
        <v/>
      </c>
      <c r="M45" s="44" t="str">
        <f t="shared" si="8"/>
        <v/>
      </c>
      <c r="N45" s="45" t="str">
        <f t="shared" si="9"/>
        <v/>
      </c>
      <c r="O45" s="46" t="str">
        <f t="shared" si="10"/>
        <v/>
      </c>
    </row>
    <row r="46" spans="1:18" x14ac:dyDescent="0.4">
      <c r="A46" s="9">
        <v>38</v>
      </c>
      <c r="B46" s="5"/>
      <c r="C46" s="47"/>
      <c r="D46" s="55"/>
      <c r="E46" s="56"/>
      <c r="F46" s="76"/>
      <c r="G46" s="22" t="str">
        <f t="shared" si="11"/>
        <v/>
      </c>
      <c r="H46" s="22" t="str">
        <f t="shared" si="12"/>
        <v/>
      </c>
      <c r="I46" s="22" t="str">
        <f t="shared" si="13"/>
        <v/>
      </c>
      <c r="J46" s="44" t="str">
        <f t="shared" si="5"/>
        <v/>
      </c>
      <c r="K46" s="45" t="str">
        <f t="shared" si="6"/>
        <v/>
      </c>
      <c r="L46" s="46" t="str">
        <f t="shared" si="7"/>
        <v/>
      </c>
      <c r="M46" s="44" t="str">
        <f t="shared" si="8"/>
        <v/>
      </c>
      <c r="N46" s="45" t="str">
        <f t="shared" si="9"/>
        <v/>
      </c>
      <c r="O46" s="46" t="str">
        <f t="shared" si="10"/>
        <v/>
      </c>
    </row>
    <row r="47" spans="1:18" x14ac:dyDescent="0.4">
      <c r="A47" s="9">
        <v>39</v>
      </c>
      <c r="B47" s="5"/>
      <c r="C47" s="47"/>
      <c r="D47" s="55"/>
      <c r="E47" s="56"/>
      <c r="F47" s="76"/>
      <c r="G47" s="22" t="str">
        <f t="shared" si="11"/>
        <v/>
      </c>
      <c r="H47" s="22" t="str">
        <f t="shared" si="12"/>
        <v/>
      </c>
      <c r="I47" s="22" t="str">
        <f t="shared" si="13"/>
        <v/>
      </c>
      <c r="J47" s="44" t="str">
        <f t="shared" si="5"/>
        <v/>
      </c>
      <c r="K47" s="45" t="str">
        <f t="shared" si="6"/>
        <v/>
      </c>
      <c r="L47" s="46" t="str">
        <f t="shared" si="7"/>
        <v/>
      </c>
      <c r="M47" s="44" t="str">
        <f t="shared" si="8"/>
        <v/>
      </c>
      <c r="N47" s="45" t="str">
        <f t="shared" si="9"/>
        <v/>
      </c>
      <c r="O47" s="46" t="str">
        <f t="shared" si="10"/>
        <v/>
      </c>
    </row>
    <row r="48" spans="1:18" x14ac:dyDescent="0.4">
      <c r="A48" s="9">
        <v>40</v>
      </c>
      <c r="B48" s="5"/>
      <c r="C48" s="47"/>
      <c r="D48" s="55"/>
      <c r="E48" s="56"/>
      <c r="F48" s="76"/>
      <c r="G48" s="22" t="str">
        <f t="shared" si="11"/>
        <v/>
      </c>
      <c r="H48" s="22" t="str">
        <f t="shared" si="12"/>
        <v/>
      </c>
      <c r="I48" s="22" t="str">
        <f t="shared" si="13"/>
        <v/>
      </c>
      <c r="J48" s="44" t="str">
        <f t="shared" si="5"/>
        <v/>
      </c>
      <c r="K48" s="45" t="str">
        <f t="shared" si="6"/>
        <v/>
      </c>
      <c r="L48" s="46" t="str">
        <f t="shared" si="7"/>
        <v/>
      </c>
      <c r="M48" s="44" t="str">
        <f t="shared" si="8"/>
        <v/>
      </c>
      <c r="N48" s="45" t="str">
        <f t="shared" si="9"/>
        <v/>
      </c>
      <c r="O48" s="46" t="str">
        <f t="shared" si="10"/>
        <v/>
      </c>
    </row>
    <row r="49" spans="1:15" x14ac:dyDescent="0.4">
      <c r="A49" s="9">
        <v>41</v>
      </c>
      <c r="B49" s="5"/>
      <c r="C49" s="47"/>
      <c r="D49" s="55"/>
      <c r="E49" s="56"/>
      <c r="F49" s="76"/>
      <c r="G49" s="22" t="str">
        <f t="shared" si="11"/>
        <v/>
      </c>
      <c r="H49" s="22" t="str">
        <f t="shared" si="12"/>
        <v/>
      </c>
      <c r="I49" s="22" t="str">
        <f t="shared" si="13"/>
        <v/>
      </c>
      <c r="J49" s="44" t="str">
        <f t="shared" si="5"/>
        <v/>
      </c>
      <c r="K49" s="45" t="str">
        <f t="shared" si="6"/>
        <v/>
      </c>
      <c r="L49" s="46" t="str">
        <f t="shared" si="7"/>
        <v/>
      </c>
      <c r="M49" s="44" t="str">
        <f t="shared" si="8"/>
        <v/>
      </c>
      <c r="N49" s="45" t="str">
        <f t="shared" si="9"/>
        <v/>
      </c>
      <c r="O49" s="46" t="str">
        <f t="shared" si="10"/>
        <v/>
      </c>
    </row>
    <row r="50" spans="1:15" x14ac:dyDescent="0.4">
      <c r="A50" s="9">
        <v>42</v>
      </c>
      <c r="B50" s="5"/>
      <c r="C50" s="47"/>
      <c r="D50" s="55"/>
      <c r="E50" s="56"/>
      <c r="F50" s="76"/>
      <c r="G50" s="22" t="str">
        <f t="shared" si="11"/>
        <v/>
      </c>
      <c r="H50" s="22" t="str">
        <f t="shared" si="12"/>
        <v/>
      </c>
      <c r="I50" s="22" t="str">
        <f t="shared" si="13"/>
        <v/>
      </c>
      <c r="J50" s="44" t="str">
        <f t="shared" si="5"/>
        <v/>
      </c>
      <c r="K50" s="45" t="str">
        <f t="shared" si="6"/>
        <v/>
      </c>
      <c r="L50" s="46" t="str">
        <f t="shared" si="7"/>
        <v/>
      </c>
      <c r="M50" s="44" t="str">
        <f t="shared" si="8"/>
        <v/>
      </c>
      <c r="N50" s="45" t="str">
        <f t="shared" si="9"/>
        <v/>
      </c>
      <c r="O50" s="46" t="str">
        <f t="shared" si="10"/>
        <v/>
      </c>
    </row>
    <row r="51" spans="1:15" x14ac:dyDescent="0.4">
      <c r="A51" s="9">
        <v>43</v>
      </c>
      <c r="B51" s="5"/>
      <c r="C51" s="47"/>
      <c r="D51" s="55"/>
      <c r="E51" s="56"/>
      <c r="F51" s="76"/>
      <c r="G51" s="22" t="str">
        <f t="shared" si="11"/>
        <v/>
      </c>
      <c r="H51" s="22" t="str">
        <f t="shared" si="12"/>
        <v/>
      </c>
      <c r="I51" s="22" t="str">
        <f t="shared" si="13"/>
        <v/>
      </c>
      <c r="J51" s="44" t="str">
        <f t="shared" si="5"/>
        <v/>
      </c>
      <c r="K51" s="45" t="str">
        <f t="shared" si="6"/>
        <v/>
      </c>
      <c r="L51" s="46" t="str">
        <f t="shared" si="7"/>
        <v/>
      </c>
      <c r="M51" s="44" t="str">
        <f t="shared" si="8"/>
        <v/>
      </c>
      <c r="N51" s="45" t="str">
        <f t="shared" si="9"/>
        <v/>
      </c>
      <c r="O51" s="46" t="str">
        <f t="shared" si="10"/>
        <v/>
      </c>
    </row>
    <row r="52" spans="1:15" x14ac:dyDescent="0.4">
      <c r="A52" s="9">
        <v>44</v>
      </c>
      <c r="B52" s="5"/>
      <c r="C52" s="47"/>
      <c r="D52" s="55"/>
      <c r="E52" s="56"/>
      <c r="F52" s="76"/>
      <c r="G52" s="22" t="str">
        <f t="shared" si="11"/>
        <v/>
      </c>
      <c r="H52" s="22" t="str">
        <f t="shared" si="12"/>
        <v/>
      </c>
      <c r="I52" s="22" t="str">
        <f t="shared" si="13"/>
        <v/>
      </c>
      <c r="J52" s="44" t="str">
        <f t="shared" si="5"/>
        <v/>
      </c>
      <c r="K52" s="45" t="str">
        <f t="shared" si="6"/>
        <v/>
      </c>
      <c r="L52" s="46" t="str">
        <f t="shared" si="7"/>
        <v/>
      </c>
      <c r="M52" s="44" t="str">
        <f t="shared" si="8"/>
        <v/>
      </c>
      <c r="N52" s="45" t="str">
        <f t="shared" si="9"/>
        <v/>
      </c>
      <c r="O52" s="46" t="str">
        <f t="shared" si="10"/>
        <v/>
      </c>
    </row>
    <row r="53" spans="1:15" x14ac:dyDescent="0.4">
      <c r="A53" s="9">
        <v>45</v>
      </c>
      <c r="B53" s="5"/>
      <c r="C53" s="47"/>
      <c r="D53" s="55"/>
      <c r="E53" s="56"/>
      <c r="F53" s="76"/>
      <c r="G53" s="22" t="str">
        <f t="shared" si="11"/>
        <v/>
      </c>
      <c r="H53" s="22" t="str">
        <f t="shared" si="12"/>
        <v/>
      </c>
      <c r="I53" s="22" t="str">
        <f t="shared" si="13"/>
        <v/>
      </c>
      <c r="J53" s="44" t="str">
        <f t="shared" si="5"/>
        <v/>
      </c>
      <c r="K53" s="45" t="str">
        <f t="shared" si="6"/>
        <v/>
      </c>
      <c r="L53" s="46" t="str">
        <f t="shared" si="7"/>
        <v/>
      </c>
      <c r="M53" s="44" t="str">
        <f t="shared" si="8"/>
        <v/>
      </c>
      <c r="N53" s="45" t="str">
        <f t="shared" si="9"/>
        <v/>
      </c>
      <c r="O53" s="46" t="str">
        <f t="shared" si="10"/>
        <v/>
      </c>
    </row>
    <row r="54" spans="1:15" x14ac:dyDescent="0.4">
      <c r="A54" s="9">
        <v>46</v>
      </c>
      <c r="B54" s="5"/>
      <c r="C54" s="47"/>
      <c r="D54" s="55"/>
      <c r="E54" s="56"/>
      <c r="F54" s="76"/>
      <c r="G54" s="22" t="str">
        <f t="shared" si="11"/>
        <v/>
      </c>
      <c r="H54" s="22" t="str">
        <f t="shared" si="12"/>
        <v/>
      </c>
      <c r="I54" s="22" t="str">
        <f t="shared" si="13"/>
        <v/>
      </c>
      <c r="J54" s="44" t="str">
        <f t="shared" si="5"/>
        <v/>
      </c>
      <c r="K54" s="45" t="str">
        <f t="shared" si="6"/>
        <v/>
      </c>
      <c r="L54" s="46" t="str">
        <f t="shared" si="7"/>
        <v/>
      </c>
      <c r="M54" s="44" t="str">
        <f t="shared" si="8"/>
        <v/>
      </c>
      <c r="N54" s="45" t="str">
        <f t="shared" si="9"/>
        <v/>
      </c>
      <c r="O54" s="46" t="str">
        <f t="shared" si="10"/>
        <v/>
      </c>
    </row>
    <row r="55" spans="1:15" x14ac:dyDescent="0.4">
      <c r="A55" s="9">
        <v>47</v>
      </c>
      <c r="B55" s="5"/>
      <c r="C55" s="47"/>
      <c r="D55" s="55"/>
      <c r="E55" s="56"/>
      <c r="F55" s="76"/>
      <c r="G55" s="22" t="str">
        <f t="shared" si="11"/>
        <v/>
      </c>
      <c r="H55" s="22" t="str">
        <f t="shared" si="12"/>
        <v/>
      </c>
      <c r="I55" s="22" t="str">
        <f t="shared" si="13"/>
        <v/>
      </c>
      <c r="J55" s="44" t="str">
        <f t="shared" si="5"/>
        <v/>
      </c>
      <c r="K55" s="45" t="str">
        <f t="shared" si="6"/>
        <v/>
      </c>
      <c r="L55" s="46" t="str">
        <f t="shared" si="7"/>
        <v/>
      </c>
      <c r="M55" s="44" t="str">
        <f t="shared" si="8"/>
        <v/>
      </c>
      <c r="N55" s="45" t="str">
        <f t="shared" si="9"/>
        <v/>
      </c>
      <c r="O55" s="46" t="str">
        <f t="shared" si="10"/>
        <v/>
      </c>
    </row>
    <row r="56" spans="1:15" x14ac:dyDescent="0.4">
      <c r="A56" s="9">
        <v>48</v>
      </c>
      <c r="B56" s="5"/>
      <c r="C56" s="47"/>
      <c r="D56" s="55"/>
      <c r="E56" s="56"/>
      <c r="F56" s="76"/>
      <c r="G56" s="22" t="str">
        <f t="shared" si="11"/>
        <v/>
      </c>
      <c r="H56" s="22" t="str">
        <f t="shared" si="12"/>
        <v/>
      </c>
      <c r="I56" s="22" t="str">
        <f t="shared" si="13"/>
        <v/>
      </c>
      <c r="J56" s="44" t="str">
        <f t="shared" si="5"/>
        <v/>
      </c>
      <c r="K56" s="45" t="str">
        <f t="shared" si="6"/>
        <v/>
      </c>
      <c r="L56" s="46" t="str">
        <f t="shared" si="7"/>
        <v/>
      </c>
      <c r="M56" s="44" t="str">
        <f t="shared" si="8"/>
        <v/>
      </c>
      <c r="N56" s="45" t="str">
        <f t="shared" si="9"/>
        <v/>
      </c>
      <c r="O56" s="46" t="str">
        <f t="shared" si="10"/>
        <v/>
      </c>
    </row>
    <row r="57" spans="1:15" x14ac:dyDescent="0.4">
      <c r="A57" s="9">
        <v>49</v>
      </c>
      <c r="B57" s="5"/>
      <c r="C57" s="47"/>
      <c r="D57" s="55"/>
      <c r="E57" s="56"/>
      <c r="F57" s="76"/>
      <c r="G57" s="22" t="str">
        <f t="shared" si="11"/>
        <v/>
      </c>
      <c r="H57" s="22" t="str">
        <f t="shared" si="12"/>
        <v/>
      </c>
      <c r="I57" s="22" t="str">
        <f t="shared" si="13"/>
        <v/>
      </c>
      <c r="J57" s="44" t="str">
        <f t="shared" si="5"/>
        <v/>
      </c>
      <c r="K57" s="45" t="str">
        <f t="shared" si="6"/>
        <v/>
      </c>
      <c r="L57" s="46" t="str">
        <f t="shared" si="7"/>
        <v/>
      </c>
      <c r="M57" s="44" t="str">
        <f t="shared" si="8"/>
        <v/>
      </c>
      <c r="N57" s="45" t="str">
        <f t="shared" si="9"/>
        <v/>
      </c>
      <c r="O57" s="46" t="str">
        <f t="shared" si="10"/>
        <v/>
      </c>
    </row>
    <row r="58" spans="1:15" ht="19.5" thickBot="1" x14ac:dyDescent="0.45">
      <c r="A58" s="9">
        <v>50</v>
      </c>
      <c r="B58" s="6"/>
      <c r="C58" s="51"/>
      <c r="D58" s="58"/>
      <c r="E58" s="59"/>
      <c r="F58" s="83"/>
      <c r="G58" s="22" t="str">
        <f t="shared" si="11"/>
        <v/>
      </c>
      <c r="H58" s="22" t="str">
        <f t="shared" si="12"/>
        <v/>
      </c>
      <c r="I58" s="22" t="str">
        <f t="shared" si="13"/>
        <v/>
      </c>
      <c r="J58" s="44" t="str">
        <f t="shared" si="5"/>
        <v/>
      </c>
      <c r="K58" s="45" t="str">
        <f t="shared" si="6"/>
        <v/>
      </c>
      <c r="L58" s="46" t="str">
        <f t="shared" si="7"/>
        <v/>
      </c>
      <c r="M58" s="44" t="str">
        <f t="shared" si="8"/>
        <v/>
      </c>
      <c r="N58" s="45" t="str">
        <f t="shared" si="9"/>
        <v/>
      </c>
      <c r="O58" s="46" t="str">
        <f t="shared" si="10"/>
        <v/>
      </c>
    </row>
    <row r="59" spans="1:15" ht="19.5" thickBot="1" x14ac:dyDescent="0.45">
      <c r="A59" s="9"/>
      <c r="B59" s="92" t="s">
        <v>5</v>
      </c>
      <c r="C59" s="93"/>
      <c r="D59" s="7">
        <f>COUNTIF(D9:D58,1.27)</f>
        <v>7</v>
      </c>
      <c r="E59" s="7">
        <f>COUNTIF(E9:E58,1.5)</f>
        <v>7</v>
      </c>
      <c r="F59" s="8">
        <f>COUNTIF(F9:F58,2)</f>
        <v>7</v>
      </c>
      <c r="G59" s="66">
        <f>M59+G8</f>
        <v>122241.25664831612</v>
      </c>
      <c r="H59" s="67">
        <f>N59+H8</f>
        <v>128043.48962851337</v>
      </c>
      <c r="I59" s="68">
        <f>O59+I8</f>
        <v>141476.57106849708</v>
      </c>
      <c r="J59" s="63" t="s">
        <v>30</v>
      </c>
      <c r="K59" s="64">
        <f>B58-B9</f>
        <v>-44113</v>
      </c>
      <c r="L59" s="65" t="s">
        <v>31</v>
      </c>
      <c r="M59" s="77">
        <f>SUM(M9:M58)</f>
        <v>22241.256648316124</v>
      </c>
      <c r="N59" s="78">
        <f>SUM(N9:N58)</f>
        <v>28043.489628513365</v>
      </c>
      <c r="O59" s="79">
        <f>SUM(O9:O58)</f>
        <v>41476.571068497069</v>
      </c>
    </row>
    <row r="60" spans="1:15" ht="19.5" thickBot="1" x14ac:dyDescent="0.45">
      <c r="A60" s="9"/>
      <c r="B60" s="86" t="s">
        <v>6</v>
      </c>
      <c r="C60" s="87"/>
      <c r="D60" s="7">
        <f>COUNTIF(D9:D58,-1)</f>
        <v>2</v>
      </c>
      <c r="E60" s="7">
        <f>COUNTIF(E9:E58,-1)</f>
        <v>2</v>
      </c>
      <c r="F60" s="8">
        <f>COUNTIF(F9:F58,-1)</f>
        <v>2</v>
      </c>
      <c r="G60" s="84" t="s">
        <v>29</v>
      </c>
      <c r="H60" s="85"/>
      <c r="I60" s="91"/>
      <c r="J60" s="84" t="s">
        <v>32</v>
      </c>
      <c r="K60" s="85"/>
      <c r="L60" s="91"/>
      <c r="M60" s="9"/>
      <c r="N60" s="3"/>
      <c r="O60" s="4"/>
    </row>
    <row r="61" spans="1:15" ht="19.5" thickBot="1" x14ac:dyDescent="0.45">
      <c r="A61" s="9"/>
      <c r="B61" s="86" t="s">
        <v>34</v>
      </c>
      <c r="C61" s="87"/>
      <c r="D61" s="7">
        <f>COUNTIF(D9:D58,0)</f>
        <v>0</v>
      </c>
      <c r="E61" s="7">
        <f>COUNTIF(E9:E58,0)</f>
        <v>0</v>
      </c>
      <c r="F61" s="7">
        <f>COUNTIF(F9:F58,0)</f>
        <v>0</v>
      </c>
      <c r="G61" s="72">
        <f>G59/G8</f>
        <v>1.2224125664831611</v>
      </c>
      <c r="H61" s="73">
        <f>H59/H8</f>
        <v>1.2804348962851337</v>
      </c>
      <c r="I61" s="74">
        <f>I59/I8</f>
        <v>1.4147657106849709</v>
      </c>
      <c r="J61" s="61">
        <f>(G61-100%)*30/K59</f>
        <v>-1.5125647755751895E-4</v>
      </c>
      <c r="K61" s="61">
        <f>(H61-100%)*30/K59</f>
        <v>-1.9071581820674204E-4</v>
      </c>
      <c r="L61" s="62">
        <f>(I61-100%)*30/K59</f>
        <v>-2.8207039468068656E-4</v>
      </c>
      <c r="M61" s="10"/>
      <c r="N61" s="2"/>
      <c r="O61" s="11"/>
    </row>
    <row r="62" spans="1:15" ht="19.5" thickBot="1" x14ac:dyDescent="0.45">
      <c r="A62" s="3"/>
      <c r="B62" s="84" t="s">
        <v>4</v>
      </c>
      <c r="C62" s="85"/>
      <c r="D62" s="75">
        <f>D59/(D59+D60+D61)</f>
        <v>0.77777777777777779</v>
      </c>
      <c r="E62" s="70">
        <f>E59/(E59+E60+E61)</f>
        <v>0.77777777777777779</v>
      </c>
      <c r="F62" s="71">
        <f>F59/(F59+F60+F61)</f>
        <v>0.77777777777777779</v>
      </c>
    </row>
    <row r="64" spans="1:15" x14ac:dyDescent="0.4">
      <c r="D64" s="69"/>
      <c r="E64" s="69"/>
      <c r="F64" s="69"/>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205"/>
  <sheetViews>
    <sheetView zoomScaleNormal="100" workbookViewId="0">
      <selection activeCell="V81" sqref="V81"/>
    </sheetView>
  </sheetViews>
  <sheetFormatPr defaultColWidth="8.125" defaultRowHeight="13.5" x14ac:dyDescent="0.4"/>
  <cols>
    <col min="1" max="21" width="8.125" style="52"/>
    <col min="22" max="22" width="10.5" style="52" bestFit="1" customWidth="1"/>
    <col min="23" max="228" width="8.125" style="52"/>
    <col min="229" max="229" width="6.625" style="52" customWidth="1"/>
    <col min="230" max="230" width="7.25" style="52" customWidth="1"/>
    <col min="231" max="484" width="8.125" style="52"/>
    <col min="485" max="485" width="6.625" style="52" customWidth="1"/>
    <col min="486" max="486" width="7.25" style="52" customWidth="1"/>
    <col min="487" max="740" width="8.125" style="52"/>
    <col min="741" max="741" width="6.625" style="52" customWidth="1"/>
    <col min="742" max="742" width="7.25" style="52" customWidth="1"/>
    <col min="743" max="996" width="8.125" style="52"/>
    <col min="997" max="997" width="6.625" style="52" customWidth="1"/>
    <col min="998" max="998" width="7.25" style="52" customWidth="1"/>
    <col min="999" max="1252" width="8.125" style="52"/>
    <col min="1253" max="1253" width="6.625" style="52" customWidth="1"/>
    <col min="1254" max="1254" width="7.25" style="52" customWidth="1"/>
    <col min="1255" max="1508" width="8.125" style="52"/>
    <col min="1509" max="1509" width="6.625" style="52" customWidth="1"/>
    <col min="1510" max="1510" width="7.25" style="52" customWidth="1"/>
    <col min="1511" max="1764" width="8.125" style="52"/>
    <col min="1765" max="1765" width="6.625" style="52" customWidth="1"/>
    <col min="1766" max="1766" width="7.25" style="52" customWidth="1"/>
    <col min="1767" max="2020" width="8.125" style="52"/>
    <col min="2021" max="2021" width="6.625" style="52" customWidth="1"/>
    <col min="2022" max="2022" width="7.25" style="52" customWidth="1"/>
    <col min="2023" max="2276" width="8.125" style="52"/>
    <col min="2277" max="2277" width="6.625" style="52" customWidth="1"/>
    <col min="2278" max="2278" width="7.25" style="52" customWidth="1"/>
    <col min="2279" max="2532" width="8.125" style="52"/>
    <col min="2533" max="2533" width="6.625" style="52" customWidth="1"/>
    <col min="2534" max="2534" width="7.25" style="52" customWidth="1"/>
    <col min="2535" max="2788" width="8.125" style="52"/>
    <col min="2789" max="2789" width="6.625" style="52" customWidth="1"/>
    <col min="2790" max="2790" width="7.25" style="52" customWidth="1"/>
    <col min="2791" max="3044" width="8.125" style="52"/>
    <col min="3045" max="3045" width="6.625" style="52" customWidth="1"/>
    <col min="3046" max="3046" width="7.25" style="52" customWidth="1"/>
    <col min="3047" max="3300" width="8.125" style="52"/>
    <col min="3301" max="3301" width="6.625" style="52" customWidth="1"/>
    <col min="3302" max="3302" width="7.25" style="52" customWidth="1"/>
    <col min="3303" max="3556" width="8.125" style="52"/>
    <col min="3557" max="3557" width="6.625" style="52" customWidth="1"/>
    <col min="3558" max="3558" width="7.25" style="52" customWidth="1"/>
    <col min="3559" max="3812" width="8.125" style="52"/>
    <col min="3813" max="3813" width="6.625" style="52" customWidth="1"/>
    <col min="3814" max="3814" width="7.25" style="52" customWidth="1"/>
    <col min="3815" max="4068" width="8.125" style="52"/>
    <col min="4069" max="4069" width="6.625" style="52" customWidth="1"/>
    <col min="4070" max="4070" width="7.25" style="52" customWidth="1"/>
    <col min="4071" max="4324" width="8.125" style="52"/>
    <col min="4325" max="4325" width="6.625" style="52" customWidth="1"/>
    <col min="4326" max="4326" width="7.25" style="52" customWidth="1"/>
    <col min="4327" max="4580" width="8.125" style="52"/>
    <col min="4581" max="4581" width="6.625" style="52" customWidth="1"/>
    <col min="4582" max="4582" width="7.25" style="52" customWidth="1"/>
    <col min="4583" max="4836" width="8.125" style="52"/>
    <col min="4837" max="4837" width="6.625" style="52" customWidth="1"/>
    <col min="4838" max="4838" width="7.25" style="52" customWidth="1"/>
    <col min="4839" max="5092" width="8.125" style="52"/>
    <col min="5093" max="5093" width="6.625" style="52" customWidth="1"/>
    <col min="5094" max="5094" width="7.25" style="52" customWidth="1"/>
    <col min="5095" max="5348" width="8.125" style="52"/>
    <col min="5349" max="5349" width="6.625" style="52" customWidth="1"/>
    <col min="5350" max="5350" width="7.25" style="52" customWidth="1"/>
    <col min="5351" max="5604" width="8.125" style="52"/>
    <col min="5605" max="5605" width="6.625" style="52" customWidth="1"/>
    <col min="5606" max="5606" width="7.25" style="52" customWidth="1"/>
    <col min="5607" max="5860" width="8.125" style="52"/>
    <col min="5861" max="5861" width="6.625" style="52" customWidth="1"/>
    <col min="5862" max="5862" width="7.25" style="52" customWidth="1"/>
    <col min="5863" max="6116" width="8.125" style="52"/>
    <col min="6117" max="6117" width="6.625" style="52" customWidth="1"/>
    <col min="6118" max="6118" width="7.25" style="52" customWidth="1"/>
    <col min="6119" max="6372" width="8.125" style="52"/>
    <col min="6373" max="6373" width="6.625" style="52" customWidth="1"/>
    <col min="6374" max="6374" width="7.25" style="52" customWidth="1"/>
    <col min="6375" max="6628" width="8.125" style="52"/>
    <col min="6629" max="6629" width="6.625" style="52" customWidth="1"/>
    <col min="6630" max="6630" width="7.25" style="52" customWidth="1"/>
    <col min="6631" max="6884" width="8.125" style="52"/>
    <col min="6885" max="6885" width="6.625" style="52" customWidth="1"/>
    <col min="6886" max="6886" width="7.25" style="52" customWidth="1"/>
    <col min="6887" max="7140" width="8.125" style="52"/>
    <col min="7141" max="7141" width="6.625" style="52" customWidth="1"/>
    <col min="7142" max="7142" width="7.25" style="52" customWidth="1"/>
    <col min="7143" max="7396" width="8.125" style="52"/>
    <col min="7397" max="7397" width="6.625" style="52" customWidth="1"/>
    <col min="7398" max="7398" width="7.25" style="52" customWidth="1"/>
    <col min="7399" max="7652" width="8.125" style="52"/>
    <col min="7653" max="7653" width="6.625" style="52" customWidth="1"/>
    <col min="7654" max="7654" width="7.25" style="52" customWidth="1"/>
    <col min="7655" max="7908" width="8.125" style="52"/>
    <col min="7909" max="7909" width="6.625" style="52" customWidth="1"/>
    <col min="7910" max="7910" width="7.25" style="52" customWidth="1"/>
    <col min="7911" max="8164" width="8.125" style="52"/>
    <col min="8165" max="8165" width="6.625" style="52" customWidth="1"/>
    <col min="8166" max="8166" width="7.25" style="52" customWidth="1"/>
    <col min="8167" max="8420" width="8.125" style="52"/>
    <col min="8421" max="8421" width="6.625" style="52" customWidth="1"/>
    <col min="8422" max="8422" width="7.25" style="52" customWidth="1"/>
    <col min="8423" max="8676" width="8.125" style="52"/>
    <col min="8677" max="8677" width="6.625" style="52" customWidth="1"/>
    <col min="8678" max="8678" width="7.25" style="52" customWidth="1"/>
    <col min="8679" max="8932" width="8.125" style="52"/>
    <col min="8933" max="8933" width="6.625" style="52" customWidth="1"/>
    <col min="8934" max="8934" width="7.25" style="52" customWidth="1"/>
    <col min="8935" max="9188" width="8.125" style="52"/>
    <col min="9189" max="9189" width="6.625" style="52" customWidth="1"/>
    <col min="9190" max="9190" width="7.25" style="52" customWidth="1"/>
    <col min="9191" max="9444" width="8.125" style="52"/>
    <col min="9445" max="9445" width="6.625" style="52" customWidth="1"/>
    <col min="9446" max="9446" width="7.25" style="52" customWidth="1"/>
    <col min="9447" max="9700" width="8.125" style="52"/>
    <col min="9701" max="9701" width="6.625" style="52" customWidth="1"/>
    <col min="9702" max="9702" width="7.25" style="52" customWidth="1"/>
    <col min="9703" max="9956" width="8.125" style="52"/>
    <col min="9957" max="9957" width="6.625" style="52" customWidth="1"/>
    <col min="9958" max="9958" width="7.25" style="52" customWidth="1"/>
    <col min="9959" max="10212" width="8.125" style="52"/>
    <col min="10213" max="10213" width="6.625" style="52" customWidth="1"/>
    <col min="10214" max="10214" width="7.25" style="52" customWidth="1"/>
    <col min="10215" max="10468" width="8.125" style="52"/>
    <col min="10469" max="10469" width="6.625" style="52" customWidth="1"/>
    <col min="10470" max="10470" width="7.25" style="52" customWidth="1"/>
    <col min="10471" max="10724" width="8.125" style="52"/>
    <col min="10725" max="10725" width="6.625" style="52" customWidth="1"/>
    <col min="10726" max="10726" width="7.25" style="52" customWidth="1"/>
    <col min="10727" max="10980" width="8.125" style="52"/>
    <col min="10981" max="10981" width="6.625" style="52" customWidth="1"/>
    <col min="10982" max="10982" width="7.25" style="52" customWidth="1"/>
    <col min="10983" max="11236" width="8.125" style="52"/>
    <col min="11237" max="11237" width="6.625" style="52" customWidth="1"/>
    <col min="11238" max="11238" width="7.25" style="52" customWidth="1"/>
    <col min="11239" max="11492" width="8.125" style="52"/>
    <col min="11493" max="11493" width="6.625" style="52" customWidth="1"/>
    <col min="11494" max="11494" width="7.25" style="52" customWidth="1"/>
    <col min="11495" max="11748" width="8.125" style="52"/>
    <col min="11749" max="11749" width="6.625" style="52" customWidth="1"/>
    <col min="11750" max="11750" width="7.25" style="52" customWidth="1"/>
    <col min="11751" max="12004" width="8.125" style="52"/>
    <col min="12005" max="12005" width="6.625" style="52" customWidth="1"/>
    <col min="12006" max="12006" width="7.25" style="52" customWidth="1"/>
    <col min="12007" max="12260" width="8.125" style="52"/>
    <col min="12261" max="12261" width="6.625" style="52" customWidth="1"/>
    <col min="12262" max="12262" width="7.25" style="52" customWidth="1"/>
    <col min="12263" max="12516" width="8.125" style="52"/>
    <col min="12517" max="12517" width="6.625" style="52" customWidth="1"/>
    <col min="12518" max="12518" width="7.25" style="52" customWidth="1"/>
    <col min="12519" max="12772" width="8.125" style="52"/>
    <col min="12773" max="12773" width="6.625" style="52" customWidth="1"/>
    <col min="12774" max="12774" width="7.25" style="52" customWidth="1"/>
    <col min="12775" max="13028" width="8.125" style="52"/>
    <col min="13029" max="13029" width="6.625" style="52" customWidth="1"/>
    <col min="13030" max="13030" width="7.25" style="52" customWidth="1"/>
    <col min="13031" max="13284" width="8.125" style="52"/>
    <col min="13285" max="13285" width="6.625" style="52" customWidth="1"/>
    <col min="13286" max="13286" width="7.25" style="52" customWidth="1"/>
    <col min="13287" max="13540" width="8.125" style="52"/>
    <col min="13541" max="13541" width="6.625" style="52" customWidth="1"/>
    <col min="13542" max="13542" width="7.25" style="52" customWidth="1"/>
    <col min="13543" max="13796" width="8.125" style="52"/>
    <col min="13797" max="13797" width="6.625" style="52" customWidth="1"/>
    <col min="13798" max="13798" width="7.25" style="52" customWidth="1"/>
    <col min="13799" max="14052" width="8.125" style="52"/>
    <col min="14053" max="14053" width="6.625" style="52" customWidth="1"/>
    <col min="14054" max="14054" width="7.25" style="52" customWidth="1"/>
    <col min="14055" max="14308" width="8.125" style="52"/>
    <col min="14309" max="14309" width="6.625" style="52" customWidth="1"/>
    <col min="14310" max="14310" width="7.25" style="52" customWidth="1"/>
    <col min="14311" max="14564" width="8.125" style="52"/>
    <col min="14565" max="14565" width="6.625" style="52" customWidth="1"/>
    <col min="14566" max="14566" width="7.25" style="52" customWidth="1"/>
    <col min="14567" max="14820" width="8.125" style="52"/>
    <col min="14821" max="14821" width="6.625" style="52" customWidth="1"/>
    <col min="14822" max="14822" width="7.25" style="52" customWidth="1"/>
    <col min="14823" max="15076" width="8.125" style="52"/>
    <col min="15077" max="15077" width="6.625" style="52" customWidth="1"/>
    <col min="15078" max="15078" width="7.25" style="52" customWidth="1"/>
    <col min="15079" max="15332" width="8.125" style="52"/>
    <col min="15333" max="15333" width="6.625" style="52" customWidth="1"/>
    <col min="15334" max="15334" width="7.25" style="52" customWidth="1"/>
    <col min="15335" max="15588" width="8.125" style="52"/>
    <col min="15589" max="15589" width="6.625" style="52" customWidth="1"/>
    <col min="15590" max="15590" width="7.25" style="52" customWidth="1"/>
    <col min="15591" max="15844" width="8.125" style="52"/>
    <col min="15845" max="15845" width="6.625" style="52" customWidth="1"/>
    <col min="15846" max="15846" width="7.25" style="52" customWidth="1"/>
    <col min="15847" max="16100" width="8.125" style="52"/>
    <col min="16101" max="16101" width="6.625" style="52" customWidth="1"/>
    <col min="16102" max="16102" width="7.25" style="52" customWidth="1"/>
    <col min="16103" max="16384" width="8.125" style="52"/>
  </cols>
  <sheetData>
    <row r="2" spans="1:23" ht="25.5" x14ac:dyDescent="0.4">
      <c r="A2" s="81" t="s">
        <v>35</v>
      </c>
      <c r="W2" s="98"/>
    </row>
    <row r="35" spans="1:22" ht="25.5" x14ac:dyDescent="0.4">
      <c r="A35" s="81" t="s">
        <v>36</v>
      </c>
    </row>
    <row r="36" spans="1:22" x14ac:dyDescent="0.4">
      <c r="V36" s="98"/>
    </row>
    <row r="69" spans="1:24" ht="25.5" x14ac:dyDescent="0.4">
      <c r="A69" s="81" t="s">
        <v>38</v>
      </c>
    </row>
    <row r="72" spans="1:24" x14ac:dyDescent="0.4">
      <c r="V72" s="99">
        <v>44166</v>
      </c>
      <c r="W72" s="52">
        <v>1</v>
      </c>
      <c r="X72" s="52">
        <v>5</v>
      </c>
    </row>
    <row r="102" spans="1:1" ht="25.5" x14ac:dyDescent="0.4">
      <c r="A102" s="81" t="s">
        <v>37</v>
      </c>
    </row>
    <row r="135" spans="1:1" ht="25.5" x14ac:dyDescent="0.4">
      <c r="A135" s="81" t="s">
        <v>39</v>
      </c>
    </row>
    <row r="168" spans="1:1" ht="25.5" x14ac:dyDescent="0.4">
      <c r="A168" s="81" t="s">
        <v>40</v>
      </c>
    </row>
    <row r="197" spans="1:1" ht="15" customHeight="1" x14ac:dyDescent="0.4"/>
    <row r="198" spans="1:1" ht="15" customHeight="1" x14ac:dyDescent="0.4"/>
    <row r="199" spans="1:1" ht="15" customHeight="1" x14ac:dyDescent="0.4"/>
    <row r="202" spans="1:1" ht="25.5" x14ac:dyDescent="0.4">
      <c r="A202" s="81" t="s">
        <v>43</v>
      </c>
    </row>
    <row r="238" spans="1:1" ht="25.5" x14ac:dyDescent="0.4">
      <c r="A238" s="81" t="s">
        <v>42</v>
      </c>
    </row>
    <row r="273" spans="1:1" ht="25.5" x14ac:dyDescent="0.4">
      <c r="A273" s="81" t="s">
        <v>41</v>
      </c>
    </row>
    <row r="310" spans="1:1" ht="25.5" x14ac:dyDescent="0.4">
      <c r="A310" s="81" t="s">
        <v>44</v>
      </c>
    </row>
    <row r="346" spans="1:1" ht="25.5" x14ac:dyDescent="0.4">
      <c r="A346" s="81" t="s">
        <v>46</v>
      </c>
    </row>
    <row r="382" spans="1:1" ht="25.5" x14ac:dyDescent="0.4">
      <c r="A382" s="81" t="s">
        <v>45</v>
      </c>
    </row>
    <row r="418" spans="1:1" ht="25.5" x14ac:dyDescent="0.4">
      <c r="A418" s="81" t="s">
        <v>47</v>
      </c>
    </row>
    <row r="455" spans="1:1" ht="25.5" x14ac:dyDescent="0.4">
      <c r="A455" s="81" t="s">
        <v>48</v>
      </c>
    </row>
    <row r="491" spans="1:1" ht="25.5" x14ac:dyDescent="0.4">
      <c r="A491" s="81" t="s">
        <v>49</v>
      </c>
    </row>
    <row r="527" spans="1:1" ht="25.5" x14ac:dyDescent="0.4">
      <c r="A527" s="81" t="s">
        <v>50</v>
      </c>
    </row>
    <row r="567" spans="1:1" ht="25.5" x14ac:dyDescent="0.4">
      <c r="A567" s="81" t="s">
        <v>51</v>
      </c>
    </row>
    <row r="603" spans="1:1" ht="25.5" x14ac:dyDescent="0.4">
      <c r="A603" s="81" t="s">
        <v>52</v>
      </c>
    </row>
    <row r="640" spans="1:1" ht="25.5" x14ac:dyDescent="0.4">
      <c r="A640" s="81" t="s">
        <v>53</v>
      </c>
    </row>
    <row r="676" spans="1:1" ht="25.5" x14ac:dyDescent="0.4">
      <c r="A676" s="81" t="s">
        <v>54</v>
      </c>
    </row>
    <row r="714" spans="1:1" ht="25.5" x14ac:dyDescent="0.4">
      <c r="A714" s="81" t="s">
        <v>55</v>
      </c>
    </row>
    <row r="749" spans="1:1" ht="25.5" x14ac:dyDescent="0.4">
      <c r="A749" s="81" t="s">
        <v>56</v>
      </c>
    </row>
    <row r="784" spans="1:1" ht="25.5" x14ac:dyDescent="0.4">
      <c r="A784" s="81" t="s">
        <v>57</v>
      </c>
    </row>
    <row r="819" spans="1:1" ht="25.5" x14ac:dyDescent="0.4">
      <c r="A819" s="81" t="s">
        <v>58</v>
      </c>
    </row>
    <row r="855" spans="1:1" ht="25.5" x14ac:dyDescent="0.4">
      <c r="A855" s="81" t="s">
        <v>59</v>
      </c>
    </row>
    <row r="890" spans="1:1" ht="25.5" x14ac:dyDescent="0.4">
      <c r="A890" s="81" t="s">
        <v>60</v>
      </c>
    </row>
    <row r="926" spans="1:1" ht="25.5" x14ac:dyDescent="0.4">
      <c r="A926" s="81" t="s">
        <v>61</v>
      </c>
    </row>
    <row r="960" spans="1:1" ht="25.5" x14ac:dyDescent="0.4">
      <c r="A960" s="81" t="s">
        <v>62</v>
      </c>
    </row>
    <row r="995" spans="1:1" ht="25.5" x14ac:dyDescent="0.4">
      <c r="A995" s="81" t="s">
        <v>63</v>
      </c>
    </row>
    <row r="1031" spans="1:1" ht="25.5" x14ac:dyDescent="0.4">
      <c r="A1031" s="81" t="s">
        <v>64</v>
      </c>
    </row>
    <row r="1066" spans="1:1" ht="25.5" x14ac:dyDescent="0.4">
      <c r="A1066" s="81" t="s">
        <v>65</v>
      </c>
    </row>
    <row r="1101" spans="1:1" ht="25.5" x14ac:dyDescent="0.4">
      <c r="A1101" s="81" t="s">
        <v>66</v>
      </c>
    </row>
    <row r="1136" spans="1:1" ht="25.5" x14ac:dyDescent="0.4">
      <c r="A1136" s="81" t="s">
        <v>67</v>
      </c>
    </row>
    <row r="1171" spans="1:1" ht="25.5" x14ac:dyDescent="0.4">
      <c r="A1171" s="81" t="s">
        <v>68</v>
      </c>
    </row>
    <row r="1205" spans="1:1" ht="25.5" x14ac:dyDescent="0.4">
      <c r="A1205" s="81" t="s">
        <v>69</v>
      </c>
    </row>
  </sheetData>
  <phoneticPr fontId="1"/>
  <pageMargins left="0.25" right="0.25"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12" sqref="A12:J19"/>
    </sheetView>
  </sheetViews>
  <sheetFormatPr defaultColWidth="8.125" defaultRowHeight="13.5" x14ac:dyDescent="0.4"/>
  <cols>
    <col min="1" max="16384" width="8.125" style="52"/>
  </cols>
  <sheetData>
    <row r="1" spans="1:10" x14ac:dyDescent="0.4">
      <c r="A1" s="52" t="s">
        <v>25</v>
      </c>
    </row>
    <row r="2" spans="1:10" x14ac:dyDescent="0.4">
      <c r="A2" s="94" t="s">
        <v>73</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2" t="s">
        <v>26</v>
      </c>
    </row>
    <row r="12" spans="1:10" x14ac:dyDescent="0.4">
      <c r="A12" s="96" t="s">
        <v>74</v>
      </c>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27</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c r="E4" s="37"/>
      <c r="F4" s="38"/>
      <c r="G4" s="37"/>
      <c r="H4" s="38"/>
    </row>
    <row r="5" spans="1:8" x14ac:dyDescent="0.4">
      <c r="A5" s="37" t="s">
        <v>20</v>
      </c>
      <c r="B5" s="37"/>
      <c r="C5" s="37"/>
      <c r="D5" s="38"/>
      <c r="E5" s="37"/>
      <c r="F5" s="39"/>
      <c r="G5" s="37"/>
      <c r="H5" s="39"/>
    </row>
    <row r="6" spans="1:8" x14ac:dyDescent="0.4">
      <c r="A6" s="37" t="s">
        <v>20</v>
      </c>
      <c r="B6" s="37"/>
      <c r="C6" s="37"/>
      <c r="D6" s="39"/>
      <c r="E6" s="37"/>
      <c r="F6" s="39"/>
      <c r="G6" s="37"/>
      <c r="H6" s="39"/>
    </row>
    <row r="7" spans="1:8" x14ac:dyDescent="0.4">
      <c r="A7" s="37" t="s">
        <v>20</v>
      </c>
      <c r="B7" s="37"/>
      <c r="C7" s="37"/>
      <c r="D7" s="39"/>
      <c r="E7" s="37"/>
      <c r="F7" s="39"/>
      <c r="G7" s="37"/>
      <c r="H7" s="39"/>
    </row>
    <row r="8" spans="1:8" x14ac:dyDescent="0.4">
      <c r="A8" s="37" t="s">
        <v>20</v>
      </c>
      <c r="B8" s="37"/>
      <c r="C8" s="37"/>
      <c r="D8" s="39"/>
      <c r="E8" s="37"/>
      <c r="F8" s="39"/>
      <c r="G8" s="37"/>
      <c r="H8" s="39"/>
    </row>
    <row r="9" spans="1:8" x14ac:dyDescent="0.4">
      <c r="A9" s="37" t="s">
        <v>20</v>
      </c>
      <c r="B9" s="37"/>
      <c r="C9" s="37"/>
      <c r="D9" s="39"/>
      <c r="E9" s="37"/>
      <c r="F9" s="39"/>
      <c r="G9" s="37"/>
      <c r="H9" s="39"/>
    </row>
    <row r="10" spans="1:8" x14ac:dyDescent="0.4">
      <c r="A10" s="37" t="s">
        <v>20</v>
      </c>
      <c r="B10" s="37"/>
      <c r="C10" s="37"/>
      <c r="D10" s="39"/>
      <c r="E10" s="37"/>
      <c r="F10" s="39"/>
      <c r="G10" s="37"/>
      <c r="H10" s="39"/>
    </row>
    <row r="11" spans="1:8" x14ac:dyDescent="0.4">
      <c r="A11" s="37" t="s">
        <v>20</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tetsuyuki fujisawa</cp:lastModifiedBy>
  <cp:lastPrinted>2021-07-24T08:24:28Z</cp:lastPrinted>
  <dcterms:created xsi:type="dcterms:W3CDTF">2020-09-18T03:10:57Z</dcterms:created>
  <dcterms:modified xsi:type="dcterms:W3CDTF">2021-07-24T09:18:16Z</dcterms:modified>
</cp:coreProperties>
</file>