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asao\Desktop\"/>
    </mc:Choice>
  </mc:AlternateContent>
  <xr:revisionPtr revIDLastSave="324" documentId="8_{87DA06F0-A6B0-44E1-9AAE-39CBA98A8D1C}" xr6:coauthVersionLast="47" xr6:coauthVersionMax="47" xr10:uidLastSave="{F478FABC-FBF1-4F24-8FAD-C92AE3D1A773}"/>
  <bookViews>
    <workbookView xWindow="-120" yWindow="-120" windowWidth="29040" windowHeight="15840" firstSheet="1" activeTab="1" xr2:uid="{00000000-000D-0000-FFFF-FFFF00000000}"/>
  </bookViews>
  <sheets>
    <sheet name="検証シート" sheetId="1" r:id="rId1"/>
    <sheet name="画像" sheetId="7" r:id="rId2"/>
    <sheet name="気づき" sheetId="5" r:id="rId3"/>
    <sheet name="検証終了通貨" sheetId="2" r:id="rId4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59" i="1" l="1"/>
  <c r="D59" i="1"/>
  <c r="D61" i="1" l="1"/>
  <c r="E61" i="1"/>
  <c r="F61" i="1"/>
  <c r="K59" i="1"/>
  <c r="E59" i="1"/>
  <c r="I8" i="1" l="1"/>
  <c r="H8" i="1"/>
  <c r="G8" i="1"/>
  <c r="F60" i="1"/>
  <c r="F62" i="1" s="1"/>
  <c r="E60" i="1"/>
  <c r="E62" i="1" s="1"/>
  <c r="D60" i="1"/>
  <c r="D62" i="1" s="1"/>
  <c r="J9" i="1" l="1"/>
  <c r="M9" i="1" s="1"/>
  <c r="K9" i="1"/>
  <c r="N9" i="1" s="1"/>
  <c r="L9" i="1"/>
  <c r="O9" i="1" s="1"/>
  <c r="G9" i="1" l="1"/>
  <c r="J10" i="1" s="1"/>
  <c r="M10" i="1" s="1"/>
  <c r="I9" i="1"/>
  <c r="L10" i="1"/>
  <c r="O10" i="1" s="1"/>
  <c r="H9" i="1"/>
  <c r="K10" i="1" s="1"/>
  <c r="N10" i="1" s="1"/>
  <c r="H10" i="1" s="1"/>
  <c r="G10" i="1" l="1"/>
  <c r="J11" i="1" s="1"/>
  <c r="M11" i="1" s="1"/>
  <c r="I10" i="1"/>
  <c r="L11" i="1" l="1"/>
  <c r="O11" i="1" s="1"/>
  <c r="G11" i="1"/>
  <c r="K11" i="1"/>
  <c r="N11" i="1" s="1"/>
  <c r="H11" i="1" l="1"/>
  <c r="K12" i="1" s="1"/>
  <c r="N12" i="1" s="1"/>
  <c r="H12" i="1" s="1"/>
  <c r="I11" i="1"/>
  <c r="L12" i="1" s="1"/>
  <c r="O12" i="1" s="1"/>
  <c r="I12" i="1" s="1"/>
  <c r="J12" i="1"/>
  <c r="M12" i="1" s="1"/>
  <c r="G12" i="1" l="1"/>
  <c r="L13" i="1"/>
  <c r="O13" i="1" s="1"/>
  <c r="I13" i="1" s="1"/>
  <c r="K13" i="1"/>
  <c r="N13" i="1" s="1"/>
  <c r="L14" i="1" l="1"/>
  <c r="O14" i="1" s="1"/>
  <c r="I14" i="1" s="1"/>
  <c r="J13" i="1"/>
  <c r="M13" i="1" s="1"/>
  <c r="H13" i="1"/>
  <c r="G13" i="1" l="1"/>
  <c r="J14" i="1"/>
  <c r="M14" i="1" s="1"/>
  <c r="G14" i="1" s="1"/>
  <c r="L15" i="1"/>
  <c r="O15" i="1" s="1"/>
  <c r="I15" i="1" s="1"/>
  <c r="K14" i="1"/>
  <c r="N14" i="1" s="1"/>
  <c r="H14" i="1" l="1"/>
  <c r="K15" i="1" s="1"/>
  <c r="N15" i="1" s="1"/>
  <c r="H15" i="1" s="1"/>
  <c r="L16" i="1"/>
  <c r="O16" i="1" s="1"/>
  <c r="I16" i="1" s="1"/>
  <c r="J15" i="1"/>
  <c r="M15" i="1" s="1"/>
  <c r="G15" i="1" s="1"/>
  <c r="J16" i="1" l="1"/>
  <c r="M16" i="1" s="1"/>
  <c r="G16" i="1" s="1"/>
  <c r="K16" i="1"/>
  <c r="N16" i="1" s="1"/>
  <c r="H16" i="1" s="1"/>
  <c r="L17" i="1"/>
  <c r="O17" i="1" s="1"/>
  <c r="I17" i="1" s="1"/>
  <c r="L18" i="1" l="1"/>
  <c r="O18" i="1" s="1"/>
  <c r="I18" i="1" s="1"/>
  <c r="K17" i="1"/>
  <c r="N17" i="1" s="1"/>
  <c r="H17" i="1" s="1"/>
  <c r="J17" i="1"/>
  <c r="M17" i="1" s="1"/>
  <c r="G17" i="1" s="1"/>
  <c r="J18" i="1" l="1"/>
  <c r="M18" i="1" s="1"/>
  <c r="G18" i="1" s="1"/>
  <c r="K18" i="1"/>
  <c r="N18" i="1" s="1"/>
  <c r="H18" i="1" s="1"/>
  <c r="L19" i="1"/>
  <c r="O19" i="1" s="1"/>
  <c r="I19" i="1" s="1"/>
  <c r="L20" i="1" l="1"/>
  <c r="O20" i="1" s="1"/>
  <c r="I20" i="1" s="1"/>
  <c r="K19" i="1"/>
  <c r="N19" i="1" s="1"/>
  <c r="H19" i="1" s="1"/>
  <c r="J19" i="1"/>
  <c r="M19" i="1" s="1"/>
  <c r="G19" i="1" s="1"/>
  <c r="J20" i="1" l="1"/>
  <c r="M20" i="1" s="1"/>
  <c r="G20" i="1" s="1"/>
  <c r="K20" i="1"/>
  <c r="N20" i="1" s="1"/>
  <c r="H20" i="1" s="1"/>
  <c r="L21" i="1"/>
  <c r="O21" i="1" s="1"/>
  <c r="I21" i="1" s="1"/>
  <c r="L22" i="1" l="1"/>
  <c r="O22" i="1" s="1"/>
  <c r="I22" i="1" s="1"/>
  <c r="K21" i="1"/>
  <c r="N21" i="1" s="1"/>
  <c r="H21" i="1" s="1"/>
  <c r="J21" i="1"/>
  <c r="M21" i="1" s="1"/>
  <c r="G21" i="1" s="1"/>
  <c r="J22" i="1" l="1"/>
  <c r="M22" i="1" s="1"/>
  <c r="G22" i="1" s="1"/>
  <c r="K22" i="1"/>
  <c r="N22" i="1" s="1"/>
  <c r="H22" i="1" s="1"/>
  <c r="L23" i="1"/>
  <c r="O23" i="1" s="1"/>
  <c r="I23" i="1" s="1"/>
  <c r="L24" i="1" l="1"/>
  <c r="O24" i="1" s="1"/>
  <c r="I24" i="1" s="1"/>
  <c r="K23" i="1"/>
  <c r="N23" i="1" s="1"/>
  <c r="H23" i="1" s="1"/>
  <c r="J23" i="1"/>
  <c r="M23" i="1" s="1"/>
  <c r="G23" i="1" s="1"/>
  <c r="J24" i="1" l="1"/>
  <c r="M24" i="1" s="1"/>
  <c r="G24" i="1" s="1"/>
  <c r="K24" i="1"/>
  <c r="N24" i="1" s="1"/>
  <c r="H24" i="1" s="1"/>
  <c r="L25" i="1"/>
  <c r="O25" i="1" s="1"/>
  <c r="I25" i="1" s="1"/>
  <c r="L26" i="1" l="1"/>
  <c r="O26" i="1" s="1"/>
  <c r="I26" i="1" s="1"/>
  <c r="K25" i="1"/>
  <c r="N25" i="1" s="1"/>
  <c r="H25" i="1" s="1"/>
  <c r="J25" i="1"/>
  <c r="M25" i="1" s="1"/>
  <c r="G25" i="1" s="1"/>
  <c r="J26" i="1" l="1"/>
  <c r="M26" i="1" s="1"/>
  <c r="G26" i="1" s="1"/>
  <c r="K26" i="1"/>
  <c r="N26" i="1" s="1"/>
  <c r="H26" i="1" s="1"/>
  <c r="L27" i="1"/>
  <c r="O27" i="1" s="1"/>
  <c r="I27" i="1" s="1"/>
  <c r="L28" i="1" l="1"/>
  <c r="O28" i="1" s="1"/>
  <c r="I28" i="1" s="1"/>
  <c r="K27" i="1"/>
  <c r="N27" i="1" s="1"/>
  <c r="H27" i="1" s="1"/>
  <c r="J27" i="1"/>
  <c r="M27" i="1" s="1"/>
  <c r="G27" i="1" s="1"/>
  <c r="J28" i="1" l="1"/>
  <c r="M28" i="1" s="1"/>
  <c r="G28" i="1" s="1"/>
  <c r="K28" i="1"/>
  <c r="N28" i="1" s="1"/>
  <c r="H28" i="1" s="1"/>
  <c r="L29" i="1"/>
  <c r="O29" i="1" s="1"/>
  <c r="I29" i="1" s="1"/>
  <c r="L30" i="1" l="1"/>
  <c r="O30" i="1" s="1"/>
  <c r="I30" i="1" s="1"/>
  <c r="K29" i="1"/>
  <c r="N29" i="1" s="1"/>
  <c r="H29" i="1" s="1"/>
  <c r="J29" i="1"/>
  <c r="M29" i="1" s="1"/>
  <c r="G29" i="1" s="1"/>
  <c r="J30" i="1" l="1"/>
  <c r="M30" i="1" s="1"/>
  <c r="G30" i="1" s="1"/>
  <c r="K30" i="1"/>
  <c r="N30" i="1" s="1"/>
  <c r="H30" i="1" s="1"/>
  <c r="L31" i="1"/>
  <c r="O31" i="1" s="1"/>
  <c r="I31" i="1" s="1"/>
  <c r="L32" i="1" l="1"/>
  <c r="O32" i="1" s="1"/>
  <c r="I32" i="1" s="1"/>
  <c r="K31" i="1"/>
  <c r="N31" i="1" s="1"/>
  <c r="H31" i="1" s="1"/>
  <c r="J31" i="1"/>
  <c r="M31" i="1" s="1"/>
  <c r="G31" i="1" s="1"/>
  <c r="J32" i="1" l="1"/>
  <c r="M32" i="1" s="1"/>
  <c r="G32" i="1" s="1"/>
  <c r="K32" i="1"/>
  <c r="N32" i="1" s="1"/>
  <c r="H32" i="1" s="1"/>
  <c r="L33" i="1"/>
  <c r="O33" i="1" s="1"/>
  <c r="I33" i="1" s="1"/>
  <c r="L34" i="1" l="1"/>
  <c r="O34" i="1" s="1"/>
  <c r="I34" i="1" s="1"/>
  <c r="K33" i="1"/>
  <c r="N33" i="1" s="1"/>
  <c r="H33" i="1" s="1"/>
  <c r="J33" i="1"/>
  <c r="M33" i="1" s="1"/>
  <c r="G33" i="1" s="1"/>
  <c r="J34" i="1" l="1"/>
  <c r="M34" i="1" s="1"/>
  <c r="G34" i="1" s="1"/>
  <c r="K34" i="1"/>
  <c r="N34" i="1" s="1"/>
  <c r="H34" i="1" s="1"/>
  <c r="L35" i="1"/>
  <c r="O35" i="1" s="1"/>
  <c r="I35" i="1" s="1"/>
  <c r="L36" i="1" l="1"/>
  <c r="O36" i="1" s="1"/>
  <c r="I36" i="1" s="1"/>
  <c r="K35" i="1"/>
  <c r="N35" i="1" s="1"/>
  <c r="H35" i="1" s="1"/>
  <c r="J35" i="1"/>
  <c r="M35" i="1" s="1"/>
  <c r="G35" i="1" s="1"/>
  <c r="J36" i="1" l="1"/>
  <c r="M36" i="1" s="1"/>
  <c r="G36" i="1" s="1"/>
  <c r="K36" i="1"/>
  <c r="N36" i="1" s="1"/>
  <c r="H36" i="1" s="1"/>
  <c r="L37" i="1"/>
  <c r="O37" i="1" s="1"/>
  <c r="I37" i="1" s="1"/>
  <c r="L38" i="1" l="1"/>
  <c r="O38" i="1" s="1"/>
  <c r="I38" i="1" s="1"/>
  <c r="K37" i="1"/>
  <c r="N37" i="1" s="1"/>
  <c r="H37" i="1" s="1"/>
  <c r="J37" i="1"/>
  <c r="M37" i="1" s="1"/>
  <c r="G37" i="1" s="1"/>
  <c r="J38" i="1" l="1"/>
  <c r="M38" i="1" s="1"/>
  <c r="G38" i="1" s="1"/>
  <c r="K38" i="1"/>
  <c r="N38" i="1" s="1"/>
  <c r="H38" i="1" s="1"/>
  <c r="L39" i="1"/>
  <c r="O39" i="1" s="1"/>
  <c r="I39" i="1" s="1"/>
  <c r="L40" i="1" l="1"/>
  <c r="O40" i="1" s="1"/>
  <c r="I40" i="1" s="1"/>
  <c r="K39" i="1"/>
  <c r="N39" i="1" s="1"/>
  <c r="H39" i="1" s="1"/>
  <c r="J39" i="1"/>
  <c r="M39" i="1" s="1"/>
  <c r="G39" i="1" s="1"/>
  <c r="J40" i="1" l="1"/>
  <c r="M40" i="1" s="1"/>
  <c r="G40" i="1" s="1"/>
  <c r="K40" i="1"/>
  <c r="N40" i="1" s="1"/>
  <c r="H40" i="1" s="1"/>
  <c r="L41" i="1"/>
  <c r="O41" i="1" s="1"/>
  <c r="I41" i="1" s="1"/>
  <c r="L42" i="1" l="1"/>
  <c r="O42" i="1" s="1"/>
  <c r="I42" i="1" s="1"/>
  <c r="L43" i="1" s="1"/>
  <c r="O43" i="1" s="1"/>
  <c r="I43" i="1" s="1"/>
  <c r="L44" i="1" s="1"/>
  <c r="O44" i="1" s="1"/>
  <c r="I44" i="1" s="1"/>
  <c r="K41" i="1"/>
  <c r="N41" i="1" s="1"/>
  <c r="H41" i="1" s="1"/>
  <c r="J41" i="1"/>
  <c r="M41" i="1" s="1"/>
  <c r="G41" i="1" s="1"/>
  <c r="K42" i="1" l="1"/>
  <c r="N42" i="1" s="1"/>
  <c r="H42" i="1" s="1"/>
  <c r="K43" i="1" s="1"/>
  <c r="N43" i="1" s="1"/>
  <c r="H43" i="1" s="1"/>
  <c r="J42" i="1"/>
  <c r="M42" i="1" s="1"/>
  <c r="G42" i="1" s="1"/>
  <c r="L45" i="1"/>
  <c r="O45" i="1" s="1"/>
  <c r="I45" i="1" s="1"/>
  <c r="J43" i="1" l="1"/>
  <c r="M43" i="1" s="1"/>
  <c r="G43" i="1" s="1"/>
  <c r="K44" i="1"/>
  <c r="N44" i="1" s="1"/>
  <c r="H44" i="1" s="1"/>
  <c r="K45" i="1" s="1"/>
  <c r="N45" i="1" s="1"/>
  <c r="H45" i="1" s="1"/>
  <c r="L46" i="1"/>
  <c r="O46" i="1" s="1"/>
  <c r="I46" i="1" s="1"/>
  <c r="J44" i="1" l="1"/>
  <c r="M44" i="1" s="1"/>
  <c r="G44" i="1" s="1"/>
  <c r="K46" i="1"/>
  <c r="N46" i="1" s="1"/>
  <c r="H46" i="1" s="1"/>
  <c r="K47" i="1" s="1"/>
  <c r="N47" i="1" s="1"/>
  <c r="H47" i="1" s="1"/>
  <c r="L47" i="1"/>
  <c r="O47" i="1" s="1"/>
  <c r="I47" i="1" s="1"/>
  <c r="J45" i="1" l="1"/>
  <c r="M45" i="1" s="1"/>
  <c r="G45" i="1" s="1"/>
  <c r="K48" i="1"/>
  <c r="N48" i="1" s="1"/>
  <c r="H48" i="1" s="1"/>
  <c r="L48" i="1"/>
  <c r="O48" i="1" s="1"/>
  <c r="I48" i="1" s="1"/>
  <c r="J46" i="1" l="1"/>
  <c r="M46" i="1" s="1"/>
  <c r="G46" i="1" s="1"/>
  <c r="K49" i="1"/>
  <c r="N49" i="1" s="1"/>
  <c r="H49" i="1" s="1"/>
  <c r="L49" i="1"/>
  <c r="O49" i="1" s="1"/>
  <c r="I49" i="1" s="1"/>
  <c r="J47" i="1" l="1"/>
  <c r="M47" i="1" s="1"/>
  <c r="G47" i="1" s="1"/>
  <c r="K50" i="1"/>
  <c r="N50" i="1" s="1"/>
  <c r="H50" i="1" s="1"/>
  <c r="L50" i="1"/>
  <c r="O50" i="1" s="1"/>
  <c r="I50" i="1" s="1"/>
  <c r="J48" i="1" l="1"/>
  <c r="M48" i="1" s="1"/>
  <c r="G48" i="1" s="1"/>
  <c r="K51" i="1"/>
  <c r="N51" i="1" s="1"/>
  <c r="H51" i="1" s="1"/>
  <c r="L51" i="1"/>
  <c r="O51" i="1" s="1"/>
  <c r="I51" i="1" s="1"/>
  <c r="J49" i="1" l="1"/>
  <c r="M49" i="1" s="1"/>
  <c r="G49" i="1" s="1"/>
  <c r="K52" i="1"/>
  <c r="N52" i="1" s="1"/>
  <c r="H52" i="1" s="1"/>
  <c r="L52" i="1"/>
  <c r="O52" i="1" s="1"/>
  <c r="I52" i="1" s="1"/>
  <c r="J50" i="1" l="1"/>
  <c r="M50" i="1" s="1"/>
  <c r="G50" i="1" s="1"/>
  <c r="K53" i="1"/>
  <c r="N53" i="1" s="1"/>
  <c r="H53" i="1" s="1"/>
  <c r="L53" i="1"/>
  <c r="O53" i="1" s="1"/>
  <c r="I53" i="1" s="1"/>
  <c r="J51" i="1" l="1"/>
  <c r="M51" i="1" s="1"/>
  <c r="G51" i="1" s="1"/>
  <c r="K54" i="1"/>
  <c r="N54" i="1" s="1"/>
  <c r="H54" i="1" s="1"/>
  <c r="L54" i="1"/>
  <c r="O54" i="1" s="1"/>
  <c r="I54" i="1" s="1"/>
  <c r="J52" i="1" l="1"/>
  <c r="M52" i="1" s="1"/>
  <c r="G52" i="1" s="1"/>
  <c r="K55" i="1"/>
  <c r="N55" i="1" s="1"/>
  <c r="H55" i="1" s="1"/>
  <c r="L55" i="1"/>
  <c r="O55" i="1" s="1"/>
  <c r="I55" i="1" s="1"/>
  <c r="J53" i="1" l="1"/>
  <c r="M53" i="1" s="1"/>
  <c r="G53" i="1" s="1"/>
  <c r="K56" i="1"/>
  <c r="N56" i="1" s="1"/>
  <c r="H56" i="1" s="1"/>
  <c r="L56" i="1"/>
  <c r="O56" i="1" s="1"/>
  <c r="I56" i="1" s="1"/>
  <c r="J54" i="1" l="1"/>
  <c r="M54" i="1" s="1"/>
  <c r="G54" i="1" s="1"/>
  <c r="K57" i="1"/>
  <c r="N57" i="1" s="1"/>
  <c r="H57" i="1" s="1"/>
  <c r="L57" i="1"/>
  <c r="O57" i="1" s="1"/>
  <c r="I57" i="1" s="1"/>
  <c r="J55" i="1" l="1"/>
  <c r="M55" i="1" s="1"/>
  <c r="G55" i="1" s="1"/>
  <c r="K58" i="1"/>
  <c r="N58" i="1" s="1"/>
  <c r="L58" i="1"/>
  <c r="O58" i="1" s="1"/>
  <c r="H58" i="1" l="1"/>
  <c r="N59" i="1"/>
  <c r="H59" i="1" s="1"/>
  <c r="I58" i="1"/>
  <c r="O59" i="1"/>
  <c r="I59" i="1" s="1"/>
  <c r="I61" i="1" s="1"/>
  <c r="J56" i="1"/>
  <c r="M56" i="1" s="1"/>
  <c r="G56" i="1" s="1"/>
  <c r="H61" i="1" l="1"/>
  <c r="K61" i="1" s="1"/>
  <c r="L61" i="1"/>
  <c r="J57" i="1"/>
  <c r="M57" i="1" s="1"/>
  <c r="G57" i="1" s="1"/>
  <c r="J58" i="1" l="1"/>
  <c r="M58" i="1" s="1"/>
  <c r="G58" i="1" l="1"/>
  <c r="M59" i="1"/>
  <c r="G59" i="1" s="1"/>
  <c r="G61" i="1" s="1"/>
  <c r="J61" i="1" s="1"/>
</calcChain>
</file>

<file path=xl/sharedStrings.xml><?xml version="1.0" encoding="utf-8"?>
<sst xmlns="http://schemas.openxmlformats.org/spreadsheetml/2006/main" count="89" uniqueCount="75">
  <si>
    <t>通貨ペア</t>
    <rPh sb="0" eb="2">
      <t>ツウカ</t>
    </rPh>
    <phoneticPr fontId="1"/>
  </si>
  <si>
    <t>USDJPY</t>
  </si>
  <si>
    <t>時間足</t>
    <rPh sb="0" eb="2">
      <t>ジカン</t>
    </rPh>
    <rPh sb="2" eb="3">
      <t>アシ</t>
    </rPh>
    <phoneticPr fontId="1"/>
  </si>
  <si>
    <t>4H足</t>
    <rPh sb="2" eb="3">
      <t>アシ</t>
    </rPh>
    <phoneticPr fontId="1"/>
  </si>
  <si>
    <t>当初資金</t>
    <rPh sb="0" eb="2">
      <t>トウショ</t>
    </rPh>
    <rPh sb="2" eb="4">
      <t>シキン</t>
    </rPh>
    <phoneticPr fontId="1"/>
  </si>
  <si>
    <t>エントリー理由</t>
    <rPh sb="5" eb="7">
      <t>リユウ</t>
    </rPh>
    <phoneticPr fontId="1"/>
  </si>
  <si>
    <t>10MA・20MAの両方の上側にキャンドルがあれば買い方向、下側なら売り方向。ローソク足の左の実体を右の実体が包んでいる。</t>
  </si>
  <si>
    <t>決済理由</t>
    <rPh sb="0" eb="2">
      <t>ケッサイ</t>
    </rPh>
    <rPh sb="2" eb="4">
      <t>リユウ</t>
    </rPh>
    <phoneticPr fontId="1"/>
  </si>
  <si>
    <t>フィボナッチターゲット1.27, 1.5, 2.0で決済(黄色で塗りつぶしたところはフィボナッチターゲット5までとれている）</t>
    <rPh sb="29" eb="31">
      <t>キイロ</t>
    </rPh>
    <rPh sb="32" eb="33">
      <t>ヌ</t>
    </rPh>
    <phoneticPr fontId="1"/>
  </si>
  <si>
    <t>No.</t>
    <phoneticPr fontId="1"/>
  </si>
  <si>
    <t>エントリー</t>
    <phoneticPr fontId="1"/>
  </si>
  <si>
    <r>
      <rPr>
        <b/>
        <sz val="11"/>
        <color theme="1"/>
        <rFont val="游ゴシック"/>
        <family val="3"/>
        <charset val="128"/>
        <scheme val="minor"/>
      </rPr>
      <t>決済</t>
    </r>
    <r>
      <rPr>
        <b/>
        <sz val="9"/>
        <color theme="1"/>
        <rFont val="游ゴシック"/>
        <family val="3"/>
        <charset val="128"/>
        <scheme val="minor"/>
      </rPr>
      <t>(利確:1.27~2, 損切:-1,引分:0)</t>
    </r>
    <rPh sb="0" eb="2">
      <t>ケッサイ</t>
    </rPh>
    <rPh sb="3" eb="4">
      <t>リ</t>
    </rPh>
    <rPh sb="4" eb="5">
      <t>カク</t>
    </rPh>
    <rPh sb="14" eb="16">
      <t>ソンギリ</t>
    </rPh>
    <rPh sb="20" eb="22">
      <t>ヒキワケ</t>
    </rPh>
    <phoneticPr fontId="1"/>
  </si>
  <si>
    <t>残金（円)</t>
    <rPh sb="0" eb="2">
      <t>ザンキン</t>
    </rPh>
    <rPh sb="3" eb="4">
      <t>エン</t>
    </rPh>
    <phoneticPr fontId="1"/>
  </si>
  <si>
    <t>損失上限（リスク3%）</t>
    <rPh sb="0" eb="2">
      <t>ソンシツ</t>
    </rPh>
    <rPh sb="2" eb="4">
      <t>ジョウゲン</t>
    </rPh>
    <phoneticPr fontId="1"/>
  </si>
  <si>
    <t>損益額</t>
    <rPh sb="0" eb="2">
      <t>ソンエキ</t>
    </rPh>
    <rPh sb="2" eb="3">
      <t>ガク</t>
    </rPh>
    <phoneticPr fontId="1"/>
  </si>
  <si>
    <t>日付</t>
    <rPh sb="0" eb="2">
      <t>ヒヅケ</t>
    </rPh>
    <phoneticPr fontId="1"/>
  </si>
  <si>
    <t>買い1／売り2</t>
    <rPh sb="0" eb="1">
      <t>カ</t>
    </rPh>
    <rPh sb="4" eb="5">
      <t>ウ</t>
    </rPh>
    <phoneticPr fontId="1"/>
  </si>
  <si>
    <t>当初</t>
    <rPh sb="0" eb="2">
      <t>トウショ</t>
    </rPh>
    <phoneticPr fontId="1"/>
  </si>
  <si>
    <t>2020.1.21</t>
  </si>
  <si>
    <t>2020.2.28</t>
  </si>
  <si>
    <t>2020.3.5</t>
  </si>
  <si>
    <t>2020.3.12</t>
  </si>
  <si>
    <t>2020.3.17</t>
  </si>
  <si>
    <t>2020.3.18</t>
  </si>
  <si>
    <t>2020.3.20</t>
  </si>
  <si>
    <t>トレンドが出ていてMA同士が開いている場合、調整や反転することが多い</t>
  </si>
  <si>
    <t>2020.5.18</t>
  </si>
  <si>
    <t>2020.9.15</t>
  </si>
  <si>
    <t>2020.11.13</t>
  </si>
  <si>
    <t>2020.8.14</t>
  </si>
  <si>
    <t>MAより上にあって陰線が右で大きい。ルール上MAより上なら買い、なので逆。</t>
  </si>
  <si>
    <t>2020.11.17</t>
  </si>
  <si>
    <t>2021.1.29</t>
  </si>
  <si>
    <t>2021.3.1</t>
  </si>
  <si>
    <t>2021.4.7</t>
  </si>
  <si>
    <t>勝数</t>
    <rPh sb="0" eb="1">
      <t>カ</t>
    </rPh>
    <rPh sb="1" eb="2">
      <t>スウ</t>
    </rPh>
    <phoneticPr fontId="1"/>
  </si>
  <si>
    <t>期間</t>
    <rPh sb="0" eb="2">
      <t>キカン</t>
    </rPh>
    <phoneticPr fontId="1"/>
  </si>
  <si>
    <t>日</t>
    <rPh sb="0" eb="1">
      <t>ヒ</t>
    </rPh>
    <phoneticPr fontId="1"/>
  </si>
  <si>
    <t>負数</t>
    <rPh sb="0" eb="1">
      <t>マ</t>
    </rPh>
    <rPh sb="1" eb="2">
      <t>スウ</t>
    </rPh>
    <phoneticPr fontId="1"/>
  </si>
  <si>
    <t>利益率</t>
    <rPh sb="0" eb="2">
      <t>リエキ</t>
    </rPh>
    <rPh sb="2" eb="3">
      <t>リツ</t>
    </rPh>
    <phoneticPr fontId="1"/>
  </si>
  <si>
    <t>月利</t>
    <rPh sb="0" eb="2">
      <t>ゲツリ</t>
    </rPh>
    <phoneticPr fontId="1"/>
  </si>
  <si>
    <t>引分</t>
    <rPh sb="0" eb="2">
      <t>ヒキワケ</t>
    </rPh>
    <phoneticPr fontId="1"/>
  </si>
  <si>
    <t>勝率</t>
    <rPh sb="0" eb="2">
      <t>ショウリツ</t>
    </rPh>
    <phoneticPr fontId="1"/>
  </si>
  <si>
    <t>①</t>
  </si>
  <si>
    <t>②</t>
  </si>
  <si>
    <t>③</t>
  </si>
  <si>
    <t>④</t>
  </si>
  <si>
    <t>⑤</t>
  </si>
  <si>
    <t>⑥</t>
  </si>
  <si>
    <t>⑦</t>
  </si>
  <si>
    <t>⑧</t>
  </si>
  <si>
    <t>⑨</t>
  </si>
  <si>
    <t>⑩</t>
  </si>
  <si>
    <t>⑪</t>
  </si>
  <si>
    <t>⑫</t>
  </si>
  <si>
    <t>⑬</t>
  </si>
  <si>
    <t>⑭</t>
  </si>
  <si>
    <t>⑮</t>
  </si>
  <si>
    <t>⑯</t>
  </si>
  <si>
    <t>⑰</t>
  </si>
  <si>
    <t>⑱</t>
  </si>
  <si>
    <t>気付き　質問</t>
  </si>
  <si>
    <t>②レンジを終えてMAに沿ってきている気がした。</t>
  </si>
  <si>
    <t>感想</t>
  </si>
  <si>
    <t>今後</t>
  </si>
  <si>
    <t>エントリーしない：MAが大きく開いているとき、トレンドが出ているとき</t>
  </si>
  <si>
    <t>検証終了通貨</t>
    <rPh sb="0" eb="2">
      <t>ケンショウ</t>
    </rPh>
    <rPh sb="2" eb="4">
      <t>シュウリョウ</t>
    </rPh>
    <rPh sb="4" eb="6">
      <t>ツウカ</t>
    </rPh>
    <phoneticPr fontId="5"/>
  </si>
  <si>
    <t>ルール</t>
    <phoneticPr fontId="5"/>
  </si>
  <si>
    <t>通貨ペア</t>
    <rPh sb="0" eb="2">
      <t>ツウカ</t>
    </rPh>
    <phoneticPr fontId="5"/>
  </si>
  <si>
    <t>日足</t>
    <rPh sb="0" eb="2">
      <t>ヒアシ</t>
    </rPh>
    <phoneticPr fontId="5"/>
  </si>
  <si>
    <t>終了日</t>
    <rPh sb="0" eb="3">
      <t>シュウリョウビ</t>
    </rPh>
    <phoneticPr fontId="5"/>
  </si>
  <si>
    <t>4Ｈ足</t>
    <rPh sb="2" eb="3">
      <t>アシ</t>
    </rPh>
    <phoneticPr fontId="5"/>
  </si>
  <si>
    <t>１Ｈ足</t>
    <rPh sb="2" eb="3">
      <t>アシ</t>
    </rPh>
    <phoneticPr fontId="5"/>
  </si>
  <si>
    <t>PB</t>
    <phoneticPr fontId="5"/>
  </si>
  <si>
    <t>EUR/USD</t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</si>
</sst>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yyyy/m/d;@"/>
    <numFmt numFmtId="177" formatCode="#,##0_);[Red]\(#,##0\)"/>
    <numFmt numFmtId="178" formatCode="#,##0_ "/>
    <numFmt numFmtId="179" formatCode="0.0%"/>
  </numFmts>
  <fonts count="13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name val="游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9" fontId="8" fillId="0" borderId="0" applyFont="0" applyFill="0" applyBorder="0" applyAlignment="0" applyProtection="0">
      <alignment vertical="center"/>
    </xf>
  </cellStyleXfs>
  <cellXfs count="91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0" fillId="0" borderId="9" xfId="0" applyBorder="1">
      <alignment vertical="center"/>
    </xf>
    <xf numFmtId="176" fontId="0" fillId="0" borderId="12" xfId="0" applyNumberFormat="1" applyBorder="1">
      <alignment vertical="center"/>
    </xf>
    <xf numFmtId="176" fontId="0" fillId="0" borderId="11" xfId="0" applyNumberFormat="1" applyBorder="1">
      <alignment vertical="center"/>
    </xf>
    <xf numFmtId="0" fontId="2" fillId="0" borderId="9" xfId="0" applyFont="1" applyBorder="1">
      <alignment vertical="center"/>
    </xf>
    <xf numFmtId="0" fontId="0" fillId="0" borderId="8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2" xfId="0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5" xfId="0" applyFont="1" applyBorder="1">
      <alignment vertical="center"/>
    </xf>
    <xf numFmtId="177" fontId="3" fillId="0" borderId="13" xfId="0" applyNumberFormat="1" applyFont="1" applyBorder="1">
      <alignment vertical="center"/>
    </xf>
    <xf numFmtId="177" fontId="0" fillId="0" borderId="14" xfId="0" applyNumberFormat="1" applyBorder="1">
      <alignment vertical="center"/>
    </xf>
    <xf numFmtId="177" fontId="0" fillId="0" borderId="15" xfId="0" applyNumberFormat="1" applyBorder="1">
      <alignment vertical="center"/>
    </xf>
    <xf numFmtId="177" fontId="0" fillId="0" borderId="0" xfId="0" applyNumberFormat="1">
      <alignment vertical="center"/>
    </xf>
    <xf numFmtId="176" fontId="0" fillId="0" borderId="10" xfId="0" applyNumberFormat="1" applyBorder="1">
      <alignment vertical="center"/>
    </xf>
    <xf numFmtId="0" fontId="2" fillId="0" borderId="10" xfId="0" applyFont="1" applyBorder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11" xfId="0" applyFont="1" applyBorder="1">
      <alignment vertical="center"/>
    </xf>
    <xf numFmtId="0" fontId="3" fillId="0" borderId="2" xfId="0" applyFont="1" applyBorder="1">
      <alignment vertical="center"/>
    </xf>
    <xf numFmtId="178" fontId="0" fillId="0" borderId="0" xfId="0" applyNumberFormat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14" fontId="7" fillId="0" borderId="16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8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9" xfId="1" applyFont="1" applyBorder="1">
      <alignment vertical="center"/>
    </xf>
    <xf numFmtId="0" fontId="0" fillId="0" borderId="8" xfId="0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0" fillId="0" borderId="0" xfId="2">
      <alignment vertical="center"/>
    </xf>
    <xf numFmtId="0" fontId="11" fillId="0" borderId="3" xfId="0" applyFont="1" applyBorder="1">
      <alignment vertical="center"/>
    </xf>
    <xf numFmtId="0" fontId="11" fillId="0" borderId="4" xfId="0" applyFont="1" applyBorder="1">
      <alignment vertical="center"/>
    </xf>
    <xf numFmtId="0" fontId="11" fillId="0" borderId="5" xfId="0" applyFont="1" applyBorder="1">
      <alignment vertical="center"/>
    </xf>
    <xf numFmtId="0" fontId="11" fillId="0" borderId="8" xfId="0" applyFont="1" applyBorder="1">
      <alignment vertical="center"/>
    </xf>
    <xf numFmtId="0" fontId="11" fillId="0" borderId="0" xfId="0" applyFont="1">
      <alignment vertical="center"/>
    </xf>
    <xf numFmtId="0" fontId="11" fillId="0" borderId="9" xfId="0" applyFont="1" applyBorder="1">
      <alignment vertical="center"/>
    </xf>
    <xf numFmtId="0" fontId="11" fillId="0" borderId="6" xfId="0" applyFont="1" applyBorder="1">
      <alignment vertical="center"/>
    </xf>
    <xf numFmtId="0" fontId="11" fillId="0" borderId="1" xfId="0" applyFont="1" applyBorder="1">
      <alignment vertical="center"/>
    </xf>
    <xf numFmtId="0" fontId="11" fillId="0" borderId="7" xfId="0" applyFont="1" applyBorder="1">
      <alignment vertical="center"/>
    </xf>
    <xf numFmtId="0" fontId="9" fillId="0" borderId="11" xfId="0" applyFont="1" applyBorder="1">
      <alignment vertical="center"/>
    </xf>
    <xf numFmtId="179" fontId="2" fillId="0" borderId="13" xfId="3" applyNumberFormat="1" applyFont="1" applyBorder="1">
      <alignment vertical="center"/>
    </xf>
    <xf numFmtId="179" fontId="2" fillId="0" borderId="2" xfId="3" applyNumberFormat="1" applyFont="1" applyBorder="1">
      <alignment vertical="center"/>
    </xf>
    <xf numFmtId="0" fontId="2" fillId="0" borderId="2" xfId="0" applyFont="1" applyBorder="1" applyAlignment="1">
      <alignment horizontal="center" vertical="center"/>
    </xf>
    <xf numFmtId="38" fontId="12" fillId="0" borderId="13" xfId="1" applyFont="1" applyFill="1" applyBorder="1">
      <alignment vertical="center"/>
    </xf>
    <xf numFmtId="0" fontId="12" fillId="0" borderId="15" xfId="0" applyFont="1" applyBorder="1">
      <alignment vertical="center"/>
    </xf>
    <xf numFmtId="177" fontId="0" fillId="0" borderId="13" xfId="0" applyNumberFormat="1" applyBorder="1">
      <alignment vertical="center"/>
    </xf>
    <xf numFmtId="9" fontId="2" fillId="0" borderId="0" xfId="0" applyNumberFormat="1" applyFont="1">
      <alignment vertical="center"/>
    </xf>
    <xf numFmtId="9" fontId="2" fillId="0" borderId="14" xfId="0" applyNumberFormat="1" applyFont="1" applyBorder="1">
      <alignment vertical="center"/>
    </xf>
    <xf numFmtId="9" fontId="2" fillId="0" borderId="15" xfId="0" applyNumberFormat="1" applyFont="1" applyBorder="1">
      <alignment vertical="center"/>
    </xf>
    <xf numFmtId="9" fontId="2" fillId="0" borderId="13" xfId="3" applyFont="1" applyBorder="1">
      <alignment vertical="center"/>
    </xf>
    <xf numFmtId="9" fontId="2" fillId="0" borderId="14" xfId="3" applyFont="1" applyBorder="1">
      <alignment vertical="center"/>
    </xf>
    <xf numFmtId="9" fontId="2" fillId="0" borderId="15" xfId="3" applyFont="1" applyBorder="1">
      <alignment vertical="center"/>
    </xf>
    <xf numFmtId="9" fontId="2" fillId="0" borderId="13" xfId="0" applyNumberFormat="1" applyFont="1" applyBorder="1">
      <alignment vertical="center"/>
    </xf>
    <xf numFmtId="0" fontId="11" fillId="3" borderId="9" xfId="0" applyFont="1" applyFill="1" applyBorder="1">
      <alignment vertical="center"/>
    </xf>
    <xf numFmtId="38" fontId="0" fillId="0" borderId="13" xfId="0" applyNumberFormat="1" applyBorder="1">
      <alignment vertical="center"/>
    </xf>
    <xf numFmtId="38" fontId="0" fillId="0" borderId="14" xfId="0" applyNumberFormat="1" applyBorder="1">
      <alignment vertical="center"/>
    </xf>
    <xf numFmtId="38" fontId="0" fillId="0" borderId="15" xfId="0" applyNumberFormat="1" applyBorder="1">
      <alignment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0" fillId="0" borderId="0" xfId="2" applyAlignment="1">
      <alignment horizontal="left" vertical="top" wrapText="1"/>
    </xf>
    <xf numFmtId="0" fontId="10" fillId="0" borderId="0" xfId="2" applyAlignment="1">
      <alignment horizontal="left" vertical="top"/>
    </xf>
    <xf numFmtId="0" fontId="10" fillId="0" borderId="0" xfId="2" applyAlignment="1">
      <alignment vertical="top" wrapText="1"/>
    </xf>
    <xf numFmtId="0" fontId="10" fillId="0" borderId="0" xfId="2" applyAlignment="1">
      <alignment vertical="top"/>
    </xf>
  </cellXfs>
  <cellStyles count="4">
    <cellStyle name="パーセント" xfId="3" builtinId="5"/>
    <cellStyle name="桁区切り" xfId="1" builtinId="6"/>
    <cellStyle name="標準" xfId="0" builtinId="0"/>
    <cellStyle name="標準 2" xfId="2" xr:uid="{CD78C7D8-3A45-4776-9D09-8317F161085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457200</xdr:colOff>
      <xdr:row>32</xdr:row>
      <xdr:rowOff>47625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E0975C62-56E6-4572-BD4E-2A357713B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00" y="180975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15</xdr:col>
      <xdr:colOff>457200</xdr:colOff>
      <xdr:row>65</xdr:row>
      <xdr:rowOff>47625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49783822-7B01-4467-BEC6-BC0757FCEF87}"/>
            </a:ext>
            <a:ext uri="{147F2762-F138-4A5C-976F-8EAC2B608ADB}">
              <a16:predDERef xmlns:a16="http://schemas.microsoft.com/office/drawing/2014/main" pred="{E0975C62-56E6-4572-BD4E-2A357713B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2900" y="6153150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15</xdr:col>
      <xdr:colOff>466725</xdr:colOff>
      <xdr:row>98</xdr:row>
      <xdr:rowOff>47625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2492F8B-59E4-4C94-9B79-43DF9752CC43}"/>
            </a:ext>
            <a:ext uri="{147F2762-F138-4A5C-976F-8EAC2B608ADB}">
              <a16:predDERef xmlns:a16="http://schemas.microsoft.com/office/drawing/2014/main" pred="{49783822-7B01-4467-BEC6-BC0757FCE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2900" y="12125325"/>
          <a:ext cx="10067925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15</xdr:col>
      <xdr:colOff>457200</xdr:colOff>
      <xdr:row>130</xdr:row>
      <xdr:rowOff>47625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2DD48F92-069B-45B5-9B2D-6115A8E81D8E}"/>
            </a:ext>
            <a:ext uri="{147F2762-F138-4A5C-976F-8EAC2B608ADB}">
              <a16:predDERef xmlns:a16="http://schemas.microsoft.com/office/drawing/2014/main" pred="{02492F8B-59E4-4C94-9B79-43DF9752C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2900" y="17916525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132</xdr:row>
      <xdr:rowOff>0</xdr:rowOff>
    </xdr:from>
    <xdr:to>
      <xdr:col>15</xdr:col>
      <xdr:colOff>457200</xdr:colOff>
      <xdr:row>163</xdr:row>
      <xdr:rowOff>47625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ABB3E431-D97A-4434-939A-E9549C483836}"/>
            </a:ext>
            <a:ext uri="{147F2762-F138-4A5C-976F-8EAC2B608ADB}">
              <a16:predDERef xmlns:a16="http://schemas.microsoft.com/office/drawing/2014/main" pred="{2DD48F92-069B-45B5-9B2D-6115A8E81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42900" y="23888700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165</xdr:row>
      <xdr:rowOff>0</xdr:rowOff>
    </xdr:from>
    <xdr:to>
      <xdr:col>15</xdr:col>
      <xdr:colOff>457200</xdr:colOff>
      <xdr:row>196</xdr:row>
      <xdr:rowOff>47625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786A16EB-7F90-4B28-B6AF-ECB1DEEA6972}"/>
            </a:ext>
            <a:ext uri="{147F2762-F138-4A5C-976F-8EAC2B608ADB}">
              <a16:predDERef xmlns:a16="http://schemas.microsoft.com/office/drawing/2014/main" pred="{ABB3E431-D97A-4434-939A-E9549C483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2900" y="29860875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198</xdr:row>
      <xdr:rowOff>0</xdr:rowOff>
    </xdr:from>
    <xdr:to>
      <xdr:col>15</xdr:col>
      <xdr:colOff>457200</xdr:colOff>
      <xdr:row>229</xdr:row>
      <xdr:rowOff>47625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FC8CE9AD-FD05-4662-ACA8-0925789A7DD3}"/>
            </a:ext>
            <a:ext uri="{147F2762-F138-4A5C-976F-8EAC2B608ADB}">
              <a16:predDERef xmlns:a16="http://schemas.microsoft.com/office/drawing/2014/main" pred="{786A16EB-7F90-4B28-B6AF-ECB1DEEA6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42900" y="35833050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231</xdr:row>
      <xdr:rowOff>0</xdr:rowOff>
    </xdr:from>
    <xdr:to>
      <xdr:col>15</xdr:col>
      <xdr:colOff>457200</xdr:colOff>
      <xdr:row>262</xdr:row>
      <xdr:rowOff>47625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43AD51CD-AF5C-4586-9EC2-FD9AA4D6E84D}"/>
            </a:ext>
            <a:ext uri="{147F2762-F138-4A5C-976F-8EAC2B608ADB}">
              <a16:predDERef xmlns:a16="http://schemas.microsoft.com/office/drawing/2014/main" pred="{FC8CE9AD-FD05-4662-ACA8-0925789A7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42900" y="41805225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264</xdr:row>
      <xdr:rowOff>0</xdr:rowOff>
    </xdr:from>
    <xdr:to>
      <xdr:col>15</xdr:col>
      <xdr:colOff>457200</xdr:colOff>
      <xdr:row>295</xdr:row>
      <xdr:rowOff>47625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5182609C-7FA6-4A28-AD10-D1999B94196F}"/>
            </a:ext>
            <a:ext uri="{147F2762-F138-4A5C-976F-8EAC2B608ADB}">
              <a16:predDERef xmlns:a16="http://schemas.microsoft.com/office/drawing/2014/main" pred="{43AD51CD-AF5C-4586-9EC2-FD9AA4D6E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42900" y="47777400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297</xdr:row>
      <xdr:rowOff>0</xdr:rowOff>
    </xdr:from>
    <xdr:to>
      <xdr:col>15</xdr:col>
      <xdr:colOff>457200</xdr:colOff>
      <xdr:row>328</xdr:row>
      <xdr:rowOff>47625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656F19D0-7CD2-4E1C-A446-60C23E22E13D}"/>
            </a:ext>
            <a:ext uri="{147F2762-F138-4A5C-976F-8EAC2B608ADB}">
              <a16:predDERef xmlns:a16="http://schemas.microsoft.com/office/drawing/2014/main" pred="{5182609C-7FA6-4A28-AD10-D1999B941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42900" y="53749575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330</xdr:row>
      <xdr:rowOff>0</xdr:rowOff>
    </xdr:from>
    <xdr:to>
      <xdr:col>15</xdr:col>
      <xdr:colOff>457200</xdr:colOff>
      <xdr:row>361</xdr:row>
      <xdr:rowOff>47625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CBC0ADD2-5729-462C-8024-C31D23707031}"/>
            </a:ext>
            <a:ext uri="{147F2762-F138-4A5C-976F-8EAC2B608ADB}">
              <a16:predDERef xmlns:a16="http://schemas.microsoft.com/office/drawing/2014/main" pred="{656F19D0-7CD2-4E1C-A446-60C23E22E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42900" y="59721750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362</xdr:row>
      <xdr:rowOff>104775</xdr:rowOff>
    </xdr:from>
    <xdr:to>
      <xdr:col>15</xdr:col>
      <xdr:colOff>504825</xdr:colOff>
      <xdr:row>394</xdr:row>
      <xdr:rowOff>0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46B5FB63-ADB4-4839-80DC-5D978EA9F336}"/>
            </a:ext>
            <a:ext uri="{147F2762-F138-4A5C-976F-8EAC2B608ADB}">
              <a16:predDERef xmlns:a16="http://schemas.microsoft.com/office/drawing/2014/main" pred="{CBC0ADD2-5729-462C-8024-C31D23707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42900" y="65617725"/>
          <a:ext cx="10106025" cy="56864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396</xdr:row>
      <xdr:rowOff>9525</xdr:rowOff>
    </xdr:from>
    <xdr:to>
      <xdr:col>15</xdr:col>
      <xdr:colOff>523875</xdr:colOff>
      <xdr:row>427</xdr:row>
      <xdr:rowOff>85725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2BBBD493-AA03-445D-9F21-BD63ADCA27EB}"/>
            </a:ext>
            <a:ext uri="{147F2762-F138-4A5C-976F-8EAC2B608ADB}">
              <a16:predDERef xmlns:a16="http://schemas.microsoft.com/office/drawing/2014/main" pred="{46B5FB63-ADB4-4839-80DC-5D978EA9F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42900" y="71675625"/>
          <a:ext cx="10125075" cy="56864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429</xdr:row>
      <xdr:rowOff>9525</xdr:rowOff>
    </xdr:from>
    <xdr:to>
      <xdr:col>15</xdr:col>
      <xdr:colOff>485775</xdr:colOff>
      <xdr:row>460</xdr:row>
      <xdr:rowOff>76200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DF18491D-2932-4FDA-8E41-E7C2C0C26739}"/>
            </a:ext>
            <a:ext uri="{147F2762-F138-4A5C-976F-8EAC2B608ADB}">
              <a16:predDERef xmlns:a16="http://schemas.microsoft.com/office/drawing/2014/main" pred="{2BBBD493-AA03-445D-9F21-BD63ADCA2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42900" y="77647800"/>
          <a:ext cx="10086975" cy="56769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461</xdr:row>
      <xdr:rowOff>161925</xdr:rowOff>
    </xdr:from>
    <xdr:to>
      <xdr:col>15</xdr:col>
      <xdr:colOff>457200</xdr:colOff>
      <xdr:row>493</xdr:row>
      <xdr:rowOff>19050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A84D7499-DB73-4187-9B39-6EB7030A1C1E}"/>
            </a:ext>
            <a:ext uri="{147F2762-F138-4A5C-976F-8EAC2B608ADB}">
              <a16:predDERef xmlns:a16="http://schemas.microsoft.com/office/drawing/2014/main" pred="{DF18491D-2932-4FDA-8E41-E7C2C0C26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42900" y="83591400"/>
          <a:ext cx="10058400" cy="56483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494</xdr:row>
      <xdr:rowOff>9525</xdr:rowOff>
    </xdr:from>
    <xdr:to>
      <xdr:col>15</xdr:col>
      <xdr:colOff>504825</xdr:colOff>
      <xdr:row>525</xdr:row>
      <xdr:rowOff>85725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E0F33696-0366-4827-ABE7-EE7044FE6D5E}"/>
            </a:ext>
            <a:ext uri="{147F2762-F138-4A5C-976F-8EAC2B608ADB}">
              <a16:predDERef xmlns:a16="http://schemas.microsoft.com/office/drawing/2014/main" pred="{A84D7499-DB73-4187-9B39-6EB7030A1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42900" y="89411175"/>
          <a:ext cx="10106025" cy="56864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527</xdr:row>
      <xdr:rowOff>0</xdr:rowOff>
    </xdr:from>
    <xdr:to>
      <xdr:col>15</xdr:col>
      <xdr:colOff>676275</xdr:colOff>
      <xdr:row>558</xdr:row>
      <xdr:rowOff>171450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DCEDD550-FD63-435C-AB5E-F4C9C1A6A0BE}"/>
            </a:ext>
            <a:ext uri="{147F2762-F138-4A5C-976F-8EAC2B608ADB}">
              <a16:predDERef xmlns:a16="http://schemas.microsoft.com/office/drawing/2014/main" pred="{E0F33696-0366-4827-ABE7-EE7044FE6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42900" y="95373825"/>
          <a:ext cx="10277475" cy="57816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560</xdr:row>
      <xdr:rowOff>0</xdr:rowOff>
    </xdr:from>
    <xdr:to>
      <xdr:col>15</xdr:col>
      <xdr:colOff>676275</xdr:colOff>
      <xdr:row>591</xdr:row>
      <xdr:rowOff>171450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B20AB51D-8B06-4CEF-BF80-54E7002CC36F}"/>
            </a:ext>
            <a:ext uri="{147F2762-F138-4A5C-976F-8EAC2B608ADB}">
              <a16:predDERef xmlns:a16="http://schemas.microsoft.com/office/drawing/2014/main" pred="{DCEDD550-FD63-435C-AB5E-F4C9C1A6A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42900" y="101346000"/>
          <a:ext cx="10277475" cy="57816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64"/>
  <sheetViews>
    <sheetView zoomScaleNormal="100" workbookViewId="0">
      <pane xSplit="1" ySplit="8" topLeftCell="B14" activePane="bottomRight" state="frozen"/>
      <selection pane="bottomRight" activeCell="G26" sqref="G26"/>
      <selection pane="bottomLeft" activeCell="A9" sqref="A9"/>
      <selection pane="topRight" activeCell="B1" sqref="B1"/>
    </sheetView>
  </sheetViews>
  <sheetFormatPr defaultRowHeight="18.75"/>
  <cols>
    <col min="1" max="1" width="4.875" customWidth="1"/>
    <col min="2" max="2" width="12" customWidth="1"/>
    <col min="3" max="3" width="10.625" customWidth="1"/>
    <col min="4" max="6" width="8.25" customWidth="1"/>
    <col min="7" max="7" width="9.875" customWidth="1"/>
    <col min="10" max="15" width="7.75" customWidth="1"/>
  </cols>
  <sheetData>
    <row r="1" spans="1:18">
      <c r="A1" s="1" t="s">
        <v>0</v>
      </c>
      <c r="C1" t="s">
        <v>1</v>
      </c>
    </row>
    <row r="2" spans="1:18">
      <c r="A2" s="1" t="s">
        <v>2</v>
      </c>
      <c r="C2" t="s">
        <v>3</v>
      </c>
    </row>
    <row r="3" spans="1:18">
      <c r="A3" s="1" t="s">
        <v>4</v>
      </c>
      <c r="C3" s="27">
        <v>100000</v>
      </c>
    </row>
    <row r="4" spans="1:18">
      <c r="A4" s="1" t="s">
        <v>5</v>
      </c>
      <c r="C4" s="27" t="s">
        <v>6</v>
      </c>
    </row>
    <row r="5" spans="1:18" ht="19.5" thickBot="1">
      <c r="A5" s="1" t="s">
        <v>7</v>
      </c>
      <c r="C5" s="27" t="s">
        <v>8</v>
      </c>
    </row>
    <row r="6" spans="1:18" ht="19.5" thickBot="1">
      <c r="A6" s="22" t="s">
        <v>9</v>
      </c>
      <c r="B6" s="22" t="s">
        <v>10</v>
      </c>
      <c r="C6" s="22" t="s">
        <v>10</v>
      </c>
      <c r="D6" s="45" t="s">
        <v>11</v>
      </c>
      <c r="E6" s="23"/>
      <c r="F6" s="24"/>
      <c r="G6" s="77" t="s">
        <v>12</v>
      </c>
      <c r="H6" s="78"/>
      <c r="I6" s="84"/>
      <c r="J6" s="77" t="s">
        <v>13</v>
      </c>
      <c r="K6" s="78"/>
      <c r="L6" s="84"/>
      <c r="M6" s="77" t="s">
        <v>14</v>
      </c>
      <c r="N6" s="78"/>
      <c r="O6" s="84"/>
    </row>
    <row r="7" spans="1:18" ht="19.5" thickBot="1">
      <c r="A7" s="25"/>
      <c r="B7" s="25" t="s">
        <v>15</v>
      </c>
      <c r="C7" s="59" t="s">
        <v>16</v>
      </c>
      <c r="D7" s="11">
        <v>1.27</v>
      </c>
      <c r="E7" s="12">
        <v>1.5</v>
      </c>
      <c r="F7" s="13">
        <v>2</v>
      </c>
      <c r="G7" s="11">
        <v>1.27</v>
      </c>
      <c r="H7" s="12">
        <v>1.5</v>
      </c>
      <c r="I7" s="13">
        <v>2</v>
      </c>
      <c r="J7" s="11">
        <v>1.27</v>
      </c>
      <c r="K7" s="12">
        <v>1.5</v>
      </c>
      <c r="L7" s="13">
        <v>2</v>
      </c>
      <c r="M7" s="11">
        <v>1.27</v>
      </c>
      <c r="N7" s="12">
        <v>1.5</v>
      </c>
      <c r="O7" s="13">
        <v>2</v>
      </c>
    </row>
    <row r="8" spans="1:18" ht="19.5" thickBot="1">
      <c r="A8" s="26" t="s">
        <v>17</v>
      </c>
      <c r="B8" s="10"/>
      <c r="C8" s="46"/>
      <c r="D8" s="15"/>
      <c r="E8" s="14"/>
      <c r="F8" s="16"/>
      <c r="G8" s="17">
        <f>C3</f>
        <v>100000</v>
      </c>
      <c r="H8" s="18">
        <f>C3</f>
        <v>100000</v>
      </c>
      <c r="I8" s="19">
        <f>C3</f>
        <v>100000</v>
      </c>
      <c r="J8" s="81" t="s">
        <v>13</v>
      </c>
      <c r="K8" s="82"/>
      <c r="L8" s="83"/>
      <c r="M8" s="81"/>
      <c r="N8" s="82"/>
      <c r="O8" s="83"/>
    </row>
    <row r="9" spans="1:18">
      <c r="A9" s="7">
        <v>1</v>
      </c>
      <c r="B9" s="21" t="s">
        <v>18</v>
      </c>
      <c r="C9" s="47">
        <v>2</v>
      </c>
      <c r="D9" s="50">
        <v>1.27</v>
      </c>
      <c r="E9" s="51">
        <v>1.5</v>
      </c>
      <c r="F9" s="52">
        <v>2</v>
      </c>
      <c r="G9" s="20">
        <f>IF(D9="","",G8+M9)</f>
        <v>103810</v>
      </c>
      <c r="H9" s="20">
        <f t="shared" ref="H9" si="0">IF(E9="","",H8+N9)</f>
        <v>104500</v>
      </c>
      <c r="I9" s="20">
        <f t="shared" ref="I9" si="1">IF(F9="","",I8+O9)</f>
        <v>106000</v>
      </c>
      <c r="J9" s="38">
        <f>IF(G8="","",G8*0.03)</f>
        <v>3000</v>
      </c>
      <c r="K9" s="39">
        <f>IF(H8="","",H8*0.03)</f>
        <v>3000</v>
      </c>
      <c r="L9" s="40">
        <f>IF(I8="","",I8*0.03)</f>
        <v>3000</v>
      </c>
      <c r="M9" s="38">
        <f>IF(D9="","",J9*D9)</f>
        <v>3810</v>
      </c>
      <c r="N9" s="39">
        <f>IF(E9="","",K9*E9)</f>
        <v>4500</v>
      </c>
      <c r="O9" s="40">
        <f>IF(F9="","",L9*F9)</f>
        <v>6000</v>
      </c>
      <c r="P9" s="20"/>
      <c r="Q9" s="20"/>
      <c r="R9" s="20"/>
    </row>
    <row r="10" spans="1:18">
      <c r="A10" s="7">
        <v>2</v>
      </c>
      <c r="B10" s="4" t="s">
        <v>19</v>
      </c>
      <c r="C10" s="44">
        <v>2</v>
      </c>
      <c r="D10" s="53">
        <v>1.27</v>
      </c>
      <c r="E10" s="54">
        <v>1.5</v>
      </c>
      <c r="F10" s="55">
        <v>2</v>
      </c>
      <c r="G10" s="20">
        <f t="shared" ref="G10:G42" si="2">IF(D10="","",G9+M10)</f>
        <v>107765.16099999999</v>
      </c>
      <c r="H10" s="20">
        <f t="shared" ref="H10:H42" si="3">IF(E10="","",H9+N10)</f>
        <v>109202.5</v>
      </c>
      <c r="I10" s="20">
        <f t="shared" ref="I10:I42" si="4">IF(F10="","",I9+O10)</f>
        <v>112360</v>
      </c>
      <c r="J10" s="41">
        <f t="shared" ref="J10:J12" si="5">IF(G9="","",G9*0.03)</f>
        <v>3114.2999999999997</v>
      </c>
      <c r="K10" s="42">
        <f t="shared" ref="K10:K12" si="6">IF(H9="","",H9*0.03)</f>
        <v>3135</v>
      </c>
      <c r="L10" s="43">
        <f t="shared" ref="L10:L12" si="7">IF(I9="","",I9*0.03)</f>
        <v>3180</v>
      </c>
      <c r="M10" s="41">
        <f t="shared" ref="M10:M12" si="8">IF(D10="","",J10*D10)</f>
        <v>3955.1609999999996</v>
      </c>
      <c r="N10" s="42">
        <f t="shared" ref="N10:N12" si="9">IF(E10="","",K10*E10)</f>
        <v>4702.5</v>
      </c>
      <c r="O10" s="43">
        <f t="shared" ref="O10:O12" si="10">IF(F10="","",L10*F10)</f>
        <v>6360</v>
      </c>
      <c r="P10" s="20"/>
      <c r="Q10" s="20"/>
      <c r="R10" s="20"/>
    </row>
    <row r="11" spans="1:18">
      <c r="A11" s="7">
        <v>3</v>
      </c>
      <c r="B11" s="4" t="s">
        <v>20</v>
      </c>
      <c r="C11" s="44">
        <v>2</v>
      </c>
      <c r="D11" s="53">
        <v>1.27</v>
      </c>
      <c r="E11" s="54">
        <v>1.5</v>
      </c>
      <c r="F11" s="73">
        <v>2</v>
      </c>
      <c r="G11" s="20">
        <f t="shared" si="2"/>
        <v>111871.01363409999</v>
      </c>
      <c r="H11" s="20">
        <f t="shared" si="3"/>
        <v>114116.6125</v>
      </c>
      <c r="I11" s="20">
        <f t="shared" si="4"/>
        <v>119101.6</v>
      </c>
      <c r="J11" s="41">
        <f t="shared" si="5"/>
        <v>3232.9548299999997</v>
      </c>
      <c r="K11" s="42">
        <f t="shared" si="6"/>
        <v>3276.0749999999998</v>
      </c>
      <c r="L11" s="43">
        <f t="shared" si="7"/>
        <v>3370.7999999999997</v>
      </c>
      <c r="M11" s="41">
        <f t="shared" si="8"/>
        <v>4105.8526340999997</v>
      </c>
      <c r="N11" s="42">
        <f t="shared" si="9"/>
        <v>4914.1124999999993</v>
      </c>
      <c r="O11" s="43">
        <f t="shared" si="10"/>
        <v>6741.5999999999995</v>
      </c>
      <c r="P11" s="20"/>
      <c r="Q11" s="20"/>
      <c r="R11" s="20"/>
    </row>
    <row r="12" spans="1:18">
      <c r="A12" s="7">
        <v>4</v>
      </c>
      <c r="B12" s="4" t="s">
        <v>21</v>
      </c>
      <c r="C12" s="44">
        <v>1</v>
      </c>
      <c r="D12" s="53">
        <v>1.27</v>
      </c>
      <c r="E12" s="54">
        <v>1.5</v>
      </c>
      <c r="F12" s="55">
        <v>2</v>
      </c>
      <c r="G12" s="20">
        <f t="shared" si="2"/>
        <v>116133.29925355921</v>
      </c>
      <c r="H12" s="20">
        <f t="shared" si="3"/>
        <v>119251.8600625</v>
      </c>
      <c r="I12" s="20">
        <f t="shared" si="4"/>
        <v>126247.69600000001</v>
      </c>
      <c r="J12" s="41">
        <f t="shared" si="5"/>
        <v>3356.1304090229996</v>
      </c>
      <c r="K12" s="42">
        <f t="shared" si="6"/>
        <v>3423.4983750000001</v>
      </c>
      <c r="L12" s="43">
        <f t="shared" si="7"/>
        <v>3573.0480000000002</v>
      </c>
      <c r="M12" s="41">
        <f t="shared" si="8"/>
        <v>4262.2856194592096</v>
      </c>
      <c r="N12" s="42">
        <f t="shared" si="9"/>
        <v>5135.2475625000006</v>
      </c>
      <c r="O12" s="43">
        <f t="shared" si="10"/>
        <v>7146.0960000000005</v>
      </c>
      <c r="P12" s="20"/>
      <c r="Q12" s="20"/>
      <c r="R12" s="20"/>
    </row>
    <row r="13" spans="1:18">
      <c r="A13" s="7">
        <v>5</v>
      </c>
      <c r="B13" s="4" t="s">
        <v>22</v>
      </c>
      <c r="C13" s="44">
        <v>1</v>
      </c>
      <c r="D13" s="53">
        <v>1.27</v>
      </c>
      <c r="E13" s="54">
        <v>1.5</v>
      </c>
      <c r="F13" s="73">
        <v>2</v>
      </c>
      <c r="G13" s="20">
        <f t="shared" si="2"/>
        <v>120557.97795511982</v>
      </c>
      <c r="H13" s="20">
        <f t="shared" si="3"/>
        <v>124618.19376531249</v>
      </c>
      <c r="I13" s="20">
        <f t="shared" si="4"/>
        <v>133822.55776000003</v>
      </c>
      <c r="J13" s="41">
        <f t="shared" ref="J13:J58" si="11">IF(G12="","",G12*0.03)</f>
        <v>3483.998977606776</v>
      </c>
      <c r="K13" s="42">
        <f t="shared" ref="K13:K58" si="12">IF(H12="","",H12*0.03)</f>
        <v>3577.5558018749998</v>
      </c>
      <c r="L13" s="43">
        <f t="shared" ref="L13:L58" si="13">IF(I12="","",I12*0.03)</f>
        <v>3787.4308800000003</v>
      </c>
      <c r="M13" s="41">
        <f t="shared" ref="M13:M58" si="14">IF(D13="","",J13*D13)</f>
        <v>4424.6787015606051</v>
      </c>
      <c r="N13" s="42">
        <f t="shared" ref="N13:N58" si="15">IF(E13="","",K13*E13)</f>
        <v>5366.3337028124997</v>
      </c>
      <c r="O13" s="43">
        <f t="shared" ref="O13:O58" si="16">IF(F13="","",L13*F13)</f>
        <v>7574.8617600000007</v>
      </c>
      <c r="P13" s="20"/>
      <c r="Q13" s="20"/>
      <c r="R13" s="20"/>
    </row>
    <row r="14" spans="1:18">
      <c r="A14" s="7">
        <v>6</v>
      </c>
      <c r="B14" s="4" t="s">
        <v>23</v>
      </c>
      <c r="C14" s="44">
        <v>1</v>
      </c>
      <c r="D14" s="53">
        <v>1.27</v>
      </c>
      <c r="E14" s="54">
        <v>1.5</v>
      </c>
      <c r="F14" s="55">
        <v>2</v>
      </c>
      <c r="G14" s="20">
        <f t="shared" si="2"/>
        <v>125151.23691520988</v>
      </c>
      <c r="H14" s="20">
        <f t="shared" si="3"/>
        <v>130226.01248475155</v>
      </c>
      <c r="I14" s="20">
        <f t="shared" si="4"/>
        <v>141851.91122560002</v>
      </c>
      <c r="J14" s="41">
        <f t="shared" si="11"/>
        <v>3616.7393386535941</v>
      </c>
      <c r="K14" s="42">
        <f t="shared" si="12"/>
        <v>3738.5458129593744</v>
      </c>
      <c r="L14" s="43">
        <f t="shared" si="13"/>
        <v>4014.6767328000005</v>
      </c>
      <c r="M14" s="41">
        <f t="shared" si="14"/>
        <v>4593.2589600900646</v>
      </c>
      <c r="N14" s="42">
        <f t="shared" si="15"/>
        <v>5607.8187194390612</v>
      </c>
      <c r="O14" s="43">
        <f t="shared" si="16"/>
        <v>8029.3534656000011</v>
      </c>
      <c r="P14" s="20"/>
      <c r="Q14" s="20"/>
      <c r="R14" s="20"/>
    </row>
    <row r="15" spans="1:18">
      <c r="A15" s="7">
        <v>7</v>
      </c>
      <c r="B15" s="4" t="s">
        <v>24</v>
      </c>
      <c r="C15" s="44">
        <v>1</v>
      </c>
      <c r="D15" s="53">
        <v>-1</v>
      </c>
      <c r="E15" s="54">
        <v>-1</v>
      </c>
      <c r="F15" s="55">
        <v>-1</v>
      </c>
      <c r="G15" s="20">
        <f t="shared" si="2"/>
        <v>121396.69980775358</v>
      </c>
      <c r="H15" s="20">
        <f t="shared" si="3"/>
        <v>126319.23211020901</v>
      </c>
      <c r="I15" s="20">
        <f t="shared" si="4"/>
        <v>137596.35388883203</v>
      </c>
      <c r="J15" s="41">
        <f t="shared" si="11"/>
        <v>3754.5371074562963</v>
      </c>
      <c r="K15" s="42">
        <f t="shared" si="12"/>
        <v>3906.7803745425463</v>
      </c>
      <c r="L15" s="43">
        <f t="shared" si="13"/>
        <v>4255.5573367680008</v>
      </c>
      <c r="M15" s="41">
        <f t="shared" si="14"/>
        <v>-3754.5371074562963</v>
      </c>
      <c r="N15" s="42">
        <f t="shared" si="15"/>
        <v>-3906.7803745425463</v>
      </c>
      <c r="O15" s="43">
        <f t="shared" si="16"/>
        <v>-4255.5573367680008</v>
      </c>
      <c r="P15" s="20" t="s">
        <v>25</v>
      </c>
      <c r="Q15" s="20"/>
      <c r="R15" s="20"/>
    </row>
    <row r="16" spans="1:18">
      <c r="A16" s="7">
        <v>8</v>
      </c>
      <c r="B16" s="4" t="s">
        <v>26</v>
      </c>
      <c r="C16" s="44">
        <v>1</v>
      </c>
      <c r="D16" s="53">
        <v>1.27</v>
      </c>
      <c r="E16" s="54">
        <v>1.5</v>
      </c>
      <c r="F16" s="55">
        <v>2</v>
      </c>
      <c r="G16" s="20">
        <f t="shared" si="2"/>
        <v>126021.91407042899</v>
      </c>
      <c r="H16" s="20">
        <f t="shared" si="3"/>
        <v>132003.59755516841</v>
      </c>
      <c r="I16" s="20">
        <f t="shared" si="4"/>
        <v>145852.13512216194</v>
      </c>
      <c r="J16" s="41">
        <f t="shared" si="11"/>
        <v>3641.9009942326074</v>
      </c>
      <c r="K16" s="42">
        <f t="shared" si="12"/>
        <v>3789.57696330627</v>
      </c>
      <c r="L16" s="43">
        <f t="shared" si="13"/>
        <v>4127.8906166649613</v>
      </c>
      <c r="M16" s="41">
        <f t="shared" si="14"/>
        <v>4625.2142626754112</v>
      </c>
      <c r="N16" s="42">
        <f t="shared" si="15"/>
        <v>5684.3654449594051</v>
      </c>
      <c r="O16" s="43">
        <f t="shared" si="16"/>
        <v>8255.7812333299225</v>
      </c>
      <c r="P16" s="20"/>
      <c r="Q16" s="20"/>
      <c r="R16" s="20"/>
    </row>
    <row r="17" spans="1:18">
      <c r="A17" s="7">
        <v>9</v>
      </c>
      <c r="B17" s="4" t="s">
        <v>27</v>
      </c>
      <c r="C17" s="44">
        <v>2</v>
      </c>
      <c r="D17" s="53">
        <v>1.27</v>
      </c>
      <c r="E17" s="54">
        <v>1.5</v>
      </c>
      <c r="F17" s="55">
        <v>2</v>
      </c>
      <c r="G17" s="20">
        <f t="shared" si="2"/>
        <v>130823.34899651233</v>
      </c>
      <c r="H17" s="20">
        <f t="shared" si="3"/>
        <v>137943.75944515099</v>
      </c>
      <c r="I17" s="20">
        <f t="shared" si="4"/>
        <v>154603.26322949165</v>
      </c>
      <c r="J17" s="41">
        <f t="shared" si="11"/>
        <v>3780.6574221128694</v>
      </c>
      <c r="K17" s="42">
        <f t="shared" si="12"/>
        <v>3960.1079266550523</v>
      </c>
      <c r="L17" s="43">
        <f t="shared" si="13"/>
        <v>4375.564053664858</v>
      </c>
      <c r="M17" s="41">
        <f t="shared" si="14"/>
        <v>4801.4349260833442</v>
      </c>
      <c r="N17" s="42">
        <f t="shared" si="15"/>
        <v>5940.1618899825789</v>
      </c>
      <c r="O17" s="43">
        <f t="shared" si="16"/>
        <v>8751.1281073297159</v>
      </c>
      <c r="P17" s="20"/>
      <c r="Q17" s="20"/>
      <c r="R17" s="20"/>
    </row>
    <row r="18" spans="1:18">
      <c r="A18" s="7">
        <v>10</v>
      </c>
      <c r="B18" s="4" t="s">
        <v>28</v>
      </c>
      <c r="C18" s="44">
        <v>2</v>
      </c>
      <c r="D18" s="53">
        <v>1.27</v>
      </c>
      <c r="E18" s="54">
        <v>1.5</v>
      </c>
      <c r="F18" s="55">
        <v>2</v>
      </c>
      <c r="G18" s="20">
        <f t="shared" si="2"/>
        <v>135807.71859327945</v>
      </c>
      <c r="H18" s="20">
        <f t="shared" si="3"/>
        <v>144151.22862018278</v>
      </c>
      <c r="I18" s="20">
        <f t="shared" si="4"/>
        <v>163879.45902326115</v>
      </c>
      <c r="J18" s="41">
        <f t="shared" si="11"/>
        <v>3924.7004698953697</v>
      </c>
      <c r="K18" s="42">
        <f t="shared" si="12"/>
        <v>4138.3127833545295</v>
      </c>
      <c r="L18" s="43">
        <f t="shared" si="13"/>
        <v>4638.0978968847494</v>
      </c>
      <c r="M18" s="41">
        <f t="shared" si="14"/>
        <v>4984.3695967671192</v>
      </c>
      <c r="N18" s="42">
        <f t="shared" si="15"/>
        <v>6207.4691750317943</v>
      </c>
      <c r="O18" s="43">
        <f t="shared" si="16"/>
        <v>9276.1957937694988</v>
      </c>
      <c r="P18" s="20"/>
      <c r="Q18" s="20"/>
      <c r="R18" s="20"/>
    </row>
    <row r="19" spans="1:18">
      <c r="A19" s="7">
        <v>11</v>
      </c>
      <c r="B19" s="4" t="s">
        <v>29</v>
      </c>
      <c r="C19" s="44">
        <v>2</v>
      </c>
      <c r="D19" s="53">
        <v>1.27</v>
      </c>
      <c r="E19" s="54">
        <v>1.5</v>
      </c>
      <c r="F19" s="55">
        <v>2</v>
      </c>
      <c r="G19" s="20">
        <f t="shared" si="2"/>
        <v>140981.9926716834</v>
      </c>
      <c r="H19" s="20">
        <f t="shared" si="3"/>
        <v>150638.03390809102</v>
      </c>
      <c r="I19" s="20">
        <f t="shared" si="4"/>
        <v>173712.22656465683</v>
      </c>
      <c r="J19" s="41">
        <f t="shared" si="11"/>
        <v>4074.2315577983836</v>
      </c>
      <c r="K19" s="42">
        <f t="shared" si="12"/>
        <v>4324.5368586054828</v>
      </c>
      <c r="L19" s="43">
        <f t="shared" si="13"/>
        <v>4916.3837706978347</v>
      </c>
      <c r="M19" s="41">
        <f t="shared" si="14"/>
        <v>5174.274078403947</v>
      </c>
      <c r="N19" s="42">
        <f t="shared" si="15"/>
        <v>6486.8052879082243</v>
      </c>
      <c r="O19" s="43">
        <f t="shared" si="16"/>
        <v>9832.7675413956695</v>
      </c>
      <c r="P19" s="20" t="s">
        <v>30</v>
      </c>
      <c r="Q19" s="20"/>
      <c r="R19" s="20"/>
    </row>
    <row r="20" spans="1:18">
      <c r="A20" s="7">
        <v>12</v>
      </c>
      <c r="B20" s="4" t="s">
        <v>31</v>
      </c>
      <c r="C20" s="44">
        <v>2</v>
      </c>
      <c r="D20" s="53">
        <v>1.27</v>
      </c>
      <c r="E20" s="54">
        <v>1.5</v>
      </c>
      <c r="F20" s="55">
        <v>2</v>
      </c>
      <c r="G20" s="20">
        <f t="shared" si="2"/>
        <v>146353.40659247455</v>
      </c>
      <c r="H20" s="20">
        <f t="shared" si="3"/>
        <v>157416.7454339551</v>
      </c>
      <c r="I20" s="20">
        <f t="shared" si="4"/>
        <v>184134.96015853624</v>
      </c>
      <c r="J20" s="41">
        <f t="shared" si="11"/>
        <v>4229.4597801505015</v>
      </c>
      <c r="K20" s="42">
        <f t="shared" si="12"/>
        <v>4519.1410172427304</v>
      </c>
      <c r="L20" s="43">
        <f t="shared" si="13"/>
        <v>5211.3667969397047</v>
      </c>
      <c r="M20" s="41">
        <f t="shared" si="14"/>
        <v>5371.4139207911367</v>
      </c>
      <c r="N20" s="42">
        <f t="shared" si="15"/>
        <v>6778.7115258640952</v>
      </c>
      <c r="O20" s="43">
        <f t="shared" si="16"/>
        <v>10422.733593879409</v>
      </c>
      <c r="P20" s="20"/>
      <c r="Q20" s="20"/>
      <c r="R20" s="20"/>
    </row>
    <row r="21" spans="1:18">
      <c r="A21" s="7">
        <v>13</v>
      </c>
      <c r="B21" s="4" t="s">
        <v>32</v>
      </c>
      <c r="C21" s="44">
        <v>1</v>
      </c>
      <c r="D21" s="53">
        <v>1.27</v>
      </c>
      <c r="E21" s="54">
        <v>1.5</v>
      </c>
      <c r="F21" s="55">
        <v>2</v>
      </c>
      <c r="G21" s="20">
        <f t="shared" si="2"/>
        <v>151929.47138364782</v>
      </c>
      <c r="H21" s="20">
        <f t="shared" si="3"/>
        <v>164500.49897848308</v>
      </c>
      <c r="I21" s="20">
        <f t="shared" si="4"/>
        <v>195183.05776804843</v>
      </c>
      <c r="J21" s="41">
        <f t="shared" si="11"/>
        <v>4390.6021977742366</v>
      </c>
      <c r="K21" s="42">
        <f t="shared" si="12"/>
        <v>4722.5023630186533</v>
      </c>
      <c r="L21" s="43">
        <f t="shared" si="13"/>
        <v>5524.0488047560866</v>
      </c>
      <c r="M21" s="41">
        <f t="shared" si="14"/>
        <v>5576.0647911732804</v>
      </c>
      <c r="N21" s="42">
        <f t="shared" si="15"/>
        <v>7083.75354452798</v>
      </c>
      <c r="O21" s="43">
        <f t="shared" si="16"/>
        <v>11048.097609512173</v>
      </c>
      <c r="P21" s="20"/>
      <c r="Q21" s="20"/>
      <c r="R21" s="20"/>
    </row>
    <row r="22" spans="1:18">
      <c r="A22" s="7">
        <v>14</v>
      </c>
      <c r="B22" s="4" t="s">
        <v>33</v>
      </c>
      <c r="C22" s="44">
        <v>1</v>
      </c>
      <c r="D22" s="53">
        <v>1.27</v>
      </c>
      <c r="E22" s="54">
        <v>1.5</v>
      </c>
      <c r="F22" s="55">
        <v>2</v>
      </c>
      <c r="G22" s="20">
        <f t="shared" si="2"/>
        <v>157717.9842433648</v>
      </c>
      <c r="H22" s="20">
        <f t="shared" si="3"/>
        <v>171903.02143251483</v>
      </c>
      <c r="I22" s="20">
        <f t="shared" si="4"/>
        <v>206894.04123413132</v>
      </c>
      <c r="J22" s="41">
        <f t="shared" si="11"/>
        <v>4557.8841415094348</v>
      </c>
      <c r="K22" s="42">
        <f t="shared" si="12"/>
        <v>4935.0149693544927</v>
      </c>
      <c r="L22" s="43">
        <f t="shared" si="13"/>
        <v>5855.4917330414528</v>
      </c>
      <c r="M22" s="41">
        <f t="shared" si="14"/>
        <v>5788.5128597169823</v>
      </c>
      <c r="N22" s="42">
        <f t="shared" si="15"/>
        <v>7402.5224540317395</v>
      </c>
      <c r="O22" s="43">
        <f t="shared" si="16"/>
        <v>11710.983466082906</v>
      </c>
      <c r="P22" s="20"/>
      <c r="Q22" s="20"/>
      <c r="R22" s="20"/>
    </row>
    <row r="23" spans="1:18">
      <c r="A23" s="7">
        <v>15</v>
      </c>
      <c r="B23" s="4" t="s">
        <v>34</v>
      </c>
      <c r="C23" s="44">
        <v>2</v>
      </c>
      <c r="D23" s="53">
        <v>1.27</v>
      </c>
      <c r="E23" s="54">
        <v>1.5</v>
      </c>
      <c r="F23" s="73">
        <v>2</v>
      </c>
      <c r="G23" s="20">
        <f t="shared" si="2"/>
        <v>163727.03944303701</v>
      </c>
      <c r="H23" s="20">
        <f t="shared" si="3"/>
        <v>179638.657396978</v>
      </c>
      <c r="I23" s="20">
        <f t="shared" si="4"/>
        <v>219307.68370817919</v>
      </c>
      <c r="J23" s="41">
        <f t="shared" si="11"/>
        <v>4731.5395273009435</v>
      </c>
      <c r="K23" s="42">
        <f t="shared" si="12"/>
        <v>5157.090642975445</v>
      </c>
      <c r="L23" s="43">
        <f t="shared" si="13"/>
        <v>6206.8212370239398</v>
      </c>
      <c r="M23" s="41">
        <f t="shared" si="14"/>
        <v>6009.0551996721988</v>
      </c>
      <c r="N23" s="42">
        <f t="shared" si="15"/>
        <v>7735.6359644631675</v>
      </c>
      <c r="O23" s="43">
        <f t="shared" si="16"/>
        <v>12413.64247404788</v>
      </c>
      <c r="P23" s="20"/>
      <c r="Q23" s="20"/>
      <c r="R23" s="20"/>
    </row>
    <row r="24" spans="1:18">
      <c r="A24" s="7">
        <v>16</v>
      </c>
      <c r="B24" s="4" t="s">
        <v>18</v>
      </c>
      <c r="C24" s="44">
        <v>2</v>
      </c>
      <c r="D24" s="53">
        <v>1.27</v>
      </c>
      <c r="E24" s="54">
        <v>1.5</v>
      </c>
      <c r="F24" s="55">
        <v>2</v>
      </c>
      <c r="G24" s="20">
        <f t="shared" si="2"/>
        <v>169965.03964581672</v>
      </c>
      <c r="H24" s="20">
        <f t="shared" si="3"/>
        <v>187722.39697984201</v>
      </c>
      <c r="I24" s="20">
        <f t="shared" si="4"/>
        <v>232466.14473066994</v>
      </c>
      <c r="J24" s="41">
        <f t="shared" si="11"/>
        <v>4911.81118329111</v>
      </c>
      <c r="K24" s="42">
        <f t="shared" si="12"/>
        <v>5389.1597219093401</v>
      </c>
      <c r="L24" s="43">
        <f t="shared" si="13"/>
        <v>6579.2305112453751</v>
      </c>
      <c r="M24" s="41">
        <f t="shared" si="14"/>
        <v>6238.00020277971</v>
      </c>
      <c r="N24" s="42">
        <f t="shared" si="15"/>
        <v>8083.7395828640101</v>
      </c>
      <c r="O24" s="43">
        <f t="shared" si="16"/>
        <v>13158.46102249075</v>
      </c>
      <c r="P24" s="20"/>
      <c r="Q24" s="20"/>
      <c r="R24" s="20"/>
    </row>
    <row r="25" spans="1:18">
      <c r="A25" s="7">
        <v>17</v>
      </c>
      <c r="B25" s="4" t="s">
        <v>19</v>
      </c>
      <c r="C25" s="44">
        <v>2</v>
      </c>
      <c r="D25" s="53">
        <v>1.27</v>
      </c>
      <c r="E25" s="54">
        <v>1.5</v>
      </c>
      <c r="F25" s="55">
        <v>2</v>
      </c>
      <c r="G25" s="20">
        <f t="shared" si="2"/>
        <v>176440.70765632234</v>
      </c>
      <c r="H25" s="20">
        <f t="shared" si="3"/>
        <v>196169.9048439349</v>
      </c>
      <c r="I25" s="20">
        <f t="shared" si="4"/>
        <v>246414.11341451012</v>
      </c>
      <c r="J25" s="41">
        <f t="shared" si="11"/>
        <v>5098.9511893745012</v>
      </c>
      <c r="K25" s="42">
        <f t="shared" si="12"/>
        <v>5631.6719093952606</v>
      </c>
      <c r="L25" s="43">
        <f t="shared" si="13"/>
        <v>6973.9843419200979</v>
      </c>
      <c r="M25" s="41">
        <f t="shared" si="14"/>
        <v>6475.6680105056166</v>
      </c>
      <c r="N25" s="42">
        <f t="shared" si="15"/>
        <v>8447.5078640928914</v>
      </c>
      <c r="O25" s="43">
        <f t="shared" si="16"/>
        <v>13947.968683840196</v>
      </c>
      <c r="P25" s="20"/>
      <c r="Q25" s="20"/>
      <c r="R25" s="20"/>
    </row>
    <row r="26" spans="1:18">
      <c r="A26" s="7">
        <v>18</v>
      </c>
      <c r="B26" s="4" t="s">
        <v>20</v>
      </c>
      <c r="C26" s="44">
        <v>2</v>
      </c>
      <c r="D26" s="53">
        <v>1.27</v>
      </c>
      <c r="E26" s="54">
        <v>1.5</v>
      </c>
      <c r="F26" s="55">
        <v>2</v>
      </c>
      <c r="G26" s="20">
        <f t="shared" si="2"/>
        <v>183163.09861802822</v>
      </c>
      <c r="H26" s="20">
        <f t="shared" si="3"/>
        <v>204997.55056191198</v>
      </c>
      <c r="I26" s="20">
        <f t="shared" si="4"/>
        <v>261198.96021938074</v>
      </c>
      <c r="J26" s="41">
        <f t="shared" si="11"/>
        <v>5293.2212296896696</v>
      </c>
      <c r="K26" s="42">
        <f t="shared" si="12"/>
        <v>5885.0971453180464</v>
      </c>
      <c r="L26" s="43">
        <f t="shared" si="13"/>
        <v>7392.4234024353036</v>
      </c>
      <c r="M26" s="41">
        <f t="shared" si="14"/>
        <v>6722.3909617058807</v>
      </c>
      <c r="N26" s="42">
        <f t="shared" si="15"/>
        <v>8827.6457179770696</v>
      </c>
      <c r="O26" s="43">
        <f t="shared" si="16"/>
        <v>14784.846804870607</v>
      </c>
      <c r="P26" s="20"/>
      <c r="Q26" s="20"/>
      <c r="R26" s="20"/>
    </row>
    <row r="27" spans="1:18">
      <c r="A27" s="7">
        <v>19</v>
      </c>
      <c r="B27" s="4"/>
      <c r="C27" s="44"/>
      <c r="D27" s="53"/>
      <c r="E27" s="54"/>
      <c r="F27" s="55"/>
      <c r="G27" s="20" t="str">
        <f t="shared" si="2"/>
        <v/>
      </c>
      <c r="H27" s="20" t="str">
        <f t="shared" si="3"/>
        <v/>
      </c>
      <c r="I27" s="20" t="str">
        <f t="shared" si="4"/>
        <v/>
      </c>
      <c r="J27" s="41">
        <f t="shared" si="11"/>
        <v>5494.8929585408459</v>
      </c>
      <c r="K27" s="42">
        <f t="shared" si="12"/>
        <v>6149.9265168573593</v>
      </c>
      <c r="L27" s="43">
        <f t="shared" si="13"/>
        <v>7835.9688065814216</v>
      </c>
      <c r="M27" s="41" t="str">
        <f t="shared" si="14"/>
        <v/>
      </c>
      <c r="N27" s="42" t="str">
        <f t="shared" si="15"/>
        <v/>
      </c>
      <c r="O27" s="43" t="str">
        <f t="shared" si="16"/>
        <v/>
      </c>
      <c r="P27" s="20"/>
      <c r="Q27" s="20"/>
      <c r="R27" s="20"/>
    </row>
    <row r="28" spans="1:18">
      <c r="A28" s="7">
        <v>20</v>
      </c>
      <c r="B28" s="4"/>
      <c r="C28" s="44"/>
      <c r="D28" s="53"/>
      <c r="E28" s="54"/>
      <c r="F28" s="55"/>
      <c r="G28" s="20" t="str">
        <f t="shared" si="2"/>
        <v/>
      </c>
      <c r="H28" s="20" t="str">
        <f t="shared" si="3"/>
        <v/>
      </c>
      <c r="I28" s="20" t="str">
        <f t="shared" si="4"/>
        <v/>
      </c>
      <c r="J28" s="41" t="str">
        <f t="shared" si="11"/>
        <v/>
      </c>
      <c r="K28" s="42" t="str">
        <f t="shared" si="12"/>
        <v/>
      </c>
      <c r="L28" s="43" t="str">
        <f t="shared" si="13"/>
        <v/>
      </c>
      <c r="M28" s="41" t="str">
        <f t="shared" si="14"/>
        <v/>
      </c>
      <c r="N28" s="42" t="str">
        <f t="shared" si="15"/>
        <v/>
      </c>
      <c r="O28" s="43" t="str">
        <f t="shared" si="16"/>
        <v/>
      </c>
      <c r="P28" s="20"/>
      <c r="Q28" s="20"/>
      <c r="R28" s="20"/>
    </row>
    <row r="29" spans="1:18">
      <c r="A29" s="7">
        <v>21</v>
      </c>
      <c r="B29" s="4"/>
      <c r="C29" s="44"/>
      <c r="D29" s="53"/>
      <c r="E29" s="54"/>
      <c r="F29" s="73"/>
      <c r="G29" s="20" t="str">
        <f t="shared" si="2"/>
        <v/>
      </c>
      <c r="H29" s="20" t="str">
        <f t="shared" si="3"/>
        <v/>
      </c>
      <c r="I29" s="20" t="str">
        <f t="shared" si="4"/>
        <v/>
      </c>
      <c r="J29" s="41" t="str">
        <f t="shared" si="11"/>
        <v/>
      </c>
      <c r="K29" s="42" t="str">
        <f t="shared" si="12"/>
        <v/>
      </c>
      <c r="L29" s="43" t="str">
        <f t="shared" si="13"/>
        <v/>
      </c>
      <c r="M29" s="41" t="str">
        <f t="shared" si="14"/>
        <v/>
      </c>
      <c r="N29" s="42" t="str">
        <f t="shared" si="15"/>
        <v/>
      </c>
      <c r="O29" s="43" t="str">
        <f t="shared" si="16"/>
        <v/>
      </c>
      <c r="P29" s="20"/>
      <c r="Q29" s="20"/>
      <c r="R29" s="20"/>
    </row>
    <row r="30" spans="1:18">
      <c r="A30" s="7">
        <v>22</v>
      </c>
      <c r="B30" s="4"/>
      <c r="C30" s="44"/>
      <c r="D30" s="53"/>
      <c r="E30" s="54"/>
      <c r="F30" s="73"/>
      <c r="G30" s="20" t="str">
        <f t="shared" si="2"/>
        <v/>
      </c>
      <c r="H30" s="20" t="str">
        <f t="shared" si="3"/>
        <v/>
      </c>
      <c r="I30" s="20" t="str">
        <f t="shared" si="4"/>
        <v/>
      </c>
      <c r="J30" s="41" t="str">
        <f t="shared" si="11"/>
        <v/>
      </c>
      <c r="K30" s="42" t="str">
        <f t="shared" si="12"/>
        <v/>
      </c>
      <c r="L30" s="43" t="str">
        <f t="shared" si="13"/>
        <v/>
      </c>
      <c r="M30" s="41" t="str">
        <f t="shared" si="14"/>
        <v/>
      </c>
      <c r="N30" s="42" t="str">
        <f t="shared" si="15"/>
        <v/>
      </c>
      <c r="O30" s="43" t="str">
        <f t="shared" si="16"/>
        <v/>
      </c>
      <c r="P30" s="20"/>
      <c r="Q30" s="20"/>
      <c r="R30" s="20"/>
    </row>
    <row r="31" spans="1:18">
      <c r="A31" s="7">
        <v>23</v>
      </c>
      <c r="B31" s="4"/>
      <c r="C31" s="44"/>
      <c r="D31" s="53"/>
      <c r="E31" s="54"/>
      <c r="F31" s="55"/>
      <c r="G31" s="20" t="str">
        <f t="shared" si="2"/>
        <v/>
      </c>
      <c r="H31" s="20" t="str">
        <f t="shared" si="3"/>
        <v/>
      </c>
      <c r="I31" s="20" t="str">
        <f t="shared" si="4"/>
        <v/>
      </c>
      <c r="J31" s="41" t="str">
        <f t="shared" si="11"/>
        <v/>
      </c>
      <c r="K31" s="42" t="str">
        <f t="shared" si="12"/>
        <v/>
      </c>
      <c r="L31" s="43" t="str">
        <f t="shared" si="13"/>
        <v/>
      </c>
      <c r="M31" s="41" t="str">
        <f t="shared" si="14"/>
        <v/>
      </c>
      <c r="N31" s="42" t="str">
        <f t="shared" si="15"/>
        <v/>
      </c>
      <c r="O31" s="43" t="str">
        <f t="shared" si="16"/>
        <v/>
      </c>
      <c r="P31" s="20"/>
      <c r="Q31" s="20"/>
      <c r="R31" s="20"/>
    </row>
    <row r="32" spans="1:18">
      <c r="A32" s="7">
        <v>24</v>
      </c>
      <c r="B32" s="4"/>
      <c r="C32" s="44"/>
      <c r="D32" s="53"/>
      <c r="E32" s="54"/>
      <c r="F32" s="55"/>
      <c r="G32" s="20" t="str">
        <f t="shared" si="2"/>
        <v/>
      </c>
      <c r="H32" s="20" t="str">
        <f t="shared" si="3"/>
        <v/>
      </c>
      <c r="I32" s="20" t="str">
        <f t="shared" si="4"/>
        <v/>
      </c>
      <c r="J32" s="41" t="str">
        <f t="shared" si="11"/>
        <v/>
      </c>
      <c r="K32" s="42" t="str">
        <f t="shared" si="12"/>
        <v/>
      </c>
      <c r="L32" s="43" t="str">
        <f t="shared" si="13"/>
        <v/>
      </c>
      <c r="M32" s="41" t="str">
        <f t="shared" si="14"/>
        <v/>
      </c>
      <c r="N32" s="42" t="str">
        <f t="shared" si="15"/>
        <v/>
      </c>
      <c r="O32" s="43" t="str">
        <f t="shared" si="16"/>
        <v/>
      </c>
      <c r="P32" s="20"/>
      <c r="Q32" s="20"/>
      <c r="R32" s="20"/>
    </row>
    <row r="33" spans="1:18">
      <c r="A33" s="7">
        <v>25</v>
      </c>
      <c r="B33" s="4"/>
      <c r="C33" s="44"/>
      <c r="D33" s="53"/>
      <c r="E33" s="54"/>
      <c r="F33" s="55"/>
      <c r="G33" s="20" t="str">
        <f t="shared" si="2"/>
        <v/>
      </c>
      <c r="H33" s="20" t="str">
        <f t="shared" si="3"/>
        <v/>
      </c>
      <c r="I33" s="20" t="str">
        <f t="shared" si="4"/>
        <v/>
      </c>
      <c r="J33" s="41" t="str">
        <f t="shared" si="11"/>
        <v/>
      </c>
      <c r="K33" s="42" t="str">
        <f t="shared" si="12"/>
        <v/>
      </c>
      <c r="L33" s="43" t="str">
        <f t="shared" si="13"/>
        <v/>
      </c>
      <c r="M33" s="41" t="str">
        <f t="shared" si="14"/>
        <v/>
      </c>
      <c r="N33" s="42" t="str">
        <f t="shared" si="15"/>
        <v/>
      </c>
      <c r="O33" s="43" t="str">
        <f t="shared" si="16"/>
        <v/>
      </c>
      <c r="P33" s="20"/>
      <c r="Q33" s="20"/>
      <c r="R33" s="20"/>
    </row>
    <row r="34" spans="1:18">
      <c r="A34" s="7">
        <v>26</v>
      </c>
      <c r="B34" s="4"/>
      <c r="C34" s="44"/>
      <c r="D34" s="53"/>
      <c r="E34" s="54"/>
      <c r="F34" s="73"/>
      <c r="G34" s="20" t="str">
        <f t="shared" si="2"/>
        <v/>
      </c>
      <c r="H34" s="20" t="str">
        <f t="shared" si="3"/>
        <v/>
      </c>
      <c r="I34" s="20" t="str">
        <f t="shared" si="4"/>
        <v/>
      </c>
      <c r="J34" s="41" t="str">
        <f t="shared" si="11"/>
        <v/>
      </c>
      <c r="K34" s="42" t="str">
        <f t="shared" si="12"/>
        <v/>
      </c>
      <c r="L34" s="43" t="str">
        <f t="shared" si="13"/>
        <v/>
      </c>
      <c r="M34" s="41" t="str">
        <f t="shared" si="14"/>
        <v/>
      </c>
      <c r="N34" s="42" t="str">
        <f t="shared" si="15"/>
        <v/>
      </c>
      <c r="O34" s="43" t="str">
        <f t="shared" si="16"/>
        <v/>
      </c>
      <c r="P34" s="20"/>
      <c r="Q34" s="20"/>
      <c r="R34" s="20"/>
    </row>
    <row r="35" spans="1:18">
      <c r="A35" s="7">
        <v>27</v>
      </c>
      <c r="B35" s="4"/>
      <c r="C35" s="44"/>
      <c r="D35" s="53"/>
      <c r="E35" s="54"/>
      <c r="F35" s="73"/>
      <c r="G35" s="20" t="str">
        <f t="shared" si="2"/>
        <v/>
      </c>
      <c r="H35" s="20" t="str">
        <f t="shared" si="3"/>
        <v/>
      </c>
      <c r="I35" s="20" t="str">
        <f t="shared" si="4"/>
        <v/>
      </c>
      <c r="J35" s="41" t="str">
        <f t="shared" si="11"/>
        <v/>
      </c>
      <c r="K35" s="42" t="str">
        <f t="shared" si="12"/>
        <v/>
      </c>
      <c r="L35" s="43" t="str">
        <f t="shared" si="13"/>
        <v/>
      </c>
      <c r="M35" s="41" t="str">
        <f t="shared" si="14"/>
        <v/>
      </c>
      <c r="N35" s="42" t="str">
        <f t="shared" si="15"/>
        <v/>
      </c>
      <c r="O35" s="43" t="str">
        <f t="shared" si="16"/>
        <v/>
      </c>
      <c r="P35" s="20"/>
      <c r="Q35" s="20"/>
      <c r="R35" s="20"/>
    </row>
    <row r="36" spans="1:18">
      <c r="A36" s="7">
        <v>28</v>
      </c>
      <c r="B36" s="4"/>
      <c r="C36" s="44"/>
      <c r="D36" s="53"/>
      <c r="E36" s="54"/>
      <c r="F36" s="55"/>
      <c r="G36" s="20" t="str">
        <f t="shared" si="2"/>
        <v/>
      </c>
      <c r="H36" s="20" t="str">
        <f t="shared" si="3"/>
        <v/>
      </c>
      <c r="I36" s="20" t="str">
        <f t="shared" si="4"/>
        <v/>
      </c>
      <c r="J36" s="41" t="str">
        <f t="shared" si="11"/>
        <v/>
      </c>
      <c r="K36" s="42" t="str">
        <f t="shared" si="12"/>
        <v/>
      </c>
      <c r="L36" s="43" t="str">
        <f t="shared" si="13"/>
        <v/>
      </c>
      <c r="M36" s="41" t="str">
        <f t="shared" si="14"/>
        <v/>
      </c>
      <c r="N36" s="42" t="str">
        <f t="shared" si="15"/>
        <v/>
      </c>
      <c r="O36" s="43" t="str">
        <f t="shared" si="16"/>
        <v/>
      </c>
      <c r="P36" s="20"/>
      <c r="Q36" s="20"/>
      <c r="R36" s="20"/>
    </row>
    <row r="37" spans="1:18">
      <c r="A37" s="7">
        <v>29</v>
      </c>
      <c r="B37" s="4"/>
      <c r="C37" s="44"/>
      <c r="D37" s="53"/>
      <c r="E37" s="54"/>
      <c r="F37" s="55"/>
      <c r="G37" s="20" t="str">
        <f t="shared" si="2"/>
        <v/>
      </c>
      <c r="H37" s="20" t="str">
        <f t="shared" si="3"/>
        <v/>
      </c>
      <c r="I37" s="20" t="str">
        <f t="shared" si="4"/>
        <v/>
      </c>
      <c r="J37" s="41" t="str">
        <f t="shared" si="11"/>
        <v/>
      </c>
      <c r="K37" s="42" t="str">
        <f t="shared" si="12"/>
        <v/>
      </c>
      <c r="L37" s="43" t="str">
        <f t="shared" si="13"/>
        <v/>
      </c>
      <c r="M37" s="41" t="str">
        <f t="shared" si="14"/>
        <v/>
      </c>
      <c r="N37" s="42" t="str">
        <f t="shared" si="15"/>
        <v/>
      </c>
      <c r="O37" s="43" t="str">
        <f t="shared" si="16"/>
        <v/>
      </c>
      <c r="P37" s="20"/>
      <c r="Q37" s="20"/>
      <c r="R37" s="20"/>
    </row>
    <row r="38" spans="1:18">
      <c r="A38" s="7">
        <v>30</v>
      </c>
      <c r="B38" s="4"/>
      <c r="C38" s="44"/>
      <c r="D38" s="53"/>
      <c r="E38" s="54"/>
      <c r="F38" s="55"/>
      <c r="G38" s="20" t="str">
        <f t="shared" si="2"/>
        <v/>
      </c>
      <c r="H38" s="20" t="str">
        <f t="shared" si="3"/>
        <v/>
      </c>
      <c r="I38" s="20" t="str">
        <f t="shared" si="4"/>
        <v/>
      </c>
      <c r="J38" s="41" t="str">
        <f t="shared" si="11"/>
        <v/>
      </c>
      <c r="K38" s="42" t="str">
        <f t="shared" si="12"/>
        <v/>
      </c>
      <c r="L38" s="43" t="str">
        <f t="shared" si="13"/>
        <v/>
      </c>
      <c r="M38" s="41" t="str">
        <f t="shared" si="14"/>
        <v/>
      </c>
      <c r="N38" s="42" t="str">
        <f t="shared" si="15"/>
        <v/>
      </c>
      <c r="O38" s="43" t="str">
        <f t="shared" si="16"/>
        <v/>
      </c>
      <c r="P38" s="20"/>
      <c r="Q38" s="20"/>
      <c r="R38" s="20"/>
    </row>
    <row r="39" spans="1:18">
      <c r="A39" s="7">
        <v>31</v>
      </c>
      <c r="B39" s="4"/>
      <c r="C39" s="44"/>
      <c r="D39" s="53"/>
      <c r="E39" s="54"/>
      <c r="F39" s="55"/>
      <c r="G39" s="20" t="str">
        <f t="shared" si="2"/>
        <v/>
      </c>
      <c r="H39" s="20" t="str">
        <f t="shared" si="3"/>
        <v/>
      </c>
      <c r="I39" s="20" t="str">
        <f t="shared" si="4"/>
        <v/>
      </c>
      <c r="J39" s="41" t="str">
        <f t="shared" si="11"/>
        <v/>
      </c>
      <c r="K39" s="42" t="str">
        <f t="shared" si="12"/>
        <v/>
      </c>
      <c r="L39" s="43" t="str">
        <f t="shared" si="13"/>
        <v/>
      </c>
      <c r="M39" s="41" t="str">
        <f t="shared" si="14"/>
        <v/>
      </c>
      <c r="N39" s="42" t="str">
        <f t="shared" si="15"/>
        <v/>
      </c>
      <c r="O39" s="43" t="str">
        <f t="shared" si="16"/>
        <v/>
      </c>
      <c r="P39" s="20"/>
      <c r="Q39" s="20"/>
      <c r="R39" s="20"/>
    </row>
    <row r="40" spans="1:18">
      <c r="A40" s="7">
        <v>32</v>
      </c>
      <c r="B40" s="4"/>
      <c r="C40" s="44"/>
      <c r="D40" s="53"/>
      <c r="E40" s="54"/>
      <c r="F40" s="55"/>
      <c r="G40" s="20" t="str">
        <f t="shared" si="2"/>
        <v/>
      </c>
      <c r="H40" s="20" t="str">
        <f t="shared" si="3"/>
        <v/>
      </c>
      <c r="I40" s="20" t="str">
        <f t="shared" si="4"/>
        <v/>
      </c>
      <c r="J40" s="41" t="str">
        <f t="shared" si="11"/>
        <v/>
      </c>
      <c r="K40" s="42" t="str">
        <f t="shared" si="12"/>
        <v/>
      </c>
      <c r="L40" s="43" t="str">
        <f t="shared" si="13"/>
        <v/>
      </c>
      <c r="M40" s="41" t="str">
        <f t="shared" si="14"/>
        <v/>
      </c>
      <c r="N40" s="42" t="str">
        <f t="shared" si="15"/>
        <v/>
      </c>
      <c r="O40" s="43" t="str">
        <f t="shared" si="16"/>
        <v/>
      </c>
      <c r="P40" s="20"/>
      <c r="Q40" s="20"/>
      <c r="R40" s="20"/>
    </row>
    <row r="41" spans="1:18">
      <c r="A41" s="7">
        <v>33</v>
      </c>
      <c r="B41" s="4"/>
      <c r="C41" s="44"/>
      <c r="D41" s="53"/>
      <c r="E41" s="54"/>
      <c r="F41" s="73"/>
      <c r="G41" s="20" t="str">
        <f t="shared" si="2"/>
        <v/>
      </c>
      <c r="H41" s="20" t="str">
        <f t="shared" si="3"/>
        <v/>
      </c>
      <c r="I41" s="20" t="str">
        <f t="shared" si="4"/>
        <v/>
      </c>
      <c r="J41" s="41" t="str">
        <f t="shared" si="11"/>
        <v/>
      </c>
      <c r="K41" s="42" t="str">
        <f t="shared" si="12"/>
        <v/>
      </c>
      <c r="L41" s="43" t="str">
        <f t="shared" si="13"/>
        <v/>
      </c>
      <c r="M41" s="41" t="str">
        <f t="shared" si="14"/>
        <v/>
      </c>
      <c r="N41" s="42" t="str">
        <f t="shared" si="15"/>
        <v/>
      </c>
      <c r="O41" s="43" t="str">
        <f t="shared" si="16"/>
        <v/>
      </c>
      <c r="P41" s="20"/>
      <c r="Q41" s="20"/>
      <c r="R41" s="20"/>
    </row>
    <row r="42" spans="1:18">
      <c r="A42" s="7">
        <v>34</v>
      </c>
      <c r="B42" s="4"/>
      <c r="C42" s="44"/>
      <c r="D42" s="53"/>
      <c r="E42" s="54"/>
      <c r="F42" s="73"/>
      <c r="G42" s="20" t="str">
        <f t="shared" si="2"/>
        <v/>
      </c>
      <c r="H42" s="20" t="str">
        <f t="shared" si="3"/>
        <v/>
      </c>
      <c r="I42" s="20" t="str">
        <f t="shared" si="4"/>
        <v/>
      </c>
      <c r="J42" s="41" t="str">
        <f t="shared" si="11"/>
        <v/>
      </c>
      <c r="K42" s="42" t="str">
        <f t="shared" si="12"/>
        <v/>
      </c>
      <c r="L42" s="43" t="str">
        <f t="shared" si="13"/>
        <v/>
      </c>
      <c r="M42" s="41" t="str">
        <f>IF(D42="","",J42*D42)</f>
        <v/>
      </c>
      <c r="N42" s="42" t="str">
        <f t="shared" si="15"/>
        <v/>
      </c>
      <c r="O42" s="43" t="str">
        <f t="shared" si="16"/>
        <v/>
      </c>
      <c r="P42" s="20"/>
      <c r="Q42" s="20"/>
      <c r="R42" s="20"/>
    </row>
    <row r="43" spans="1:18">
      <c r="A43">
        <v>35</v>
      </c>
      <c r="B43" s="4"/>
      <c r="C43" s="44"/>
      <c r="D43" s="53"/>
      <c r="E43" s="54"/>
      <c r="F43" s="55"/>
      <c r="G43" s="20" t="str">
        <f>IF(D43="","",G42+M43)</f>
        <v/>
      </c>
      <c r="H43" s="20" t="str">
        <f t="shared" ref="H43:I43" si="17">IF(E43="","",H42+N43)</f>
        <v/>
      </c>
      <c r="I43" s="20" t="str">
        <f t="shared" si="17"/>
        <v/>
      </c>
      <c r="J43" s="41" t="str">
        <f t="shared" si="11"/>
        <v/>
      </c>
      <c r="K43" s="42" t="str">
        <f t="shared" si="12"/>
        <v/>
      </c>
      <c r="L43" s="43" t="str">
        <f t="shared" si="13"/>
        <v/>
      </c>
      <c r="M43" s="41" t="str">
        <f t="shared" si="14"/>
        <v/>
      </c>
      <c r="N43" s="42" t="str">
        <f t="shared" si="15"/>
        <v/>
      </c>
      <c r="O43" s="43" t="str">
        <f t="shared" si="16"/>
        <v/>
      </c>
    </row>
    <row r="44" spans="1:18">
      <c r="A44" s="7">
        <v>36</v>
      </c>
      <c r="B44" s="4"/>
      <c r="C44" s="44"/>
      <c r="D44" s="53"/>
      <c r="E44" s="54"/>
      <c r="F44" s="55"/>
      <c r="G44" s="20" t="str">
        <f t="shared" ref="G44:G58" si="18">IF(D44="","",G43+M44)</f>
        <v/>
      </c>
      <c r="H44" s="20" t="str">
        <f t="shared" ref="H44:H58" si="19">IF(E44="","",H43+N44)</f>
        <v/>
      </c>
      <c r="I44" s="20" t="str">
        <f t="shared" ref="I44:I58" si="20">IF(F44="","",I43+O44)</f>
        <v/>
      </c>
      <c r="J44" s="41" t="str">
        <f>IF(G43="","",G43*0.03)</f>
        <v/>
      </c>
      <c r="K44" s="42" t="str">
        <f t="shared" si="12"/>
        <v/>
      </c>
      <c r="L44" s="43" t="str">
        <f t="shared" si="13"/>
        <v/>
      </c>
      <c r="M44" s="41" t="str">
        <f>IF(D44="","",J44*D44)</f>
        <v/>
      </c>
      <c r="N44" s="42" t="str">
        <f t="shared" si="15"/>
        <v/>
      </c>
      <c r="O44" s="43" t="str">
        <f t="shared" si="16"/>
        <v/>
      </c>
    </row>
    <row r="45" spans="1:18">
      <c r="A45" s="7">
        <v>37</v>
      </c>
      <c r="B45" s="4"/>
      <c r="C45" s="44"/>
      <c r="D45" s="53"/>
      <c r="E45" s="54"/>
      <c r="F45" s="55"/>
      <c r="G45" s="20" t="str">
        <f t="shared" si="18"/>
        <v/>
      </c>
      <c r="H45" s="20" t="str">
        <f t="shared" si="19"/>
        <v/>
      </c>
      <c r="I45" s="20" t="str">
        <f t="shared" si="20"/>
        <v/>
      </c>
      <c r="J45" s="41" t="str">
        <f t="shared" si="11"/>
        <v/>
      </c>
      <c r="K45" s="42" t="str">
        <f t="shared" si="12"/>
        <v/>
      </c>
      <c r="L45" s="43" t="str">
        <f t="shared" si="13"/>
        <v/>
      </c>
      <c r="M45" s="41" t="str">
        <f t="shared" si="14"/>
        <v/>
      </c>
      <c r="N45" s="42" t="str">
        <f t="shared" si="15"/>
        <v/>
      </c>
      <c r="O45" s="43" t="str">
        <f t="shared" si="16"/>
        <v/>
      </c>
    </row>
    <row r="46" spans="1:18">
      <c r="A46" s="7">
        <v>38</v>
      </c>
      <c r="B46" s="4"/>
      <c r="C46" s="44"/>
      <c r="D46" s="53"/>
      <c r="E46" s="54"/>
      <c r="F46" s="55"/>
      <c r="G46" s="20" t="str">
        <f t="shared" si="18"/>
        <v/>
      </c>
      <c r="H46" s="20" t="str">
        <f t="shared" si="19"/>
        <v/>
      </c>
      <c r="I46" s="20" t="str">
        <f t="shared" si="20"/>
        <v/>
      </c>
      <c r="J46" s="41" t="str">
        <f t="shared" si="11"/>
        <v/>
      </c>
      <c r="K46" s="42" t="str">
        <f t="shared" si="12"/>
        <v/>
      </c>
      <c r="L46" s="43" t="str">
        <f t="shared" si="13"/>
        <v/>
      </c>
      <c r="M46" s="41" t="str">
        <f t="shared" si="14"/>
        <v/>
      </c>
      <c r="N46" s="42" t="str">
        <f t="shared" si="15"/>
        <v/>
      </c>
      <c r="O46" s="43" t="str">
        <f t="shared" si="16"/>
        <v/>
      </c>
    </row>
    <row r="47" spans="1:18">
      <c r="A47" s="7">
        <v>39</v>
      </c>
      <c r="B47" s="4"/>
      <c r="C47" s="44"/>
      <c r="D47" s="53"/>
      <c r="E47" s="54"/>
      <c r="F47" s="55"/>
      <c r="G47" s="20" t="str">
        <f t="shared" si="18"/>
        <v/>
      </c>
      <c r="H47" s="20" t="str">
        <f t="shared" si="19"/>
        <v/>
      </c>
      <c r="I47" s="20" t="str">
        <f t="shared" si="20"/>
        <v/>
      </c>
      <c r="J47" s="41" t="str">
        <f t="shared" si="11"/>
        <v/>
      </c>
      <c r="K47" s="42" t="str">
        <f t="shared" si="12"/>
        <v/>
      </c>
      <c r="L47" s="43" t="str">
        <f t="shared" si="13"/>
        <v/>
      </c>
      <c r="M47" s="41" t="str">
        <f t="shared" si="14"/>
        <v/>
      </c>
      <c r="N47" s="42" t="str">
        <f t="shared" si="15"/>
        <v/>
      </c>
      <c r="O47" s="43" t="str">
        <f t="shared" si="16"/>
        <v/>
      </c>
    </row>
    <row r="48" spans="1:18">
      <c r="A48" s="7">
        <v>40</v>
      </c>
      <c r="B48" s="4"/>
      <c r="C48" s="44"/>
      <c r="D48" s="53"/>
      <c r="E48" s="54"/>
      <c r="F48" s="55"/>
      <c r="G48" s="20" t="str">
        <f t="shared" si="18"/>
        <v/>
      </c>
      <c r="H48" s="20" t="str">
        <f t="shared" si="19"/>
        <v/>
      </c>
      <c r="I48" s="20" t="str">
        <f t="shared" si="20"/>
        <v/>
      </c>
      <c r="J48" s="41" t="str">
        <f t="shared" si="11"/>
        <v/>
      </c>
      <c r="K48" s="42" t="str">
        <f t="shared" si="12"/>
        <v/>
      </c>
      <c r="L48" s="43" t="str">
        <f t="shared" si="13"/>
        <v/>
      </c>
      <c r="M48" s="41" t="str">
        <f t="shared" si="14"/>
        <v/>
      </c>
      <c r="N48" s="42" t="str">
        <f t="shared" si="15"/>
        <v/>
      </c>
      <c r="O48" s="43" t="str">
        <f t="shared" si="16"/>
        <v/>
      </c>
    </row>
    <row r="49" spans="1:15">
      <c r="A49" s="7">
        <v>41</v>
      </c>
      <c r="B49" s="4"/>
      <c r="C49" s="44"/>
      <c r="D49" s="53"/>
      <c r="E49" s="54"/>
      <c r="F49" s="55"/>
      <c r="G49" s="20" t="str">
        <f t="shared" si="18"/>
        <v/>
      </c>
      <c r="H49" s="20" t="str">
        <f t="shared" si="19"/>
        <v/>
      </c>
      <c r="I49" s="20" t="str">
        <f t="shared" si="20"/>
        <v/>
      </c>
      <c r="J49" s="41" t="str">
        <f t="shared" si="11"/>
        <v/>
      </c>
      <c r="K49" s="42" t="str">
        <f t="shared" si="12"/>
        <v/>
      </c>
      <c r="L49" s="43" t="str">
        <f t="shared" si="13"/>
        <v/>
      </c>
      <c r="M49" s="41" t="str">
        <f t="shared" si="14"/>
        <v/>
      </c>
      <c r="N49" s="42" t="str">
        <f t="shared" si="15"/>
        <v/>
      </c>
      <c r="O49" s="43" t="str">
        <f t="shared" si="16"/>
        <v/>
      </c>
    </row>
    <row r="50" spans="1:15">
      <c r="A50" s="7">
        <v>42</v>
      </c>
      <c r="B50" s="4"/>
      <c r="C50" s="44"/>
      <c r="D50" s="53"/>
      <c r="E50" s="54"/>
      <c r="F50" s="55"/>
      <c r="G50" s="20" t="str">
        <f t="shared" si="18"/>
        <v/>
      </c>
      <c r="H50" s="20" t="str">
        <f t="shared" si="19"/>
        <v/>
      </c>
      <c r="I50" s="20" t="str">
        <f t="shared" si="20"/>
        <v/>
      </c>
      <c r="J50" s="41" t="str">
        <f t="shared" si="11"/>
        <v/>
      </c>
      <c r="K50" s="42" t="str">
        <f t="shared" si="12"/>
        <v/>
      </c>
      <c r="L50" s="43" t="str">
        <f t="shared" si="13"/>
        <v/>
      </c>
      <c r="M50" s="41" t="str">
        <f t="shared" si="14"/>
        <v/>
      </c>
      <c r="N50" s="42" t="str">
        <f t="shared" si="15"/>
        <v/>
      </c>
      <c r="O50" s="43" t="str">
        <f t="shared" si="16"/>
        <v/>
      </c>
    </row>
    <row r="51" spans="1:15">
      <c r="A51" s="7">
        <v>43</v>
      </c>
      <c r="B51" s="4"/>
      <c r="C51" s="44"/>
      <c r="D51" s="53"/>
      <c r="E51" s="54"/>
      <c r="F51" s="73"/>
      <c r="G51" s="20" t="str">
        <f t="shared" si="18"/>
        <v/>
      </c>
      <c r="H51" s="20" t="str">
        <f t="shared" si="19"/>
        <v/>
      </c>
      <c r="I51" s="20" t="str">
        <f t="shared" si="20"/>
        <v/>
      </c>
      <c r="J51" s="41" t="str">
        <f t="shared" si="11"/>
        <v/>
      </c>
      <c r="K51" s="42" t="str">
        <f t="shared" si="12"/>
        <v/>
      </c>
      <c r="L51" s="43" t="str">
        <f t="shared" si="13"/>
        <v/>
      </c>
      <c r="M51" s="41" t="str">
        <f t="shared" si="14"/>
        <v/>
      </c>
      <c r="N51" s="42" t="str">
        <f t="shared" si="15"/>
        <v/>
      </c>
      <c r="O51" s="43" t="str">
        <f t="shared" si="16"/>
        <v/>
      </c>
    </row>
    <row r="52" spans="1:15">
      <c r="A52" s="7">
        <v>44</v>
      </c>
      <c r="B52" s="4"/>
      <c r="C52" s="44"/>
      <c r="D52" s="53"/>
      <c r="E52" s="54"/>
      <c r="F52" s="55"/>
      <c r="G52" s="20" t="str">
        <f t="shared" si="18"/>
        <v/>
      </c>
      <c r="H52" s="20" t="str">
        <f t="shared" si="19"/>
        <v/>
      </c>
      <c r="I52" s="20" t="str">
        <f t="shared" si="20"/>
        <v/>
      </c>
      <c r="J52" s="41" t="str">
        <f t="shared" si="11"/>
        <v/>
      </c>
      <c r="K52" s="42" t="str">
        <f t="shared" si="12"/>
        <v/>
      </c>
      <c r="L52" s="43" t="str">
        <f t="shared" si="13"/>
        <v/>
      </c>
      <c r="M52" s="41" t="str">
        <f t="shared" si="14"/>
        <v/>
      </c>
      <c r="N52" s="42" t="str">
        <f t="shared" si="15"/>
        <v/>
      </c>
      <c r="O52" s="43" t="str">
        <f t="shared" si="16"/>
        <v/>
      </c>
    </row>
    <row r="53" spans="1:15">
      <c r="A53" s="7">
        <v>45</v>
      </c>
      <c r="B53" s="4"/>
      <c r="C53" s="44"/>
      <c r="D53" s="53"/>
      <c r="E53" s="54"/>
      <c r="F53" s="55"/>
      <c r="G53" s="20" t="str">
        <f t="shared" si="18"/>
        <v/>
      </c>
      <c r="H53" s="20" t="str">
        <f t="shared" si="19"/>
        <v/>
      </c>
      <c r="I53" s="20" t="str">
        <f t="shared" si="20"/>
        <v/>
      </c>
      <c r="J53" s="41" t="str">
        <f t="shared" si="11"/>
        <v/>
      </c>
      <c r="K53" s="42" t="str">
        <f t="shared" si="12"/>
        <v/>
      </c>
      <c r="L53" s="43" t="str">
        <f t="shared" si="13"/>
        <v/>
      </c>
      <c r="M53" s="41" t="str">
        <f t="shared" si="14"/>
        <v/>
      </c>
      <c r="N53" s="42" t="str">
        <f t="shared" si="15"/>
        <v/>
      </c>
      <c r="O53" s="43" t="str">
        <f t="shared" si="16"/>
        <v/>
      </c>
    </row>
    <row r="54" spans="1:15">
      <c r="A54" s="7">
        <v>46</v>
      </c>
      <c r="B54" s="4"/>
      <c r="C54" s="44"/>
      <c r="D54" s="53"/>
      <c r="E54" s="54"/>
      <c r="F54" s="55"/>
      <c r="G54" s="20" t="str">
        <f t="shared" si="18"/>
        <v/>
      </c>
      <c r="H54" s="20" t="str">
        <f t="shared" si="19"/>
        <v/>
      </c>
      <c r="I54" s="20" t="str">
        <f t="shared" si="20"/>
        <v/>
      </c>
      <c r="J54" s="41" t="str">
        <f t="shared" si="11"/>
        <v/>
      </c>
      <c r="K54" s="42" t="str">
        <f t="shared" si="12"/>
        <v/>
      </c>
      <c r="L54" s="43" t="str">
        <f t="shared" si="13"/>
        <v/>
      </c>
      <c r="M54" s="41" t="str">
        <f t="shared" si="14"/>
        <v/>
      </c>
      <c r="N54" s="42" t="str">
        <f t="shared" si="15"/>
        <v/>
      </c>
      <c r="O54" s="43" t="str">
        <f t="shared" si="16"/>
        <v/>
      </c>
    </row>
    <row r="55" spans="1:15">
      <c r="A55" s="7">
        <v>47</v>
      </c>
      <c r="B55" s="4"/>
      <c r="C55" s="44"/>
      <c r="D55" s="53"/>
      <c r="E55" s="54"/>
      <c r="F55" s="55"/>
      <c r="G55" s="20" t="str">
        <f t="shared" si="18"/>
        <v/>
      </c>
      <c r="H55" s="20" t="str">
        <f t="shared" si="19"/>
        <v/>
      </c>
      <c r="I55" s="20" t="str">
        <f t="shared" si="20"/>
        <v/>
      </c>
      <c r="J55" s="41" t="str">
        <f t="shared" si="11"/>
        <v/>
      </c>
      <c r="K55" s="42" t="str">
        <f t="shared" si="12"/>
        <v/>
      </c>
      <c r="L55" s="43" t="str">
        <f t="shared" si="13"/>
        <v/>
      </c>
      <c r="M55" s="41" t="str">
        <f t="shared" si="14"/>
        <v/>
      </c>
      <c r="N55" s="42" t="str">
        <f t="shared" si="15"/>
        <v/>
      </c>
      <c r="O55" s="43" t="str">
        <f t="shared" si="16"/>
        <v/>
      </c>
    </row>
    <row r="56" spans="1:15">
      <c r="A56" s="7">
        <v>48</v>
      </c>
      <c r="B56" s="4"/>
      <c r="C56" s="44"/>
      <c r="D56" s="53"/>
      <c r="E56" s="54"/>
      <c r="F56" s="55"/>
      <c r="G56" s="20" t="str">
        <f t="shared" si="18"/>
        <v/>
      </c>
      <c r="H56" s="20" t="str">
        <f t="shared" si="19"/>
        <v/>
      </c>
      <c r="I56" s="20" t="str">
        <f t="shared" si="20"/>
        <v/>
      </c>
      <c r="J56" s="41" t="str">
        <f t="shared" si="11"/>
        <v/>
      </c>
      <c r="K56" s="42" t="str">
        <f t="shared" si="12"/>
        <v/>
      </c>
      <c r="L56" s="43" t="str">
        <f t="shared" si="13"/>
        <v/>
      </c>
      <c r="M56" s="41" t="str">
        <f t="shared" si="14"/>
        <v/>
      </c>
      <c r="N56" s="42" t="str">
        <f t="shared" si="15"/>
        <v/>
      </c>
      <c r="O56" s="43" t="str">
        <f t="shared" si="16"/>
        <v/>
      </c>
    </row>
    <row r="57" spans="1:15">
      <c r="A57" s="7">
        <v>49</v>
      </c>
      <c r="B57" s="4"/>
      <c r="C57" s="44"/>
      <c r="D57" s="53"/>
      <c r="E57" s="54"/>
      <c r="F57" s="55"/>
      <c r="G57" s="20" t="str">
        <f t="shared" si="18"/>
        <v/>
      </c>
      <c r="H57" s="20" t="str">
        <f t="shared" si="19"/>
        <v/>
      </c>
      <c r="I57" s="20" t="str">
        <f t="shared" si="20"/>
        <v/>
      </c>
      <c r="J57" s="41" t="str">
        <f t="shared" si="11"/>
        <v/>
      </c>
      <c r="K57" s="42" t="str">
        <f t="shared" si="12"/>
        <v/>
      </c>
      <c r="L57" s="43" t="str">
        <f t="shared" si="13"/>
        <v/>
      </c>
      <c r="M57" s="41" t="str">
        <f t="shared" si="14"/>
        <v/>
      </c>
      <c r="N57" s="42" t="str">
        <f t="shared" si="15"/>
        <v/>
      </c>
      <c r="O57" s="43" t="str">
        <f t="shared" si="16"/>
        <v/>
      </c>
    </row>
    <row r="58" spans="1:15" ht="19.5" thickBot="1">
      <c r="A58" s="7">
        <v>50</v>
      </c>
      <c r="B58" s="5"/>
      <c r="C58" s="48"/>
      <c r="D58" s="56"/>
      <c r="E58" s="57"/>
      <c r="F58" s="58"/>
      <c r="G58" s="20" t="str">
        <f t="shared" si="18"/>
        <v/>
      </c>
      <c r="H58" s="20" t="str">
        <f t="shared" si="19"/>
        <v/>
      </c>
      <c r="I58" s="20" t="str">
        <f t="shared" si="20"/>
        <v/>
      </c>
      <c r="J58" s="41" t="str">
        <f t="shared" si="11"/>
        <v/>
      </c>
      <c r="K58" s="42" t="str">
        <f t="shared" si="12"/>
        <v/>
      </c>
      <c r="L58" s="43" t="str">
        <f t="shared" si="13"/>
        <v/>
      </c>
      <c r="M58" s="41" t="str">
        <f t="shared" si="14"/>
        <v/>
      </c>
      <c r="N58" s="42" t="str">
        <f t="shared" si="15"/>
        <v/>
      </c>
      <c r="O58" s="43" t="str">
        <f t="shared" si="16"/>
        <v/>
      </c>
    </row>
    <row r="59" spans="1:15" ht="19.5" thickBot="1">
      <c r="A59" s="7"/>
      <c r="B59" s="85" t="s">
        <v>35</v>
      </c>
      <c r="C59" s="86"/>
      <c r="D59" s="1">
        <f>COUNTIF(D9:D58,1.27)</f>
        <v>17</v>
      </c>
      <c r="E59" s="1">
        <f>COUNTIF(E9:E58,1.5)</f>
        <v>17</v>
      </c>
      <c r="F59" s="6">
        <f>COUNTIF(F9:F58,2)</f>
        <v>17</v>
      </c>
      <c r="G59" s="65">
        <f>M59+G8</f>
        <v>183163.09861802822</v>
      </c>
      <c r="H59" s="18">
        <f>N59+H8</f>
        <v>204997.55056191195</v>
      </c>
      <c r="I59" s="19">
        <f>O59+I8</f>
        <v>261198.96021938074</v>
      </c>
      <c r="J59" s="62" t="s">
        <v>36</v>
      </c>
      <c r="K59" s="63" t="e">
        <f>B58-B9</f>
        <v>#VALUE!</v>
      </c>
      <c r="L59" s="64" t="s">
        <v>37</v>
      </c>
      <c r="M59" s="74">
        <f>SUM(M9:M58)</f>
        <v>83163.098618028205</v>
      </c>
      <c r="N59" s="75">
        <f>SUM(N9:N58)</f>
        <v>104997.55056191196</v>
      </c>
      <c r="O59" s="76">
        <f>SUM(O9:O58)</f>
        <v>161198.96021938074</v>
      </c>
    </row>
    <row r="60" spans="1:15" ht="19.5" thickBot="1">
      <c r="A60" s="7"/>
      <c r="B60" s="79" t="s">
        <v>38</v>
      </c>
      <c r="C60" s="80"/>
      <c r="D60" s="1">
        <f>COUNTIF(D9:D58,-1)</f>
        <v>1</v>
      </c>
      <c r="E60" s="1">
        <f>COUNTIF(E9:E58,-1)</f>
        <v>1</v>
      </c>
      <c r="F60" s="6">
        <f>COUNTIF(F9:F58,-1)</f>
        <v>1</v>
      </c>
      <c r="G60" s="77" t="s">
        <v>39</v>
      </c>
      <c r="H60" s="78"/>
      <c r="I60" s="84"/>
      <c r="J60" s="77" t="s">
        <v>40</v>
      </c>
      <c r="K60" s="78"/>
      <c r="L60" s="84"/>
      <c r="M60" s="7"/>
      <c r="O60" s="3"/>
    </row>
    <row r="61" spans="1:15" ht="19.5" thickBot="1">
      <c r="A61" s="7"/>
      <c r="B61" s="79" t="s">
        <v>41</v>
      </c>
      <c r="C61" s="80"/>
      <c r="D61" s="1">
        <f>COUNTIF(D9:D58,0)</f>
        <v>0</v>
      </c>
      <c r="E61" s="1">
        <f>COUNTIF(E9:E58,0)</f>
        <v>0</v>
      </c>
      <c r="F61" s="1">
        <f>COUNTIF(F9:F58,0)</f>
        <v>0</v>
      </c>
      <c r="G61" s="69">
        <f>G59/G8</f>
        <v>1.8316309861802822</v>
      </c>
      <c r="H61" s="70">
        <f t="shared" ref="H61:I61" si="21">H59/H8</f>
        <v>2.0499755056191193</v>
      </c>
      <c r="I61" s="71">
        <f>I59/I8</f>
        <v>2.6119896021938072</v>
      </c>
      <c r="J61" s="60" t="e">
        <f>(G61-100%)*30/K59</f>
        <v>#VALUE!</v>
      </c>
      <c r="K61" s="60" t="e">
        <f>(H61-100%)*30/K59</f>
        <v>#VALUE!</v>
      </c>
      <c r="L61" s="61" t="e">
        <f>(I61-100%)*30/K59</f>
        <v>#VALUE!</v>
      </c>
      <c r="M61" s="8"/>
      <c r="N61" s="2"/>
      <c r="O61" s="9"/>
    </row>
    <row r="62" spans="1:15" ht="19.5" thickBot="1">
      <c r="B62" s="77" t="s">
        <v>42</v>
      </c>
      <c r="C62" s="78"/>
      <c r="D62" s="72">
        <f t="shared" ref="D62:E62" si="22">D59/(D59+D60+D61)</f>
        <v>0.94444444444444442</v>
      </c>
      <c r="E62" s="67">
        <f t="shared" si="22"/>
        <v>0.94444444444444442</v>
      </c>
      <c r="F62" s="68">
        <f>F59/(F59+F60+F61)</f>
        <v>0.94444444444444442</v>
      </c>
    </row>
    <row r="64" spans="1:15">
      <c r="D64" s="66"/>
      <c r="E64" s="66"/>
      <c r="F64" s="66"/>
    </row>
  </sheetData>
  <mergeCells count="11">
    <mergeCell ref="B62:C62"/>
    <mergeCell ref="B61:C61"/>
    <mergeCell ref="J8:L8"/>
    <mergeCell ref="J6:L6"/>
    <mergeCell ref="M6:O6"/>
    <mergeCell ref="G6:I6"/>
    <mergeCell ref="M8:O8"/>
    <mergeCell ref="B59:C59"/>
    <mergeCell ref="B60:C60"/>
    <mergeCell ref="G60:I60"/>
    <mergeCell ref="J60:L60"/>
  </mergeCells>
  <phoneticPr fontId="1"/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935EC0-5B08-4A9A-BB7F-08A30718700C}">
  <dimension ref="A2:A561"/>
  <sheetViews>
    <sheetView tabSelected="1" topLeftCell="A564" workbookViewId="0">
      <selection activeCell="A561" sqref="A561"/>
    </sheetView>
  </sheetViews>
  <sheetFormatPr defaultRowHeight="14.25" customHeight="1"/>
  <cols>
    <col min="1" max="1" width="4.5" customWidth="1"/>
  </cols>
  <sheetData>
    <row r="2" spans="1:1" ht="14.25" customHeight="1">
      <c r="A2" t="s">
        <v>43</v>
      </c>
    </row>
    <row r="35" spans="1:1" ht="14.25" customHeight="1">
      <c r="A35" t="s">
        <v>44</v>
      </c>
    </row>
    <row r="68" spans="1:1" ht="14.25" customHeight="1">
      <c r="A68" t="s">
        <v>45</v>
      </c>
    </row>
    <row r="100" spans="1:1" ht="14.25" customHeight="1">
      <c r="A100" t="s">
        <v>46</v>
      </c>
    </row>
    <row r="133" spans="1:1" ht="14.25" customHeight="1">
      <c r="A133" t="s">
        <v>47</v>
      </c>
    </row>
    <row r="166" spans="1:1" ht="14.25" customHeight="1">
      <c r="A166" t="s">
        <v>48</v>
      </c>
    </row>
    <row r="198" spans="1:1" ht="14.25" customHeight="1">
      <c r="A198" t="s">
        <v>49</v>
      </c>
    </row>
    <row r="232" spans="1:1" ht="14.25" customHeight="1">
      <c r="A232" t="s">
        <v>50</v>
      </c>
    </row>
    <row r="265" spans="1:1" ht="14.25" customHeight="1">
      <c r="A265" t="s">
        <v>51</v>
      </c>
    </row>
    <row r="298" spans="1:1" ht="14.25" customHeight="1">
      <c r="A298" t="s">
        <v>52</v>
      </c>
    </row>
    <row r="331" spans="1:1" ht="14.25" customHeight="1">
      <c r="A331" t="s">
        <v>53</v>
      </c>
    </row>
    <row r="364" spans="1:1" ht="14.25" customHeight="1">
      <c r="A364" t="s">
        <v>54</v>
      </c>
    </row>
    <row r="397" spans="1:1" ht="14.25" customHeight="1">
      <c r="A397" t="s">
        <v>55</v>
      </c>
    </row>
    <row r="430" spans="1:1" ht="14.25" customHeight="1">
      <c r="A430" t="s">
        <v>56</v>
      </c>
    </row>
    <row r="463" spans="1:1" ht="14.25" customHeight="1">
      <c r="A463" t="s">
        <v>57</v>
      </c>
    </row>
    <row r="495" spans="1:1" ht="14.25" customHeight="1">
      <c r="A495" t="s">
        <v>58</v>
      </c>
    </row>
    <row r="528" spans="1:1" ht="14.25" customHeight="1">
      <c r="A528" t="s">
        <v>59</v>
      </c>
    </row>
    <row r="561" spans="1:1" ht="14.25" customHeight="1">
      <c r="A561" t="s">
        <v>60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9F950-3AFC-4288-912A-27E05220E622}">
  <dimension ref="A1:J29"/>
  <sheetViews>
    <sheetView zoomScale="145" zoomScaleSheetLayoutView="100" workbookViewId="0">
      <selection activeCell="A30" sqref="A30"/>
    </sheetView>
  </sheetViews>
  <sheetFormatPr defaultColWidth="8.125" defaultRowHeight="13.5"/>
  <cols>
    <col min="1" max="16384" width="8.125" style="49"/>
  </cols>
  <sheetData>
    <row r="1" spans="1:10">
      <c r="A1" s="49" t="s">
        <v>61</v>
      </c>
    </row>
    <row r="2" spans="1:10">
      <c r="A2" s="87" t="s">
        <v>62</v>
      </c>
      <c r="B2" s="88"/>
      <c r="C2" s="88"/>
      <c r="D2" s="88"/>
      <c r="E2" s="88"/>
      <c r="F2" s="88"/>
      <c r="G2" s="88"/>
      <c r="H2" s="88"/>
      <c r="I2" s="88"/>
      <c r="J2" s="88"/>
    </row>
    <row r="3" spans="1:10">
      <c r="A3" s="88"/>
      <c r="B3" s="88"/>
      <c r="C3" s="88"/>
      <c r="D3" s="88"/>
      <c r="E3" s="88"/>
      <c r="F3" s="88"/>
      <c r="G3" s="88"/>
      <c r="H3" s="88"/>
      <c r="I3" s="88"/>
      <c r="J3" s="88"/>
    </row>
    <row r="4" spans="1:10">
      <c r="A4" s="88"/>
      <c r="B4" s="88"/>
      <c r="C4" s="88"/>
      <c r="D4" s="88"/>
      <c r="E4" s="88"/>
      <c r="F4" s="88"/>
      <c r="G4" s="88"/>
      <c r="H4" s="88"/>
      <c r="I4" s="88"/>
      <c r="J4" s="88"/>
    </row>
    <row r="5" spans="1:10">
      <c r="A5" s="88"/>
      <c r="B5" s="88"/>
      <c r="C5" s="88"/>
      <c r="D5" s="88"/>
      <c r="E5" s="88"/>
      <c r="F5" s="88"/>
      <c r="G5" s="88"/>
      <c r="H5" s="88"/>
      <c r="I5" s="88"/>
      <c r="J5" s="88"/>
    </row>
    <row r="6" spans="1:10">
      <c r="A6" s="88"/>
      <c r="B6" s="88"/>
      <c r="C6" s="88"/>
      <c r="D6" s="88"/>
      <c r="E6" s="88"/>
      <c r="F6" s="88"/>
      <c r="G6" s="88"/>
      <c r="H6" s="88"/>
      <c r="I6" s="88"/>
      <c r="J6" s="88"/>
    </row>
    <row r="7" spans="1:10">
      <c r="A7" s="88"/>
      <c r="B7" s="88"/>
      <c r="C7" s="88"/>
      <c r="D7" s="88"/>
      <c r="E7" s="88"/>
      <c r="F7" s="88"/>
      <c r="G7" s="88"/>
      <c r="H7" s="88"/>
      <c r="I7" s="88"/>
      <c r="J7" s="88"/>
    </row>
    <row r="8" spans="1:10">
      <c r="A8" s="88"/>
      <c r="B8" s="88"/>
      <c r="C8" s="88"/>
      <c r="D8" s="88"/>
      <c r="E8" s="88"/>
      <c r="F8" s="88"/>
      <c r="G8" s="88"/>
      <c r="H8" s="88"/>
      <c r="I8" s="88"/>
      <c r="J8" s="88"/>
    </row>
    <row r="9" spans="1:10">
      <c r="A9" s="88"/>
      <c r="B9" s="88"/>
      <c r="C9" s="88"/>
      <c r="D9" s="88"/>
      <c r="E9" s="88"/>
      <c r="F9" s="88"/>
      <c r="G9" s="88"/>
      <c r="H9" s="88"/>
      <c r="I9" s="88"/>
      <c r="J9" s="88"/>
    </row>
    <row r="11" spans="1:10">
      <c r="A11" s="49" t="s">
        <v>63</v>
      </c>
    </row>
    <row r="12" spans="1:10">
      <c r="A12" s="89"/>
      <c r="B12" s="90"/>
      <c r="C12" s="90"/>
      <c r="D12" s="90"/>
      <c r="E12" s="90"/>
      <c r="F12" s="90"/>
      <c r="G12" s="90"/>
      <c r="H12" s="90"/>
      <c r="I12" s="90"/>
      <c r="J12" s="90"/>
    </row>
    <row r="13" spans="1:10">
      <c r="A13" s="90"/>
      <c r="B13" s="90"/>
      <c r="C13" s="90"/>
      <c r="D13" s="90"/>
      <c r="E13" s="90"/>
      <c r="F13" s="90"/>
      <c r="G13" s="90"/>
      <c r="H13" s="90"/>
      <c r="I13" s="90"/>
      <c r="J13" s="90"/>
    </row>
    <row r="14" spans="1:10">
      <c r="A14" s="90"/>
      <c r="B14" s="90"/>
      <c r="C14" s="90"/>
      <c r="D14" s="90"/>
      <c r="E14" s="90"/>
      <c r="F14" s="90"/>
      <c r="G14" s="90"/>
      <c r="H14" s="90"/>
      <c r="I14" s="90"/>
      <c r="J14" s="90"/>
    </row>
    <row r="15" spans="1:10">
      <c r="A15" s="90"/>
      <c r="B15" s="90"/>
      <c r="C15" s="90"/>
      <c r="D15" s="90"/>
      <c r="E15" s="90"/>
      <c r="F15" s="90"/>
      <c r="G15" s="90"/>
      <c r="H15" s="90"/>
      <c r="I15" s="90"/>
      <c r="J15" s="90"/>
    </row>
    <row r="16" spans="1:10">
      <c r="A16" s="90"/>
      <c r="B16" s="90"/>
      <c r="C16" s="90"/>
      <c r="D16" s="90"/>
      <c r="E16" s="90"/>
      <c r="F16" s="90"/>
      <c r="G16" s="90"/>
      <c r="H16" s="90"/>
      <c r="I16" s="90"/>
      <c r="J16" s="90"/>
    </row>
    <row r="17" spans="1:10">
      <c r="A17" s="90"/>
      <c r="B17" s="90"/>
      <c r="C17" s="90"/>
      <c r="D17" s="90"/>
      <c r="E17" s="90"/>
      <c r="F17" s="90"/>
      <c r="G17" s="90"/>
      <c r="H17" s="90"/>
      <c r="I17" s="90"/>
      <c r="J17" s="90"/>
    </row>
    <row r="18" spans="1:10">
      <c r="A18" s="90"/>
      <c r="B18" s="90"/>
      <c r="C18" s="90"/>
      <c r="D18" s="90"/>
      <c r="E18" s="90"/>
      <c r="F18" s="90"/>
      <c r="G18" s="90"/>
      <c r="H18" s="90"/>
      <c r="I18" s="90"/>
      <c r="J18" s="90"/>
    </row>
    <row r="19" spans="1:10">
      <c r="A19" s="90"/>
      <c r="B19" s="90"/>
      <c r="C19" s="90"/>
      <c r="D19" s="90"/>
      <c r="E19" s="90"/>
      <c r="F19" s="90"/>
      <c r="G19" s="90"/>
      <c r="H19" s="90"/>
      <c r="I19" s="90"/>
      <c r="J19" s="90"/>
    </row>
    <row r="21" spans="1:10">
      <c r="A21" s="49" t="s">
        <v>64</v>
      </c>
    </row>
    <row r="22" spans="1:10">
      <c r="A22" s="89" t="s">
        <v>65</v>
      </c>
      <c r="B22" s="89"/>
      <c r="C22" s="89"/>
      <c r="D22" s="89"/>
      <c r="E22" s="89"/>
      <c r="F22" s="89"/>
      <c r="G22" s="89"/>
      <c r="H22" s="89"/>
      <c r="I22" s="89"/>
      <c r="J22" s="89"/>
    </row>
    <row r="23" spans="1:10">
      <c r="A23" s="89"/>
      <c r="B23" s="89"/>
      <c r="C23" s="89"/>
      <c r="D23" s="89"/>
      <c r="E23" s="89"/>
      <c r="F23" s="89"/>
      <c r="G23" s="89"/>
      <c r="H23" s="89"/>
      <c r="I23" s="89"/>
      <c r="J23" s="89"/>
    </row>
    <row r="24" spans="1:10">
      <c r="A24" s="89"/>
      <c r="B24" s="89"/>
      <c r="C24" s="89"/>
      <c r="D24" s="89"/>
      <c r="E24" s="89"/>
      <c r="F24" s="89"/>
      <c r="G24" s="89"/>
      <c r="H24" s="89"/>
      <c r="I24" s="89"/>
      <c r="J24" s="89"/>
    </row>
    <row r="25" spans="1:10">
      <c r="A25" s="89"/>
      <c r="B25" s="89"/>
      <c r="C25" s="89"/>
      <c r="D25" s="89"/>
      <c r="E25" s="89"/>
      <c r="F25" s="89"/>
      <c r="G25" s="89"/>
      <c r="H25" s="89"/>
      <c r="I25" s="89"/>
      <c r="J25" s="89"/>
    </row>
    <row r="26" spans="1:10">
      <c r="A26" s="89"/>
      <c r="B26" s="89"/>
      <c r="C26" s="89"/>
      <c r="D26" s="89"/>
      <c r="E26" s="89"/>
      <c r="F26" s="89"/>
      <c r="G26" s="89"/>
      <c r="H26" s="89"/>
      <c r="I26" s="89"/>
      <c r="J26" s="89"/>
    </row>
    <row r="27" spans="1:10">
      <c r="A27" s="89"/>
      <c r="B27" s="89"/>
      <c r="C27" s="89"/>
      <c r="D27" s="89"/>
      <c r="E27" s="89"/>
      <c r="F27" s="89"/>
      <c r="G27" s="89"/>
      <c r="H27" s="89"/>
      <c r="I27" s="89"/>
      <c r="J27" s="89"/>
    </row>
    <row r="28" spans="1:10">
      <c r="A28" s="89"/>
      <c r="B28" s="89"/>
      <c r="C28" s="89"/>
      <c r="D28" s="89"/>
      <c r="E28" s="89"/>
      <c r="F28" s="89"/>
      <c r="G28" s="89"/>
      <c r="H28" s="89"/>
      <c r="I28" s="89"/>
      <c r="J28" s="89"/>
    </row>
    <row r="29" spans="1:10">
      <c r="A29" s="89"/>
      <c r="B29" s="89"/>
      <c r="C29" s="89"/>
      <c r="D29" s="89"/>
      <c r="E29" s="89"/>
      <c r="F29" s="89"/>
      <c r="G29" s="89"/>
      <c r="H29" s="89"/>
      <c r="I29" s="89"/>
      <c r="J29" s="89"/>
    </row>
  </sheetData>
  <mergeCells count="3">
    <mergeCell ref="A2:J9"/>
    <mergeCell ref="A12:J19"/>
    <mergeCell ref="A22:J29"/>
  </mergeCells>
  <phoneticPr fontId="1"/>
  <pageMargins left="0.75" right="0.75" top="1" bottom="1" header="0.51111111111111107" footer="0.51111111111111107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2"/>
  <sheetViews>
    <sheetView zoomScale="80" zoomScaleNormal="80" workbookViewId="0">
      <selection activeCell="F4" sqref="F4"/>
    </sheetView>
  </sheetViews>
  <sheetFormatPr defaultRowHeight="18.75"/>
  <cols>
    <col min="1" max="1" width="14" customWidth="1"/>
    <col min="2" max="2" width="13.25" customWidth="1"/>
    <col min="4" max="4" width="14.75" customWidth="1"/>
    <col min="6" max="6" width="14.25" customWidth="1"/>
    <col min="8" max="8" width="15.625" customWidth="1"/>
  </cols>
  <sheetData>
    <row r="1" spans="1:8">
      <c r="A1" s="28" t="s">
        <v>66</v>
      </c>
      <c r="B1" s="29"/>
      <c r="C1" s="30"/>
      <c r="D1" s="31"/>
      <c r="E1" s="30"/>
      <c r="F1" s="31"/>
      <c r="G1" s="30"/>
      <c r="H1" s="31"/>
    </row>
    <row r="2" spans="1:8">
      <c r="A2" s="32"/>
      <c r="B2" s="30"/>
      <c r="C2" s="30"/>
      <c r="D2" s="31"/>
      <c r="E2" s="30"/>
      <c r="F2" s="31"/>
      <c r="G2" s="30"/>
      <c r="H2" s="31"/>
    </row>
    <row r="3" spans="1:8">
      <c r="A3" s="33" t="s">
        <v>67</v>
      </c>
      <c r="B3" s="33" t="s">
        <v>68</v>
      </c>
      <c r="C3" s="33" t="s">
        <v>69</v>
      </c>
      <c r="D3" s="34" t="s">
        <v>70</v>
      </c>
      <c r="E3" s="33" t="s">
        <v>71</v>
      </c>
      <c r="F3" s="34" t="s">
        <v>70</v>
      </c>
      <c r="G3" s="33" t="s">
        <v>72</v>
      </c>
      <c r="H3" s="34" t="s">
        <v>70</v>
      </c>
    </row>
    <row r="4" spans="1:8">
      <c r="A4" s="35" t="s">
        <v>73</v>
      </c>
      <c r="B4" s="35" t="s">
        <v>74</v>
      </c>
      <c r="C4" s="35"/>
      <c r="D4" s="36"/>
      <c r="E4" s="35"/>
      <c r="F4" s="36"/>
      <c r="G4" s="35"/>
      <c r="H4" s="36"/>
    </row>
    <row r="5" spans="1:8">
      <c r="A5" s="35" t="s">
        <v>73</v>
      </c>
      <c r="B5" s="35"/>
      <c r="C5" s="35"/>
      <c r="D5" s="36"/>
      <c r="E5" s="35"/>
      <c r="F5" s="37"/>
      <c r="G5" s="35"/>
      <c r="H5" s="37"/>
    </row>
    <row r="6" spans="1:8">
      <c r="A6" s="35" t="s">
        <v>73</v>
      </c>
      <c r="B6" s="35"/>
      <c r="C6" s="35"/>
      <c r="D6" s="37"/>
      <c r="E6" s="35"/>
      <c r="F6" s="37"/>
      <c r="G6" s="35"/>
      <c r="H6" s="37"/>
    </row>
    <row r="7" spans="1:8">
      <c r="A7" s="35" t="s">
        <v>73</v>
      </c>
      <c r="B7" s="35"/>
      <c r="C7" s="35"/>
      <c r="D7" s="37"/>
      <c r="E7" s="35"/>
      <c r="F7" s="37"/>
      <c r="G7" s="35"/>
      <c r="H7" s="37"/>
    </row>
    <row r="8" spans="1:8">
      <c r="A8" s="35" t="s">
        <v>73</v>
      </c>
      <c r="B8" s="35"/>
      <c r="C8" s="35"/>
      <c r="D8" s="37"/>
      <c r="E8" s="35"/>
      <c r="F8" s="37"/>
      <c r="G8" s="35"/>
      <c r="H8" s="37"/>
    </row>
    <row r="9" spans="1:8">
      <c r="A9" s="35" t="s">
        <v>73</v>
      </c>
      <c r="B9" s="35"/>
      <c r="C9" s="35"/>
      <c r="D9" s="37"/>
      <c r="E9" s="35"/>
      <c r="F9" s="37"/>
      <c r="G9" s="35"/>
      <c r="H9" s="37"/>
    </row>
    <row r="10" spans="1:8">
      <c r="A10" s="35" t="s">
        <v>73</v>
      </c>
      <c r="B10" s="35"/>
      <c r="C10" s="35"/>
      <c r="D10" s="37"/>
      <c r="E10" s="35"/>
      <c r="F10" s="37"/>
      <c r="G10" s="35"/>
      <c r="H10" s="37"/>
    </row>
    <row r="11" spans="1:8">
      <c r="A11" s="35" t="s">
        <v>73</v>
      </c>
      <c r="B11" s="35"/>
      <c r="C11" s="35"/>
      <c r="D11" s="37"/>
      <c r="E11" s="35"/>
      <c r="F11" s="37"/>
      <c r="G11" s="35"/>
      <c r="H11" s="37"/>
    </row>
    <row r="12" spans="1:8">
      <c r="A12" s="32"/>
      <c r="B12" s="30"/>
      <c r="C12" s="30"/>
      <c r="D12" s="31"/>
      <c r="E12" s="30"/>
      <c r="F12" s="31"/>
      <c r="G12" s="30"/>
      <c r="H12" s="31"/>
    </row>
  </sheetData>
  <phoneticPr fontId="1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木村壽巳</dc:creator>
  <cp:keywords/>
  <dc:description/>
  <cp:lastModifiedBy>ochi kaoru</cp:lastModifiedBy>
  <cp:revision/>
  <dcterms:created xsi:type="dcterms:W3CDTF">2020-09-18T03:10:57Z</dcterms:created>
  <dcterms:modified xsi:type="dcterms:W3CDTF">2021-07-26T08:37:59Z</dcterms:modified>
  <cp:category/>
  <cp:contentStatus/>
</cp:coreProperties>
</file>