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3bfeb402593004a/デスクトップ/"/>
    </mc:Choice>
  </mc:AlternateContent>
  <xr:revisionPtr revIDLastSave="3" documentId="13_ncr:1_{CD5DAADB-6971-43AD-9166-75B3D74730E5}" xr6:coauthVersionLast="47" xr6:coauthVersionMax="47" xr10:uidLastSave="{FD4844F7-0B39-4E50-AD35-0FFB74BEA5CA}"/>
  <bookViews>
    <workbookView xWindow="-108" yWindow="-108" windowWidth="23256" windowHeight="12576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<sst xmlns="http://schemas.openxmlformats.org/spreadsheetml/2006/main" count="68" uniqueCount="57">
  <si>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</si>
  <si>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</si>
  <si>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</si>
  <si>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</si>
  <si>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</si>
  <si>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</si>
  <si>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</si>
  <si>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</si>
  <si>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</si>
  <si>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</si>
  <si>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</si>
  <si>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</si>
  <si>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</si>
  <si>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</si>
  <si>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</si>
  <si>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</si>
  <si>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</si>
  <si>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</si>
  <si>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</si>
  <si>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</si>
  <si>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</si>
  <si>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</si>
  <si>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</si>
  <si>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</si>
  <si>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</si>
  <si>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</si>
  <si>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</si>
  <si>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</si>
  <si>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</si>
  <si>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</si>
  <si>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</si>
  <si>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</si>
  <si>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</si>
  <si>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</si>
  <si>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</si>
  <si>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NO1</t>
    <phoneticPr fontId="1"/>
  </si>
  <si>
    <t>No3</t>
    <phoneticPr fontId="1"/>
  </si>
  <si>
    <t>H1</t>
    <phoneticPr fontId="1"/>
  </si>
  <si>
    <t>USDJPYデモ</t>
    <phoneticPr fontId="1"/>
  </si>
  <si>
    <t>No,2</t>
    <phoneticPr fontId="1"/>
  </si>
  <si>
    <t>No,3</t>
    <phoneticPr fontId="1"/>
  </si>
  <si>
    <t>NO,4</t>
    <phoneticPr fontId="1"/>
  </si>
  <si>
    <t>2021/7/6/16</t>
    <phoneticPr fontId="1"/>
  </si>
  <si>
    <t>2021/7/6/07</t>
    <phoneticPr fontId="1"/>
  </si>
  <si>
    <t>2021/7/2/08</t>
    <phoneticPr fontId="1"/>
  </si>
  <si>
    <t>2021/7/14/9</t>
    <phoneticPr fontId="1"/>
  </si>
  <si>
    <t>2021/7/6/08</t>
    <phoneticPr fontId="1"/>
  </si>
  <si>
    <t>No,5</t>
    <phoneticPr fontId="1"/>
  </si>
  <si>
    <t>2021/7/15/3</t>
    <phoneticPr fontId="1"/>
  </si>
  <si>
    <t>No,6</t>
    <phoneticPr fontId="1"/>
  </si>
  <si>
    <t>No,7</t>
    <phoneticPr fontId="1"/>
  </si>
  <si>
    <t>No,8</t>
    <phoneticPr fontId="1"/>
  </si>
  <si>
    <t>N0,9</t>
    <phoneticPr fontId="1"/>
  </si>
  <si>
    <t>No,10</t>
    <phoneticPr fontId="1"/>
  </si>
  <si>
    <t>No11</t>
    <phoneticPr fontId="1"/>
  </si>
  <si>
    <t>No12</t>
    <phoneticPr fontId="1"/>
  </si>
  <si>
    <t>デモになると、緊張した。</t>
    <rPh sb="7" eb="9">
      <t>キンチョウ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</si>
</sst>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21</xdr:col>
      <xdr:colOff>381128</xdr:colOff>
      <xdr:row>34</xdr:row>
      <xdr:rowOff>148511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1208EF9-5A03-4DCC-AD2B-27EB5D194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3201778" cy="61206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21</xdr:col>
      <xdr:colOff>464973</xdr:colOff>
      <xdr:row>70</xdr:row>
      <xdr:rowOff>89492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DCB84CE8-A9D3-465E-BD5D-F03A2E53F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15100"/>
          <a:ext cx="13285623" cy="6242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21</xdr:col>
      <xdr:colOff>343017</xdr:colOff>
      <xdr:row>106</xdr:row>
      <xdr:rowOff>135226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D8DB4683-CFF8-49BD-ABE9-6719E5E0B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030200"/>
          <a:ext cx="13163667" cy="6288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21</xdr:col>
      <xdr:colOff>358261</xdr:colOff>
      <xdr:row>142</xdr:row>
      <xdr:rowOff>81870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A81BD50-205B-425A-A66B-288EC250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545300"/>
          <a:ext cx="13178911" cy="6235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21</xdr:col>
      <xdr:colOff>282039</xdr:colOff>
      <xdr:row>178</xdr:row>
      <xdr:rowOff>51381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E11DFF6-EE45-49E8-B6B1-632F78683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060400"/>
          <a:ext cx="13102689" cy="6204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21</xdr:col>
      <xdr:colOff>289661</xdr:colOff>
      <xdr:row>214</xdr:row>
      <xdr:rowOff>97115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639B3B35-C981-4D4B-86CE-3E3662977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575500"/>
          <a:ext cx="13110311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23</xdr:col>
      <xdr:colOff>286219</xdr:colOff>
      <xdr:row>250</xdr:row>
      <xdr:rowOff>66625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8461175-3B82-44C3-A046-44DD4E3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9090600"/>
          <a:ext cx="14345119" cy="6219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23</xdr:col>
      <xdr:colOff>217619</xdr:colOff>
      <xdr:row>290</xdr:row>
      <xdr:rowOff>165931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D541BDE-311E-4AC5-AD2D-6092C778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5605700"/>
          <a:ext cx="14276519" cy="7042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23</xdr:col>
      <xdr:colOff>187130</xdr:colOff>
      <xdr:row>331</xdr:row>
      <xdr:rowOff>84046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85A264D-F046-4E12-B020-1451E37A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2844700"/>
          <a:ext cx="14246030" cy="7142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23</xdr:col>
      <xdr:colOff>255730</xdr:colOff>
      <xdr:row>370</xdr:row>
      <xdr:rowOff>87749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78BAA2A-627D-4903-8F1E-FEF2ECC4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0264675"/>
          <a:ext cx="14314630" cy="6783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22</xdr:col>
      <xdr:colOff>501364</xdr:colOff>
      <xdr:row>409</xdr:row>
      <xdr:rowOff>72504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08A668D-84A7-42B6-93BB-EB4A03C7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7322700"/>
          <a:ext cx="13941139" cy="6768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23</xdr:col>
      <xdr:colOff>255730</xdr:colOff>
      <xdr:row>449</xdr:row>
      <xdr:rowOff>21108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D27916BE-0DDA-4AD6-970B-31914654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4380725"/>
          <a:ext cx="14314630" cy="6898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20" sqref="F20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0</v>
      </c>
      <c r="C1" t="s">
        <v>38</v>
      </c>
    </row>
    <row r="2" spans="1:18" x14ac:dyDescent="0.45">
      <c r="A2" s="1" t="s">
        <v>1</v>
      </c>
      <c r="C2" t="s">
        <v>37</v>
      </c>
    </row>
    <row r="3" spans="1:18" x14ac:dyDescent="0.45">
      <c r="A3" s="1" t="s">
        <v>2</v>
      </c>
      <c r="C3" s="29">
        <v>100000</v>
      </c>
    </row>
    <row r="4" spans="1:18" x14ac:dyDescent="0.45">
      <c r="A4" s="1" t="s">
        <v>3</v>
      </c>
      <c r="C4" s="29" t="s">
        <v>4</v>
      </c>
    </row>
    <row r="5" spans="1:18" ht="18.600000000000001" thickBot="1" x14ac:dyDescent="0.5">
      <c r="A5" s="1" t="s">
        <v>5</v>
      </c>
      <c r="C5" s="29" t="s">
        <v>6</v>
      </c>
    </row>
    <row r="6" spans="1:18" ht="18.600000000000001" thickBot="1" x14ac:dyDescent="0.5">
      <c r="A6" s="24" t="s">
        <v>7</v>
      </c>
      <c r="B6" s="24" t="s">
        <v>8</v>
      </c>
      <c r="C6" s="24" t="s">
        <v>8</v>
      </c>
      <c r="D6" s="48" t="s">
        <v>9</v>
      </c>
      <c r="E6" s="25"/>
      <c r="F6" s="26"/>
      <c r="G6" s="84" t="s">
        <v>10</v>
      </c>
      <c r="H6" s="85"/>
      <c r="I6" s="91"/>
      <c r="J6" s="84" t="s">
        <v>11</v>
      </c>
      <c r="K6" s="85"/>
      <c r="L6" s="91"/>
      <c r="M6" s="84" t="s">
        <v>12</v>
      </c>
      <c r="N6" s="85"/>
      <c r="O6" s="91"/>
    </row>
    <row r="7" spans="1:18" ht="18.600000000000001" thickBot="1" x14ac:dyDescent="0.5">
      <c r="A7" s="27"/>
      <c r="B7" s="27" t="s">
        <v>13</v>
      </c>
      <c r="C7" s="64" t="s">
        <v>14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15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11</v>
      </c>
      <c r="K8" s="89"/>
      <c r="L8" s="90"/>
      <c r="M8" s="88"/>
      <c r="N8" s="89"/>
      <c r="O8" s="90"/>
    </row>
    <row r="9" spans="1:18" x14ac:dyDescent="0.45">
      <c r="A9" s="9">
        <v>1</v>
      </c>
      <c r="B9" s="23" t="s">
        <v>44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5">
      <c r="A10" s="9">
        <v>2</v>
      </c>
      <c r="B10" s="5" t="s">
        <v>43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106000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/>
      <c r="M10" s="44">
        <f t="shared" ref="M10:M12" si="7">IF(D10="","",J10*D10)</f>
        <v>3955.1609999999996</v>
      </c>
      <c r="N10" s="45">
        <f t="shared" ref="N10:N12" si="8">IF(E10="","",K10*E10)</f>
        <v>4702.5</v>
      </c>
      <c r="O10" s="46">
        <f t="shared" ref="O10:O12" si="9">IF(F10="","",L10*F10)</f>
        <v>0</v>
      </c>
      <c r="P10" s="40"/>
      <c r="Q10" s="40"/>
      <c r="R10" s="40"/>
    </row>
    <row r="11" spans="1:18" x14ac:dyDescent="0.45">
      <c r="A11" s="9">
        <v>3</v>
      </c>
      <c r="B11" s="5" t="s">
        <v>46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112360</v>
      </c>
      <c r="J11" s="44">
        <f t="shared" si="5"/>
        <v>3232.9548299999997</v>
      </c>
      <c r="K11" s="45">
        <f t="shared" si="6"/>
        <v>3276.0749999999998</v>
      </c>
      <c r="L11" s="46">
        <f t="shared" ref="L11:L12" si="10">IF(I10="","",I10*0.03)</f>
        <v>3180</v>
      </c>
      <c r="M11" s="44">
        <f t="shared" si="7"/>
        <v>4105.8526340999997</v>
      </c>
      <c r="N11" s="45">
        <f t="shared" si="8"/>
        <v>4914.1124999999993</v>
      </c>
      <c r="O11" s="46">
        <f t="shared" si="9"/>
        <v>6360</v>
      </c>
      <c r="P11" s="40"/>
      <c r="Q11" s="40"/>
      <c r="R11" s="40"/>
    </row>
    <row r="12" spans="1:18" x14ac:dyDescent="0.45">
      <c r="A12" s="9">
        <v>4</v>
      </c>
      <c r="B12" s="5" t="s">
        <v>42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119101.6</v>
      </c>
      <c r="J12" s="44">
        <f t="shared" si="5"/>
        <v>3356.1304090229996</v>
      </c>
      <c r="K12" s="45">
        <f t="shared" si="6"/>
        <v>3423.4983750000001</v>
      </c>
      <c r="L12" s="46">
        <f t="shared" si="10"/>
        <v>3370.7999999999997</v>
      </c>
      <c r="M12" s="44">
        <f t="shared" si="7"/>
        <v>4262.2856194592096</v>
      </c>
      <c r="N12" s="45">
        <f t="shared" si="8"/>
        <v>5135.2475625000006</v>
      </c>
      <c r="O12" s="46">
        <f t="shared" si="9"/>
        <v>6741.5999999999995</v>
      </c>
      <c r="P12" s="40"/>
      <c r="Q12" s="40"/>
      <c r="R12" s="40"/>
    </row>
    <row r="13" spans="1:18" x14ac:dyDescent="0.45">
      <c r="A13" s="9">
        <v>5</v>
      </c>
      <c r="B13" s="5" t="s">
        <v>45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126247.69600000001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3573.0480000000002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7146.0960000000005</v>
      </c>
      <c r="P13" s="40"/>
      <c r="Q13" s="40"/>
      <c r="R13" s="40"/>
    </row>
    <row r="14" spans="1:18" x14ac:dyDescent="0.45">
      <c r="A14" s="9">
        <v>6</v>
      </c>
      <c r="B14" s="5" t="s">
        <v>48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125151.23691520988</v>
      </c>
      <c r="H14" s="22">
        <f t="shared" si="3"/>
        <v>130226.01248475155</v>
      </c>
      <c r="I14" s="22">
        <f t="shared" si="4"/>
        <v>133822.55776000003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3787.4308800000003</v>
      </c>
      <c r="M14" s="44">
        <f t="shared" si="14"/>
        <v>4593.2589600900646</v>
      </c>
      <c r="N14" s="45">
        <f t="shared" si="15"/>
        <v>5607.8187194390612</v>
      </c>
      <c r="O14" s="46">
        <f t="shared" si="16"/>
        <v>7574.8617600000007</v>
      </c>
      <c r="P14" s="40"/>
      <c r="Q14" s="40"/>
      <c r="R14" s="40"/>
    </row>
    <row r="15" spans="1:18" x14ac:dyDescent="0.45">
      <c r="A15" s="9">
        <v>7</v>
      </c>
      <c r="B15" s="5">
        <v>44396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129919.49904167937</v>
      </c>
      <c r="H15" s="22">
        <f t="shared" si="3"/>
        <v>136086.18304656536</v>
      </c>
      <c r="I15" s="22">
        <f t="shared" si="4"/>
        <v>141851.91122560002</v>
      </c>
      <c r="J15" s="44">
        <f t="shared" si="11"/>
        <v>3754.5371074562963</v>
      </c>
      <c r="K15" s="45">
        <f t="shared" si="12"/>
        <v>3906.7803745425463</v>
      </c>
      <c r="L15" s="46">
        <f t="shared" si="13"/>
        <v>4014.6767328000005</v>
      </c>
      <c r="M15" s="44">
        <f t="shared" si="14"/>
        <v>4768.2621264694963</v>
      </c>
      <c r="N15" s="45">
        <f t="shared" si="15"/>
        <v>5860.1705618138194</v>
      </c>
      <c r="O15" s="46">
        <f t="shared" si="16"/>
        <v>8029.3534656000011</v>
      </c>
      <c r="P15" s="40"/>
      <c r="Q15" s="40"/>
      <c r="R15" s="40"/>
    </row>
    <row r="16" spans="1:18" x14ac:dyDescent="0.45">
      <c r="A16" s="9">
        <v>8</v>
      </c>
      <c r="B16" s="5">
        <v>44397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134869.43195516735</v>
      </c>
      <c r="H16" s="22">
        <f t="shared" si="3"/>
        <v>142210.06128366079</v>
      </c>
      <c r="I16" s="22">
        <f t="shared" si="4"/>
        <v>150363.02589913603</v>
      </c>
      <c r="J16" s="44">
        <f t="shared" si="11"/>
        <v>3897.5849712503809</v>
      </c>
      <c r="K16" s="45">
        <f t="shared" si="12"/>
        <v>4082.5854913969606</v>
      </c>
      <c r="L16" s="46">
        <f t="shared" si="13"/>
        <v>4255.5573367680008</v>
      </c>
      <c r="M16" s="44">
        <f t="shared" si="14"/>
        <v>4949.9329134879836</v>
      </c>
      <c r="N16" s="45">
        <f t="shared" si="15"/>
        <v>6123.8782370954414</v>
      </c>
      <c r="O16" s="46">
        <f t="shared" si="16"/>
        <v>8511.1146735360016</v>
      </c>
      <c r="P16" s="40"/>
      <c r="Q16" s="40"/>
      <c r="R16" s="40"/>
    </row>
    <row r="17" spans="1:18" x14ac:dyDescent="0.45">
      <c r="A17" s="9">
        <v>9</v>
      </c>
      <c r="B17" s="5">
        <v>44398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140007.95731265924</v>
      </c>
      <c r="H17" s="22">
        <f t="shared" si="3"/>
        <v>148609.51404142551</v>
      </c>
      <c r="I17" s="22">
        <f t="shared" si="4"/>
        <v>159384.80745308418</v>
      </c>
      <c r="J17" s="44">
        <f t="shared" si="11"/>
        <v>4046.0829586550203</v>
      </c>
      <c r="K17" s="45">
        <f t="shared" si="12"/>
        <v>4266.3018385098239</v>
      </c>
      <c r="L17" s="46">
        <f t="shared" si="13"/>
        <v>4510.8907769740808</v>
      </c>
      <c r="M17" s="44">
        <f t="shared" si="14"/>
        <v>5138.5253574918761</v>
      </c>
      <c r="N17" s="45">
        <f t="shared" si="15"/>
        <v>6399.4527577647359</v>
      </c>
      <c r="O17" s="46">
        <f t="shared" si="16"/>
        <v>9021.7815539481617</v>
      </c>
      <c r="P17" s="40"/>
      <c r="Q17" s="40"/>
      <c r="R17" s="40"/>
    </row>
    <row r="18" spans="1:18" x14ac:dyDescent="0.45">
      <c r="A18" s="9">
        <v>10</v>
      </c>
      <c r="B18" s="5">
        <v>44404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145342.26048627155</v>
      </c>
      <c r="H18" s="22">
        <f t="shared" si="3"/>
        <v>155296.94217328966</v>
      </c>
      <c r="I18" s="22">
        <f t="shared" si="4"/>
        <v>168947.89590026924</v>
      </c>
      <c r="J18" s="44">
        <f t="shared" si="11"/>
        <v>4200.2387193797767</v>
      </c>
      <c r="K18" s="45">
        <f t="shared" si="12"/>
        <v>4458.2854212427656</v>
      </c>
      <c r="L18" s="46">
        <f t="shared" si="13"/>
        <v>4781.5442235925257</v>
      </c>
      <c r="M18" s="44">
        <f t="shared" si="14"/>
        <v>5334.3031736123166</v>
      </c>
      <c r="N18" s="45">
        <f t="shared" si="15"/>
        <v>6687.4281318641479</v>
      </c>
      <c r="O18" s="46">
        <f t="shared" si="16"/>
        <v>9563.0884471850513</v>
      </c>
      <c r="P18" s="40"/>
      <c r="Q18" s="40"/>
      <c r="R18" s="40"/>
    </row>
    <row r="19" spans="1:18" x14ac:dyDescent="0.45">
      <c r="A19" s="9">
        <v>11</v>
      </c>
      <c r="B19" s="5">
        <v>44405</v>
      </c>
      <c r="C19" s="47">
        <v>2</v>
      </c>
      <c r="D19" s="57">
        <v>-1</v>
      </c>
      <c r="E19" s="58">
        <v>-1</v>
      </c>
      <c r="F19" s="59">
        <v>-1</v>
      </c>
      <c r="G19" s="22">
        <f t="shared" si="2"/>
        <v>140981.9926716834</v>
      </c>
      <c r="H19" s="22">
        <f t="shared" si="3"/>
        <v>150638.03390809096</v>
      </c>
      <c r="I19" s="22">
        <f t="shared" si="4"/>
        <v>163879.45902326115</v>
      </c>
      <c r="J19" s="44">
        <f t="shared" si="11"/>
        <v>4360.2678145881464</v>
      </c>
      <c r="K19" s="45">
        <f t="shared" si="12"/>
        <v>4658.9082651986892</v>
      </c>
      <c r="L19" s="46">
        <f t="shared" si="13"/>
        <v>5068.4368770080773</v>
      </c>
      <c r="M19" s="44">
        <f t="shared" si="14"/>
        <v>-4360.2678145881464</v>
      </c>
      <c r="N19" s="45">
        <f t="shared" si="15"/>
        <v>-4658.9082651986892</v>
      </c>
      <c r="O19" s="46">
        <f t="shared" si="16"/>
        <v>-5068.4368770080773</v>
      </c>
      <c r="P19" s="40"/>
      <c r="Q19" s="40"/>
      <c r="R19" s="40"/>
    </row>
    <row r="20" spans="1:18" x14ac:dyDescent="0.45">
      <c r="A20" s="9">
        <v>12</v>
      </c>
      <c r="B20" s="5">
        <v>44406</v>
      </c>
      <c r="C20" s="47">
        <v>2</v>
      </c>
      <c r="D20" s="57">
        <v>-1</v>
      </c>
      <c r="E20" s="58">
        <v>-1</v>
      </c>
      <c r="F20" s="59">
        <v>-1</v>
      </c>
      <c r="G20" s="22">
        <f t="shared" si="2"/>
        <v>136752.5328915329</v>
      </c>
      <c r="H20" s="22">
        <f t="shared" si="3"/>
        <v>146118.89289084822</v>
      </c>
      <c r="I20" s="22">
        <f t="shared" si="4"/>
        <v>158963.07525256331</v>
      </c>
      <c r="J20" s="44">
        <f t="shared" si="11"/>
        <v>4229.4597801505015</v>
      </c>
      <c r="K20" s="45">
        <f t="shared" si="12"/>
        <v>4519.1410172427286</v>
      </c>
      <c r="L20" s="46">
        <f t="shared" si="13"/>
        <v>4916.3837706978347</v>
      </c>
      <c r="M20" s="44">
        <f t="shared" si="14"/>
        <v>-4229.4597801505015</v>
      </c>
      <c r="N20" s="45">
        <f t="shared" si="15"/>
        <v>-4519.1410172427286</v>
      </c>
      <c r="O20" s="46">
        <f t="shared" si="16"/>
        <v>-4916.3837706978347</v>
      </c>
      <c r="P20" s="40"/>
      <c r="Q20" s="40"/>
      <c r="R20" s="40"/>
    </row>
    <row r="21" spans="1:18" x14ac:dyDescent="0.45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>
        <f t="shared" si="11"/>
        <v>4102.5759867459865</v>
      </c>
      <c r="K21" s="45">
        <f t="shared" si="12"/>
        <v>4383.566786725446</v>
      </c>
      <c r="L21" s="46">
        <f t="shared" si="13"/>
        <v>4768.8922575768993</v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45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45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45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45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45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45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45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45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45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45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45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45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45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45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45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45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45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5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5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5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5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5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5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600000000000001" thickBot="1" x14ac:dyDescent="0.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600000000000001" thickBot="1" x14ac:dyDescent="0.5">
      <c r="A59" s="9"/>
      <c r="B59" s="92" t="s">
        <v>16</v>
      </c>
      <c r="C59" s="93"/>
      <c r="D59" s="7">
        <f>COUNTIF(D9:D58,1.27)</f>
        <v>10</v>
      </c>
      <c r="E59" s="7">
        <f>COUNTIF(E9:E58,1.5)</f>
        <v>10</v>
      </c>
      <c r="F59" s="8">
        <f>COUNTIF(F9:F58,2)</f>
        <v>10</v>
      </c>
      <c r="G59" s="70">
        <f>M59+G8</f>
        <v>136752.5328915329</v>
      </c>
      <c r="H59" s="71">
        <f>N59+H8</f>
        <v>146118.89289084831</v>
      </c>
      <c r="I59" s="72">
        <f>O59+I8</f>
        <v>158963.07525256329</v>
      </c>
      <c r="J59" s="67" t="s">
        <v>17</v>
      </c>
      <c r="K59" s="68" t="e">
        <f>B58-B9</f>
        <v>#VALUE!</v>
      </c>
      <c r="L59" s="69" t="s">
        <v>18</v>
      </c>
      <c r="M59" s="81">
        <f>SUM(M9:M58)</f>
        <v>36752.532891532908</v>
      </c>
      <c r="N59" s="82">
        <f>SUM(N9:N58)</f>
        <v>46118.892890848299</v>
      </c>
      <c r="O59" s="83">
        <f>SUM(O9:O58)</f>
        <v>58963.0752525633</v>
      </c>
    </row>
    <row r="60" spans="1:15" ht="18.600000000000001" thickBot="1" x14ac:dyDescent="0.5">
      <c r="A60" s="9"/>
      <c r="B60" s="86"/>
      <c r="C60" s="87"/>
      <c r="D60" s="7">
        <f>COUNTIF(D9:D58,-1)</f>
        <v>2</v>
      </c>
      <c r="E60" s="7">
        <f>COUNTIF(E9:E58,-1)</f>
        <v>2</v>
      </c>
      <c r="F60" s="8">
        <f>COUNTIF(F9:F58,-1)</f>
        <v>2</v>
      </c>
      <c r="G60" s="84" t="s">
        <v>19</v>
      </c>
      <c r="H60" s="85"/>
      <c r="I60" s="91"/>
      <c r="J60" s="84" t="s">
        <v>20</v>
      </c>
      <c r="K60" s="85"/>
      <c r="L60" s="91"/>
      <c r="M60" s="9"/>
      <c r="N60" s="3"/>
      <c r="O60" s="4"/>
    </row>
    <row r="61" spans="1:15" ht="18.600000000000001" thickBot="1" x14ac:dyDescent="0.5">
      <c r="A61" s="9"/>
      <c r="B61" s="86" t="s">
        <v>21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1.3675253289153291</v>
      </c>
      <c r="H61" s="77">
        <f t="shared" ref="H61" si="21">H59/H8</f>
        <v>1.4611889289084832</v>
      </c>
      <c r="I61" s="78">
        <f>I59/I8</f>
        <v>1.5896307525256328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8.600000000000001" thickBot="1" x14ac:dyDescent="0.5">
      <c r="A62" s="3"/>
      <c r="B62" s="84" t="s">
        <v>22</v>
      </c>
      <c r="C62" s="85"/>
      <c r="D62" s="79">
        <f t="shared" ref="D62:E62" si="22">D59/(D59+D60+D61)</f>
        <v>0.83333333333333337</v>
      </c>
      <c r="E62" s="74">
        <f t="shared" si="22"/>
        <v>0.83333333333333337</v>
      </c>
      <c r="F62" s="75">
        <f>F59/(F59+F60+F61)</f>
        <v>0.83333333333333337</v>
      </c>
    </row>
    <row r="64" spans="1:15" x14ac:dyDescent="0.4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411"/>
  <sheetViews>
    <sheetView tabSelected="1" topLeftCell="A313" zoomScale="80" zoomScaleNormal="80" workbookViewId="0">
      <selection activeCell="A412" sqref="A412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1" spans="1:1" x14ac:dyDescent="0.45">
      <c r="A1" s="53" t="s">
        <v>35</v>
      </c>
    </row>
    <row r="36" spans="1:1" x14ac:dyDescent="0.45">
      <c r="A36" s="53" t="s">
        <v>39</v>
      </c>
    </row>
    <row r="72" spans="1:1" x14ac:dyDescent="0.45">
      <c r="A72" s="53" t="s">
        <v>40</v>
      </c>
    </row>
    <row r="80" spans="1:1" x14ac:dyDescent="0.45">
      <c r="A80" s="53" t="s">
        <v>36</v>
      </c>
    </row>
    <row r="108" spans="1:1" x14ac:dyDescent="0.45">
      <c r="A108" s="53" t="s">
        <v>41</v>
      </c>
    </row>
    <row r="144" spans="1:1" x14ac:dyDescent="0.45">
      <c r="A144" s="53" t="s">
        <v>47</v>
      </c>
    </row>
    <row r="180" spans="1:1" x14ac:dyDescent="0.45">
      <c r="A180" s="53" t="s">
        <v>49</v>
      </c>
    </row>
    <row r="216" spans="1:1" x14ac:dyDescent="0.45">
      <c r="A216" s="53" t="s">
        <v>50</v>
      </c>
    </row>
    <row r="252" spans="1:1" x14ac:dyDescent="0.45">
      <c r="A252" s="53" t="s">
        <v>51</v>
      </c>
    </row>
    <row r="292" spans="1:1" x14ac:dyDescent="0.45">
      <c r="A292" s="53" t="s">
        <v>52</v>
      </c>
    </row>
    <row r="333" spans="1:1" x14ac:dyDescent="0.45">
      <c r="A333" s="53" t="s">
        <v>53</v>
      </c>
    </row>
    <row r="372" spans="1:1" x14ac:dyDescent="0.45">
      <c r="A372" s="53" t="s">
        <v>54</v>
      </c>
    </row>
    <row r="411" spans="1:1" x14ac:dyDescent="0.45">
      <c r="A411" s="53" t="s">
        <v>55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09765625" defaultRowHeight="13.2" x14ac:dyDescent="0.45"/>
  <cols>
    <col min="1" max="16384" width="8.09765625" style="52"/>
  </cols>
  <sheetData>
    <row r="1" spans="1:10" x14ac:dyDescent="0.45">
      <c r="A1" s="52" t="s">
        <v>23</v>
      </c>
    </row>
    <row r="2" spans="1:10" x14ac:dyDescent="0.45">
      <c r="A2" s="94" t="s">
        <v>56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4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4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4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4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4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4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4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45">
      <c r="A11" s="52" t="s">
        <v>24</v>
      </c>
    </row>
    <row r="12" spans="1:10" x14ac:dyDescent="0.45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4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4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4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4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4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4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4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45">
      <c r="A21" s="52" t="s">
        <v>25</v>
      </c>
    </row>
    <row r="22" spans="1:10" x14ac:dyDescent="0.45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4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4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4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4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4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4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4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30" t="s">
        <v>26</v>
      </c>
      <c r="B1" s="31"/>
      <c r="C1" s="32"/>
      <c r="D1" s="33"/>
      <c r="E1" s="32"/>
      <c r="F1" s="33"/>
      <c r="G1" s="32"/>
      <c r="H1" s="33"/>
    </row>
    <row r="2" spans="1:8" x14ac:dyDescent="0.45">
      <c r="A2" s="34"/>
      <c r="B2" s="32"/>
      <c r="C2" s="32"/>
      <c r="D2" s="33"/>
      <c r="E2" s="32"/>
      <c r="F2" s="33"/>
      <c r="G2" s="32"/>
      <c r="H2" s="33"/>
    </row>
    <row r="3" spans="1:8" x14ac:dyDescent="0.45">
      <c r="A3" s="35" t="s">
        <v>27</v>
      </c>
      <c r="B3" s="35" t="s">
        <v>28</v>
      </c>
      <c r="C3" s="35" t="s">
        <v>29</v>
      </c>
      <c r="D3" s="36" t="s">
        <v>30</v>
      </c>
      <c r="E3" s="35" t="s">
        <v>31</v>
      </c>
      <c r="F3" s="36" t="s">
        <v>30</v>
      </c>
      <c r="G3" s="35" t="s">
        <v>32</v>
      </c>
      <c r="H3" s="36" t="s">
        <v>30</v>
      </c>
    </row>
    <row r="4" spans="1:8" x14ac:dyDescent="0.45">
      <c r="A4" s="37" t="s">
        <v>33</v>
      </c>
      <c r="B4" s="37" t="s">
        <v>34</v>
      </c>
      <c r="C4" s="37"/>
      <c r="D4" s="38"/>
      <c r="E4" s="37"/>
      <c r="F4" s="38"/>
      <c r="G4" s="37"/>
      <c r="H4" s="38"/>
    </row>
    <row r="5" spans="1:8" x14ac:dyDescent="0.45">
      <c r="A5" s="37" t="s">
        <v>33</v>
      </c>
      <c r="B5" s="37"/>
      <c r="C5" s="37"/>
      <c r="D5" s="38"/>
      <c r="E5" s="37"/>
      <c r="F5" s="39"/>
      <c r="G5" s="37"/>
      <c r="H5" s="39"/>
    </row>
    <row r="6" spans="1:8" x14ac:dyDescent="0.45">
      <c r="A6" s="37" t="s">
        <v>33</v>
      </c>
      <c r="B6" s="37"/>
      <c r="C6" s="37"/>
      <c r="D6" s="39"/>
      <c r="E6" s="37"/>
      <c r="F6" s="39"/>
      <c r="G6" s="37"/>
      <c r="H6" s="39"/>
    </row>
    <row r="7" spans="1:8" x14ac:dyDescent="0.45">
      <c r="A7" s="37" t="s">
        <v>33</v>
      </c>
      <c r="B7" s="37"/>
      <c r="C7" s="37"/>
      <c r="D7" s="39"/>
      <c r="E7" s="37"/>
      <c r="F7" s="39"/>
      <c r="G7" s="37"/>
      <c r="H7" s="39"/>
    </row>
    <row r="8" spans="1:8" x14ac:dyDescent="0.45">
      <c r="A8" s="37" t="s">
        <v>33</v>
      </c>
      <c r="B8" s="37"/>
      <c r="C8" s="37"/>
      <c r="D8" s="39"/>
      <c r="E8" s="37"/>
      <c r="F8" s="39"/>
      <c r="G8" s="37"/>
      <c r="H8" s="39"/>
    </row>
    <row r="9" spans="1:8" x14ac:dyDescent="0.45">
      <c r="A9" s="37" t="s">
        <v>33</v>
      </c>
      <c r="B9" s="37"/>
      <c r="C9" s="37"/>
      <c r="D9" s="39"/>
      <c r="E9" s="37"/>
      <c r="F9" s="39"/>
      <c r="G9" s="37"/>
      <c r="H9" s="39"/>
    </row>
    <row r="10" spans="1:8" x14ac:dyDescent="0.45">
      <c r="A10" s="37" t="s">
        <v>33</v>
      </c>
      <c r="B10" s="37"/>
      <c r="C10" s="37"/>
      <c r="D10" s="39"/>
      <c r="E10" s="37"/>
      <c r="F10" s="39"/>
      <c r="G10" s="37"/>
      <c r="H10" s="39"/>
    </row>
    <row r="11" spans="1:8" x14ac:dyDescent="0.45">
      <c r="A11" s="37" t="s">
        <v>33</v>
      </c>
      <c r="B11" s="37"/>
      <c r="C11" s="37"/>
      <c r="D11" s="39"/>
      <c r="E11" s="37"/>
      <c r="F11" s="39"/>
      <c r="G11" s="37"/>
      <c r="H11" s="39"/>
    </row>
    <row r="12" spans="1:8" x14ac:dyDescent="0.45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嶺 武</cp:lastModifiedBy>
  <cp:revision/>
  <dcterms:created xsi:type="dcterms:W3CDTF">2020-09-18T03:10:57Z</dcterms:created>
  <dcterms:modified xsi:type="dcterms:W3CDTF">2021-08-01T15:27:54Z</dcterms:modified>
  <cp:category/>
  <cp:contentStatus/>
</cp:coreProperties>
</file>