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mc:AlternateContent xmlns:mc="http://schemas.openxmlformats.org/markup-compatibility/2006">
    <mc:Choice Requires="x15">
      <x15ac:absPath xmlns:x15ac="http://schemas.microsoft.com/office/spreadsheetml/2010/11/ac" url="https://d.docs.live.net/9a7ac503d8f3b9e1/Desktop/"/>
    </mc:Choice>
  </mc:AlternateContent>
  <xr:revisionPtr revIDLastSave="0" documentId="14_{C2491C1E-2878-45DC-B3B4-DDC47857CBAD}" xr6:coauthVersionLast="47" xr6:coauthVersionMax="47" xr10:uidLastSave="{00000000-0000-0000-0000-000000000000}"/>
  <bookViews>
    <workbookView xWindow="45" yWindow="1545" windowWidth="15495" windowHeight="13605" activeTab="3" xr2:uid="{00000000-000D-0000-FFFF-FFFF00000000}"/>
  </bookViews>
  <sheets>
    <sheet name="ルール＆合計" sheetId="1" r:id="rId1"/>
    <sheet name="2021年8月" sheetId="6" r:id="rId2"/>
    <sheet name="画像" sheetId="7" r:id="rId3"/>
    <sheet name="気づき" sheetId="9" r:id="rId4"/>
  </sheets>
  <calcPr calcId="191029"/>
</workbook>
</file>

<file path=xl/calcChain.xml><?xml version="1.0" encoding="utf-8"?>
<calcChain xmlns="http://schemas.openxmlformats.org/spreadsheetml/2006/main">
  <c r="C8" i="1" l="1"/>
  <c r="B8" i="1"/>
  <c r="O27" i="6"/>
  <c r="N27" i="6"/>
  <c r="P27" i="6"/>
  <c r="H54" i="6" l="1"/>
  <c r="I54" i="6"/>
  <c r="J54" i="6"/>
  <c r="K63" i="6"/>
  <c r="D8" i="1"/>
  <c r="G8" i="1"/>
  <c r="H8" i="1" s="1"/>
  <c r="H17" i="1" s="1"/>
  <c r="I8" i="1"/>
  <c r="I17" i="1" s="1"/>
  <c r="J8" i="1"/>
  <c r="J17" i="1" s="1"/>
  <c r="L8" i="1"/>
  <c r="L17" i="1" s="1"/>
  <c r="D9" i="1"/>
  <c r="G9" i="1"/>
  <c r="H9" i="1" s="1"/>
  <c r="I9" i="1"/>
  <c r="J9" i="1"/>
  <c r="L9" i="1"/>
  <c r="D10" i="1"/>
  <c r="G10" i="1"/>
  <c r="H10" i="1" s="1"/>
  <c r="I10" i="1"/>
  <c r="K10" i="1" s="1"/>
  <c r="J10" i="1"/>
  <c r="L10" i="1"/>
  <c r="D11" i="1"/>
  <c r="G11" i="1"/>
  <c r="H11" i="1" s="1"/>
  <c r="I11" i="1"/>
  <c r="K11" i="1" s="1"/>
  <c r="J11" i="1"/>
  <c r="L11" i="1"/>
  <c r="D12" i="1"/>
  <c r="G12" i="1"/>
  <c r="H12" i="1"/>
  <c r="I12" i="1"/>
  <c r="J12" i="1"/>
  <c r="L12" i="1"/>
  <c r="D13" i="1"/>
  <c r="G13" i="1"/>
  <c r="H13" i="1"/>
  <c r="I13" i="1"/>
  <c r="K13" i="1"/>
  <c r="J13" i="1"/>
  <c r="L13" i="1"/>
  <c r="D14" i="1"/>
  <c r="G14" i="1"/>
  <c r="H14" i="1" s="1"/>
  <c r="I14" i="1"/>
  <c r="J14" i="1"/>
  <c r="K14" i="1" s="1"/>
  <c r="L14" i="1"/>
  <c r="D15" i="1"/>
  <c r="G15" i="1"/>
  <c r="H15" i="1"/>
  <c r="I15" i="1"/>
  <c r="K15" i="1" s="1"/>
  <c r="J15" i="1"/>
  <c r="L15" i="1"/>
  <c r="D16" i="1"/>
  <c r="G16" i="1"/>
  <c r="H16" i="1"/>
  <c r="I16" i="1"/>
  <c r="K16" i="1" s="1"/>
  <c r="J16" i="1"/>
  <c r="L16" i="1"/>
  <c r="B17" i="1"/>
  <c r="C17" i="1"/>
  <c r="E17" i="1"/>
  <c r="F17" i="1"/>
  <c r="G17" i="1" l="1"/>
  <c r="D17" i="1"/>
  <c r="B3" i="1" s="1"/>
  <c r="G3" i="1" s="1"/>
  <c r="K12" i="1"/>
  <c r="K8" i="1"/>
  <c r="K17" i="1" s="1"/>
  <c r="K9" i="1"/>
  <c r="I3" i="1" l="1"/>
</calcChain>
</file>

<file path=xl/sharedStrings.xml><?xml version="1.0" encoding="utf-8"?>
<sst xmlns="http://schemas.openxmlformats.org/spreadsheetml/2006/main" count="140" uniqueCount="105">
  <si>
    <t>※入力</t>
  </si>
  <si>
    <t>初期資金</t>
  </si>
  <si>
    <t>スタート日</t>
  </si>
  <si>
    <t>現在資金</t>
  </si>
  <si>
    <t>損切り</t>
  </si>
  <si>
    <t>資金増減</t>
  </si>
  <si>
    <t>トータル集計</t>
  </si>
  <si>
    <t>集計</t>
  </si>
  <si>
    <t>利益合計</t>
  </si>
  <si>
    <t>損失合計</t>
  </si>
  <si>
    <t>損益</t>
  </si>
  <si>
    <t>利益トレード
回数</t>
  </si>
  <si>
    <t>損失トレード
回数</t>
  </si>
  <si>
    <t>総トレード
回数</t>
  </si>
  <si>
    <t>勝率</t>
  </si>
  <si>
    <t>平均利益</t>
  </si>
  <si>
    <t>平均損失</t>
  </si>
  <si>
    <t>平均利益
/平均損失</t>
  </si>
  <si>
    <t>総利益
/総損失(PF)</t>
  </si>
  <si>
    <t>※リスクリワードレシオ</t>
  </si>
  <si>
    <t>※プロフィットファクター</t>
  </si>
  <si>
    <t>通貨ペア</t>
  </si>
  <si>
    <t>売買</t>
  </si>
  <si>
    <t>数量</t>
  </si>
  <si>
    <t>エントリー手法</t>
  </si>
  <si>
    <t>時間足</t>
  </si>
  <si>
    <t>エントリー日時</t>
  </si>
  <si>
    <t>エントリー価格</t>
  </si>
  <si>
    <t>決済時間足</t>
  </si>
  <si>
    <t>決済日時</t>
  </si>
  <si>
    <t>決済価格</t>
  </si>
  <si>
    <t>決済手法</t>
  </si>
  <si>
    <t>結果</t>
  </si>
  <si>
    <t>利益pips</t>
  </si>
  <si>
    <t>損失pips</t>
  </si>
  <si>
    <t>金額　</t>
  </si>
  <si>
    <t>60分</t>
  </si>
  <si>
    <t>合計</t>
  </si>
  <si>
    <t>トレード詳細データ</t>
  </si>
  <si>
    <t>通貨ペア別エントリー回数</t>
  </si>
  <si>
    <t>Buy</t>
  </si>
  <si>
    <t>Sell</t>
  </si>
  <si>
    <t>トレード期間</t>
  </si>
  <si>
    <t>買いエントリー回数</t>
  </si>
  <si>
    <t>売りエントリー回数</t>
  </si>
  <si>
    <t>合計トレード回数</t>
  </si>
  <si>
    <t>合計勝ち数</t>
  </si>
  <si>
    <t>合計負け数</t>
  </si>
  <si>
    <t>引き分け</t>
  </si>
  <si>
    <t>保留</t>
  </si>
  <si>
    <t>合計利益</t>
  </si>
  <si>
    <t>合計損失</t>
  </si>
  <si>
    <t>合計損益</t>
  </si>
  <si>
    <t>最大連勝数</t>
  </si>
  <si>
    <t>最大連敗数</t>
  </si>
  <si>
    <t>最大DD(pips)</t>
  </si>
  <si>
    <t>エントリー手法別エントリー回数</t>
  </si>
  <si>
    <t>損益pips</t>
  </si>
  <si>
    <t>リベンジャーズ</t>
  </si>
  <si>
    <t>PAリベンジャーズ</t>
  </si>
  <si>
    <t>TJK</t>
  </si>
  <si>
    <t>HIS +1010</t>
  </si>
  <si>
    <t>RF +1010</t>
  </si>
  <si>
    <t>１．今、のあなたの現状を書いてください。</t>
  </si>
  <si>
    <t>（投資歴はどれくらいなのか、現状は勝てているのか負けているか？など）</t>
  </si>
  <si>
    <t>気づき：</t>
  </si>
  <si>
    <t>負け</t>
    <rPh sb="0" eb="1">
      <t>マ</t>
    </rPh>
    <phoneticPr fontId="13"/>
  </si>
  <si>
    <t>気づき</t>
    <rPh sb="0" eb="1">
      <t>キ</t>
    </rPh>
    <phoneticPr fontId="13"/>
  </si>
  <si>
    <t>No.2</t>
    <phoneticPr fontId="13"/>
  </si>
  <si>
    <t>No.1</t>
    <phoneticPr fontId="13"/>
  </si>
  <si>
    <t>2021年8月　　合計</t>
    <rPh sb="6" eb="7">
      <t>ガツ</t>
    </rPh>
    <phoneticPr fontId="13"/>
  </si>
  <si>
    <t>売り</t>
    <rPh sb="0" eb="1">
      <t>ウ</t>
    </rPh>
    <phoneticPr fontId="13"/>
  </si>
  <si>
    <t>10万通貨</t>
    <phoneticPr fontId="13"/>
  </si>
  <si>
    <t>　MAクロス後のPB</t>
    <rPh sb="6" eb="7">
      <t>ゴ</t>
    </rPh>
    <phoneticPr fontId="13"/>
  </si>
  <si>
    <t>GBPUSD</t>
    <phoneticPr fontId="13"/>
  </si>
  <si>
    <t>60分</t>
    <phoneticPr fontId="13"/>
  </si>
  <si>
    <t>勝ち</t>
    <rPh sb="0" eb="1">
      <t>カ</t>
    </rPh>
    <phoneticPr fontId="13"/>
  </si>
  <si>
    <t xml:space="preserve"> MAのクロス後のPB、EBでエントリー</t>
    <rPh sb="7" eb="8">
      <t>ゴ</t>
    </rPh>
    <phoneticPr fontId="13"/>
  </si>
  <si>
    <t>No.3</t>
    <phoneticPr fontId="13"/>
  </si>
  <si>
    <t>No</t>
    <phoneticPr fontId="13"/>
  </si>
  <si>
    <t>EURJPY</t>
    <phoneticPr fontId="13"/>
  </si>
  <si>
    <t>2021/8/9 NO.1－</t>
    <phoneticPr fontId="13"/>
  </si>
  <si>
    <t>エントリー後レンジ状態になったのでFIBを引いてみました。618が抵抗線として働いているようでした。50ラインを超えてしまうようであれば手仕舞いかなと思いstop</t>
    <rPh sb="5" eb="6">
      <t>ゴ</t>
    </rPh>
    <rPh sb="9" eb="11">
      <t>ジョウタイ</t>
    </rPh>
    <rPh sb="21" eb="22">
      <t>ヒ</t>
    </rPh>
    <rPh sb="33" eb="36">
      <t>テイコウセン</t>
    </rPh>
    <rPh sb="39" eb="40">
      <t>ハタラ</t>
    </rPh>
    <rPh sb="56" eb="57">
      <t>コ</t>
    </rPh>
    <rPh sb="68" eb="71">
      <t>テジマ</t>
    </rPh>
    <rPh sb="75" eb="76">
      <t>オモ</t>
    </rPh>
    <phoneticPr fontId="13"/>
  </si>
  <si>
    <t>しました。</t>
    <phoneticPr fontId="13"/>
  </si>
  <si>
    <t>EUPJPY</t>
    <phoneticPr fontId="13"/>
  </si>
  <si>
    <t>売り</t>
    <rPh sb="0" eb="1">
      <t>ウ</t>
    </rPh>
    <phoneticPr fontId="13"/>
  </si>
  <si>
    <t>10万通貨</t>
    <phoneticPr fontId="13"/>
  </si>
  <si>
    <t>60分</t>
    <phoneticPr fontId="13"/>
  </si>
  <si>
    <t>　</t>
    <phoneticPr fontId="13"/>
  </si>
  <si>
    <t>今日からデモ開始。エントリーが遅すぎました。早める方法の検討が必要。</t>
    <rPh sb="0" eb="2">
      <t>キョウ</t>
    </rPh>
    <rPh sb="6" eb="8">
      <t>カイシ</t>
    </rPh>
    <rPh sb="15" eb="16">
      <t>オソ</t>
    </rPh>
    <rPh sb="22" eb="23">
      <t>ハヤ</t>
    </rPh>
    <rPh sb="25" eb="27">
      <t>ホウホウ</t>
    </rPh>
    <rPh sb="28" eb="30">
      <t>ケントウ</t>
    </rPh>
    <rPh sb="31" eb="32">
      <t>ヒツ</t>
    </rPh>
    <rPh sb="32" eb="33">
      <t>ヨウ</t>
    </rPh>
    <phoneticPr fontId="13"/>
  </si>
  <si>
    <t>実態を超えたところでエントリー、ひげを超えないとNGのようでした。</t>
    <rPh sb="0" eb="2">
      <t>ジッタイ</t>
    </rPh>
    <rPh sb="3" eb="4">
      <t>コ</t>
    </rPh>
    <rPh sb="19" eb="20">
      <t>コ</t>
    </rPh>
    <phoneticPr fontId="13"/>
  </si>
  <si>
    <t>エントリー前にFIBOを引いておくとエントリー前に判断ができそうですが、、、</t>
    <rPh sb="5" eb="6">
      <t>マエ</t>
    </rPh>
    <rPh sb="12" eb="13">
      <t>ヒ</t>
    </rPh>
    <rPh sb="23" eb="24">
      <t>マエ</t>
    </rPh>
    <rPh sb="25" eb="27">
      <t>ハンダン</t>
    </rPh>
    <phoneticPr fontId="13"/>
  </si>
  <si>
    <t>５年ほど前にFXを知り、デモを１年半、その後、実践を始めコツコツドカン状態で数か月ほぼ利益の出ない状態でした。その頃、母と妻の体調が悪化、2人の介護を始めるようになり、FXから遠ざかりました。今年、妻が亡くなり、母は妹との同居が決まり、私の手を離れましたのでFXを7月に再開、基礎からやり直して見ようと思いCMAさんにお願いしました。</t>
    <rPh sb="1" eb="2">
      <t>ネン</t>
    </rPh>
    <rPh sb="4" eb="5">
      <t>マエ</t>
    </rPh>
    <rPh sb="9" eb="10">
      <t>シ</t>
    </rPh>
    <rPh sb="16" eb="17">
      <t>ネン</t>
    </rPh>
    <rPh sb="17" eb="18">
      <t>ハン</t>
    </rPh>
    <rPh sb="21" eb="22">
      <t>ゴ</t>
    </rPh>
    <rPh sb="23" eb="25">
      <t>ジッセン</t>
    </rPh>
    <rPh sb="26" eb="27">
      <t>ハジ</t>
    </rPh>
    <rPh sb="35" eb="37">
      <t>ジョウタイ</t>
    </rPh>
    <rPh sb="38" eb="39">
      <t>スウ</t>
    </rPh>
    <rPh sb="40" eb="41">
      <t>ゲツ</t>
    </rPh>
    <rPh sb="43" eb="45">
      <t>リエキ</t>
    </rPh>
    <rPh sb="46" eb="47">
      <t>デ</t>
    </rPh>
    <rPh sb="49" eb="51">
      <t>ジョウタイ</t>
    </rPh>
    <rPh sb="57" eb="58">
      <t>コロ</t>
    </rPh>
    <rPh sb="59" eb="60">
      <t>ハハ</t>
    </rPh>
    <rPh sb="61" eb="62">
      <t>ツマ</t>
    </rPh>
    <rPh sb="63" eb="65">
      <t>タイチョウ</t>
    </rPh>
    <rPh sb="66" eb="68">
      <t>アッカ</t>
    </rPh>
    <rPh sb="70" eb="71">
      <t>ヒト</t>
    </rPh>
    <rPh sb="72" eb="74">
      <t>カイゴ</t>
    </rPh>
    <rPh sb="75" eb="76">
      <t>ハジ</t>
    </rPh>
    <rPh sb="88" eb="89">
      <t>トオ</t>
    </rPh>
    <rPh sb="96" eb="98">
      <t>コトシ</t>
    </rPh>
    <rPh sb="99" eb="100">
      <t>ツマ</t>
    </rPh>
    <rPh sb="101" eb="102">
      <t>ナ</t>
    </rPh>
    <rPh sb="106" eb="107">
      <t>ハハ</t>
    </rPh>
    <rPh sb="108" eb="109">
      <t>イモウト</t>
    </rPh>
    <rPh sb="111" eb="113">
      <t>ドウキョ</t>
    </rPh>
    <rPh sb="114" eb="115">
      <t>キ</t>
    </rPh>
    <rPh sb="118" eb="119">
      <t>ワタシ</t>
    </rPh>
    <rPh sb="120" eb="121">
      <t>テ</t>
    </rPh>
    <rPh sb="122" eb="123">
      <t>ハナ</t>
    </rPh>
    <rPh sb="133" eb="134">
      <t>ガツ</t>
    </rPh>
    <rPh sb="135" eb="137">
      <t>サイカイ</t>
    </rPh>
    <rPh sb="138" eb="140">
      <t>キソ</t>
    </rPh>
    <rPh sb="144" eb="145">
      <t>ナオ</t>
    </rPh>
    <rPh sb="147" eb="148">
      <t>ミ</t>
    </rPh>
    <rPh sb="151" eb="152">
      <t>オモ</t>
    </rPh>
    <rPh sb="160" eb="161">
      <t>ネガ</t>
    </rPh>
    <phoneticPr fontId="13"/>
  </si>
  <si>
    <t>GBPJPY</t>
    <phoneticPr fontId="13"/>
  </si>
  <si>
    <t>売り</t>
    <rPh sb="0" eb="1">
      <t>ウ</t>
    </rPh>
    <phoneticPr fontId="13"/>
  </si>
  <si>
    <t>60分</t>
    <phoneticPr fontId="13"/>
  </si>
  <si>
    <t>勝ち</t>
    <rPh sb="0" eb="1">
      <t>カ</t>
    </rPh>
    <phoneticPr fontId="13"/>
  </si>
  <si>
    <t>NZDJPY</t>
    <phoneticPr fontId="13"/>
  </si>
  <si>
    <t>５万通貨</t>
    <rPh sb="1" eb="4">
      <t>マンツウカ</t>
    </rPh>
    <phoneticPr fontId="13"/>
  </si>
  <si>
    <t>６０分</t>
    <rPh sb="2" eb="3">
      <t>フン</t>
    </rPh>
    <phoneticPr fontId="13"/>
  </si>
  <si>
    <t>No.4</t>
    <phoneticPr fontId="13"/>
  </si>
  <si>
    <t>No.5</t>
    <phoneticPr fontId="13"/>
  </si>
  <si>
    <t>No.6</t>
    <phoneticPr fontId="13"/>
  </si>
  <si>
    <t>CADJPY</t>
    <phoneticPr fontId="13"/>
  </si>
  <si>
    <t>ルーに沿ってエントリーしようと思っていますが待つことの出来ない気持ちがあります。色々なルールを作成して数をこなし、体得し、マイルールとして織り込めればその気持ちも減ると思います。</t>
    <rPh sb="3" eb="4">
      <t>ソ</t>
    </rPh>
    <rPh sb="15" eb="16">
      <t>オモ</t>
    </rPh>
    <rPh sb="22" eb="23">
      <t>マ</t>
    </rPh>
    <rPh sb="27" eb="29">
      <t>デキ</t>
    </rPh>
    <rPh sb="31" eb="33">
      <t>キモ</t>
    </rPh>
    <rPh sb="40" eb="42">
      <t>イロイロ</t>
    </rPh>
    <rPh sb="47" eb="49">
      <t>サクセイ</t>
    </rPh>
    <rPh sb="51" eb="52">
      <t>カズ</t>
    </rPh>
    <rPh sb="57" eb="59">
      <t>タイトク</t>
    </rPh>
    <rPh sb="69" eb="70">
      <t>オ</t>
    </rPh>
    <rPh sb="71" eb="72">
      <t>コ</t>
    </rPh>
    <rPh sb="77" eb="79">
      <t>キモ</t>
    </rPh>
    <rPh sb="81" eb="82">
      <t>ヘ</t>
    </rPh>
    <rPh sb="84" eb="85">
      <t>オモ</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</si>
</sst>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quot;¥&quot;\-#,##0"/>
    <numFmt numFmtId="6" formatCode="&quot;¥&quot;#,##0;[Red]&quot;¥&quot;\-#,##0"/>
    <numFmt numFmtId="176" formatCode="0.00_ ;[Red]\-0.00\ "/>
    <numFmt numFmtId="177" formatCode="0.00_ "/>
    <numFmt numFmtId="178" formatCode="0.0_);[Red]\(0.0\)"/>
    <numFmt numFmtId="179" formatCode="m/d;@"/>
    <numFmt numFmtId="180" formatCode="&quot;¥&quot;#,##0_);[Red]\(&quot;¥&quot;#,##0\)"/>
    <numFmt numFmtId="181" formatCode="0_);[Red]\(0\)"/>
    <numFmt numFmtId="182" formatCode="#,##0_ ;[Red]\-#,##0\ "/>
    <numFmt numFmtId="183" formatCode="0.0%"/>
    <numFmt numFmtId="184" formatCode="yyyy/m/d;@"/>
    <numFmt numFmtId="185" formatCode="0.000_ ;[Red]\-0.000\ "/>
  </numFmts>
  <fonts count="15">
    <font>
      <sz val="11"/>
      <color indexed="8"/>
      <name val="ＭＳ Ｐゴシック"/>
      <family val="3"/>
      <charset val="128"/>
    </font>
    <font>
      <sz val="11"/>
      <name val="ＭＳ Ｐゴシック"/>
      <family val="3"/>
      <charset val="128"/>
    </font>
    <font>
      <sz val="11"/>
      <color indexed="10"/>
      <name val="ＭＳ Ｐゴシック"/>
      <family val="3"/>
      <charset val="128"/>
    </font>
    <font>
      <b/>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2"/>
      <color indexed="8"/>
      <name val="ＭＳ Ｐゴシック"/>
      <family val="3"/>
      <charset val="128"/>
    </font>
    <font>
      <sz val="12"/>
      <color indexed="8"/>
      <name val="ＭＳ Ｐゴシック"/>
      <family val="3"/>
      <charset val="128"/>
    </font>
    <font>
      <sz val="12"/>
      <name val="MS PGothic"/>
      <family val="3"/>
      <charset val="128"/>
    </font>
    <font>
      <sz val="9"/>
      <name val="ＭＳ Ｐゴシック"/>
      <family val="3"/>
      <charset val="128"/>
    </font>
    <font>
      <b/>
      <sz val="12"/>
      <name val="ＭＳ Ｐゴシック"/>
      <family val="3"/>
      <charset val="128"/>
    </font>
    <font>
      <sz val="12"/>
      <name val="ＭＳ Ｐゴシック"/>
      <family val="3"/>
      <charset val="128"/>
    </font>
    <font>
      <sz val="11"/>
      <color indexed="8"/>
      <name val="ＭＳ Ｐゴシック"/>
      <family val="3"/>
      <charset val="128"/>
    </font>
    <font>
      <sz val="6"/>
      <name val="ＭＳ Ｐゴシック"/>
      <family val="3"/>
      <charset val="128"/>
    </font>
    <font>
      <b/>
      <sz val="11"/>
      <color rgb="FF000000"/>
      <name val="ＭＳ Ｐゴシック"/>
      <family val="3"/>
      <charset val="128"/>
    </font>
  </fonts>
  <fills count="7">
    <fill>
      <patternFill patternType="none"/>
    </fill>
    <fill>
      <patternFill patternType="gray125"/>
    </fill>
    <fill>
      <patternFill patternType="solid">
        <fgColor indexed="62"/>
        <bgColor indexed="64"/>
      </patternFill>
    </fill>
    <fill>
      <patternFill patternType="solid">
        <fgColor indexed="42"/>
        <bgColor indexed="64"/>
      </patternFill>
    </fill>
    <fill>
      <patternFill patternType="solid">
        <fgColor indexed="43"/>
        <bgColor indexed="64"/>
      </patternFill>
    </fill>
    <fill>
      <patternFill patternType="solid">
        <fgColor indexed="9"/>
        <bgColor indexed="64"/>
      </patternFill>
    </fill>
    <fill>
      <patternFill patternType="solid">
        <fgColor indexed="13"/>
        <bgColor indexed="64"/>
      </patternFill>
    </fill>
  </fills>
  <borders count="65">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top/>
      <bottom style="double">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ouble">
        <color indexed="60"/>
      </bottom>
      <diagonal/>
    </border>
    <border>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dotted">
        <color indexed="65"/>
      </right>
      <top style="medium">
        <color indexed="64"/>
      </top>
      <bottom/>
      <diagonal/>
    </border>
    <border>
      <left style="dotted">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dotted">
        <color indexed="64"/>
      </left>
      <right/>
      <top style="medium">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double">
        <color indexed="60"/>
      </bottom>
      <diagonal/>
    </border>
    <border>
      <left style="dashed">
        <color indexed="64"/>
      </left>
      <right style="dashed">
        <color indexed="64"/>
      </right>
      <top style="thin">
        <color indexed="64"/>
      </top>
      <bottom style="double">
        <color indexed="60"/>
      </bottom>
      <diagonal/>
    </border>
    <border>
      <left/>
      <right style="thin">
        <color indexed="64"/>
      </right>
      <top style="thin">
        <color indexed="64"/>
      </top>
      <bottom style="double">
        <color indexed="60"/>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double">
        <color indexed="60"/>
      </top>
      <bottom style="thin">
        <color indexed="64"/>
      </bottom>
      <diagonal/>
    </border>
    <border>
      <left style="dashed">
        <color indexed="64"/>
      </left>
      <right style="thin">
        <color indexed="64"/>
      </right>
      <top style="double">
        <color indexed="60"/>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style="medium">
        <color indexed="60"/>
      </left>
      <right style="medium">
        <color indexed="60"/>
      </right>
      <top style="medium">
        <color indexed="60"/>
      </top>
      <bottom style="medium">
        <color indexed="60"/>
      </bottom>
      <diagonal/>
    </border>
    <border>
      <left style="medium">
        <color indexed="64"/>
      </left>
      <right/>
      <top style="thin">
        <color indexed="64"/>
      </top>
      <bottom/>
      <diagonal/>
    </border>
    <border>
      <left/>
      <right/>
      <top style="thin">
        <color indexed="64"/>
      </top>
      <bottom/>
      <diagonal/>
    </border>
    <border>
      <left style="medium">
        <color indexed="64"/>
      </left>
      <right/>
      <top/>
      <bottom style="double">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5">
    <xf numFmtId="0" fontId="0" fillId="0" borderId="0">
      <alignment vertical="center"/>
    </xf>
    <xf numFmtId="0" fontId="12" fillId="0" borderId="0">
      <alignment vertical="center"/>
    </xf>
    <xf numFmtId="0" fontId="12" fillId="0" borderId="0">
      <alignment vertical="center"/>
    </xf>
    <xf numFmtId="0" fontId="1" fillId="0" borderId="0">
      <alignment vertical="center"/>
    </xf>
    <xf numFmtId="38" fontId="12" fillId="0" borderId="0" applyFont="0" applyFill="0" applyBorder="0" applyAlignment="0" applyProtection="0">
      <alignment vertical="center"/>
    </xf>
  </cellStyleXfs>
  <cellXfs count="162">
    <xf numFmtId="0" fontId="0" fillId="0" borderId="0" xfId="0">
      <alignment vertical="center"/>
    </xf>
    <xf numFmtId="0" fontId="0" fillId="0" borderId="1" xfId="0" applyNumberFormat="1" applyFont="1" applyFill="1" applyBorder="1" applyAlignment="1" applyProtection="1">
      <alignment vertical="center"/>
    </xf>
    <xf numFmtId="0" fontId="0" fillId="0" borderId="2" xfId="0" applyNumberFormat="1" applyFont="1" applyFill="1" applyBorder="1" applyAlignment="1" applyProtection="1">
      <alignment vertical="center"/>
    </xf>
    <xf numFmtId="0" fontId="0" fillId="0" borderId="3" xfId="0" applyNumberFormat="1" applyFont="1" applyFill="1" applyBorder="1" applyAlignment="1" applyProtection="1">
      <alignment vertical="center"/>
    </xf>
    <xf numFmtId="0" fontId="2" fillId="0" borderId="1" xfId="0" applyNumberFormat="1" applyFont="1" applyFill="1" applyBorder="1" applyAlignment="1" applyProtection="1">
      <alignment vertical="center"/>
    </xf>
    <xf numFmtId="0" fontId="0" fillId="0" borderId="4" xfId="0" applyNumberFormat="1" applyFont="1" applyFill="1" applyBorder="1" applyAlignment="1" applyProtection="1">
      <alignment vertical="center"/>
    </xf>
    <xf numFmtId="0" fontId="0" fillId="0" borderId="5" xfId="0" applyNumberFormat="1" applyFont="1" applyFill="1" applyBorder="1" applyAlignment="1" applyProtection="1">
      <alignment vertical="center"/>
    </xf>
    <xf numFmtId="9" fontId="0" fillId="0" borderId="6" xfId="0" applyNumberFormat="1" applyFont="1" applyFill="1" applyBorder="1" applyAlignment="1" applyProtection="1">
      <alignment vertical="center"/>
    </xf>
    <xf numFmtId="0" fontId="0" fillId="0" borderId="7" xfId="0" applyNumberFormat="1" applyFont="1" applyFill="1" applyBorder="1" applyAlignment="1" applyProtection="1">
      <alignment vertical="center"/>
    </xf>
    <xf numFmtId="0" fontId="0" fillId="0" borderId="8"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176" fontId="0" fillId="0" borderId="1" xfId="0" applyNumberFormat="1" applyFont="1" applyFill="1" applyBorder="1" applyAlignment="1" applyProtection="1">
      <alignment vertical="center"/>
    </xf>
    <xf numFmtId="177" fontId="0" fillId="0" borderId="1" xfId="0" applyNumberFormat="1" applyFont="1" applyFill="1" applyBorder="1" applyAlignment="1" applyProtection="1">
      <alignment vertical="center"/>
    </xf>
    <xf numFmtId="0" fontId="0" fillId="0" borderId="5" xfId="0" applyNumberFormat="1" applyFont="1" applyFill="1" applyBorder="1" applyAlignment="1" applyProtection="1">
      <alignment horizontal="center" vertical="center"/>
    </xf>
    <xf numFmtId="0" fontId="0" fillId="0" borderId="10" xfId="0" applyNumberFormat="1" applyFont="1" applyFill="1" applyBorder="1" applyAlignment="1" applyProtection="1">
      <alignment horizontal="center" vertical="center"/>
    </xf>
    <xf numFmtId="0" fontId="0" fillId="0" borderId="1" xfId="0" applyNumberFormat="1" applyFont="1" applyFill="1" applyBorder="1" applyAlignment="1" applyProtection="1">
      <alignment horizontal="center" vertical="center"/>
    </xf>
    <xf numFmtId="0" fontId="0" fillId="0" borderId="6" xfId="0" applyNumberFormat="1" applyFont="1" applyFill="1" applyBorder="1" applyAlignment="1" applyProtection="1">
      <alignment horizontal="center" vertical="center"/>
    </xf>
    <xf numFmtId="0" fontId="0" fillId="0" borderId="12" xfId="0" applyNumberFormat="1" applyFont="1" applyFill="1" applyBorder="1" applyAlignment="1" applyProtection="1">
      <alignment horizontal="center" vertical="center"/>
    </xf>
    <xf numFmtId="0" fontId="0" fillId="0" borderId="13" xfId="0" applyNumberFormat="1" applyFont="1" applyFill="1" applyBorder="1" applyAlignment="1" applyProtection="1">
      <alignment horizontal="center" vertical="center"/>
    </xf>
    <xf numFmtId="0" fontId="0" fillId="0" borderId="14" xfId="0" applyNumberFormat="1" applyFont="1" applyFill="1" applyBorder="1" applyAlignment="1" applyProtection="1">
      <alignment horizontal="center" vertical="center"/>
    </xf>
    <xf numFmtId="0" fontId="0" fillId="0" borderId="15" xfId="0" applyNumberFormat="1" applyFont="1" applyFill="1" applyBorder="1" applyAlignment="1" applyProtection="1">
      <alignment horizontal="center" vertical="center"/>
    </xf>
    <xf numFmtId="0" fontId="0" fillId="0" borderId="16" xfId="0" applyNumberFormat="1" applyFont="1" applyFill="1" applyBorder="1" applyAlignment="1" applyProtection="1">
      <alignment horizontal="center" vertical="center"/>
    </xf>
    <xf numFmtId="0" fontId="4" fillId="2" borderId="19" xfId="0" applyNumberFormat="1" applyFont="1" applyFill="1" applyBorder="1" applyAlignment="1" applyProtection="1">
      <alignment horizontal="center" vertical="center"/>
    </xf>
    <xf numFmtId="0" fontId="4" fillId="2" borderId="20" xfId="0" applyNumberFormat="1" applyFont="1" applyFill="1" applyBorder="1" applyAlignment="1" applyProtection="1">
      <alignment horizontal="center" vertical="center"/>
    </xf>
    <xf numFmtId="0" fontId="4" fillId="2" borderId="22" xfId="0" applyNumberFormat="1" applyFont="1" applyFill="1" applyBorder="1" applyAlignment="1" applyProtection="1">
      <alignment horizontal="center" vertical="center"/>
    </xf>
    <xf numFmtId="0" fontId="0" fillId="0" borderId="10" xfId="0" applyNumberFormat="1" applyFont="1" applyFill="1" applyBorder="1" applyAlignment="1" applyProtection="1">
      <alignment vertical="center"/>
    </xf>
    <xf numFmtId="0" fontId="0" fillId="0" borderId="23" xfId="0" applyNumberFormat="1" applyFont="1" applyFill="1" applyBorder="1" applyAlignment="1" applyProtection="1">
      <alignment vertical="center"/>
    </xf>
    <xf numFmtId="0" fontId="0" fillId="0" borderId="24" xfId="0" applyNumberFormat="1" applyFont="1" applyFill="1" applyBorder="1" applyAlignment="1" applyProtection="1">
      <alignment horizontal="center" vertical="center"/>
    </xf>
    <xf numFmtId="0" fontId="0" fillId="0" borderId="25" xfId="0" applyNumberFormat="1" applyFont="1" applyFill="1" applyBorder="1" applyAlignment="1" applyProtection="1">
      <alignment horizontal="center" vertical="center"/>
    </xf>
    <xf numFmtId="0" fontId="0" fillId="0" borderId="13" xfId="0" applyNumberFormat="1" applyFont="1" applyFill="1" applyBorder="1" applyAlignment="1" applyProtection="1">
      <alignment vertical="center"/>
    </xf>
    <xf numFmtId="0" fontId="0" fillId="0" borderId="21" xfId="0" applyNumberFormat="1" applyFont="1" applyFill="1" applyBorder="1" applyAlignment="1" applyProtection="1">
      <alignment vertical="center"/>
    </xf>
    <xf numFmtId="0" fontId="0" fillId="3" borderId="27" xfId="0" applyNumberFormat="1" applyFont="1" applyFill="1" applyBorder="1" applyAlignment="1" applyProtection="1">
      <alignment vertical="center"/>
    </xf>
    <xf numFmtId="0" fontId="0" fillId="3" borderId="19" xfId="0" applyNumberFormat="1" applyFont="1" applyFill="1" applyBorder="1" applyAlignment="1" applyProtection="1">
      <alignment vertical="center"/>
    </xf>
    <xf numFmtId="0" fontId="0" fillId="0" borderId="28" xfId="0" applyNumberFormat="1" applyFont="1" applyFill="1" applyBorder="1" applyAlignment="1" applyProtection="1">
      <alignment vertical="center"/>
    </xf>
    <xf numFmtId="0" fontId="5" fillId="0" borderId="0" xfId="0" applyNumberFormat="1" applyFont="1" applyFill="1" applyBorder="1" applyAlignment="1" applyProtection="1">
      <alignment vertical="center"/>
    </xf>
    <xf numFmtId="0" fontId="0" fillId="0" borderId="21" xfId="0" applyNumberFormat="1" applyFont="1" applyFill="1" applyBorder="1" applyAlignment="1" applyProtection="1">
      <alignment horizontal="center" vertical="center"/>
    </xf>
    <xf numFmtId="0" fontId="6" fillId="0" borderId="0" xfId="2" applyNumberFormat="1" applyFont="1" applyFill="1" applyBorder="1" applyAlignment="1" applyProtection="1">
      <alignment vertical="center"/>
    </xf>
    <xf numFmtId="0" fontId="6" fillId="4" borderId="29" xfId="2" applyNumberFormat="1" applyFont="1" applyFill="1" applyBorder="1" applyAlignment="1" applyProtection="1">
      <alignment vertical="center"/>
    </xf>
    <xf numFmtId="178" fontId="6" fillId="4" borderId="27" xfId="2" applyNumberFormat="1" applyFont="1" applyFill="1" applyBorder="1" applyAlignment="1" applyProtection="1">
      <alignment vertical="center"/>
    </xf>
    <xf numFmtId="9" fontId="6" fillId="0" borderId="30" xfId="2" applyNumberFormat="1" applyFont="1" applyFill="1" applyBorder="1" applyAlignment="1" applyProtection="1">
      <alignment horizontal="center" vertical="center"/>
    </xf>
    <xf numFmtId="5" fontId="6" fillId="0" borderId="22" xfId="2" applyNumberFormat="1" applyFont="1" applyFill="1" applyBorder="1" applyAlignment="1" applyProtection="1">
      <alignment horizontal="center" vertical="center"/>
    </xf>
    <xf numFmtId="5" fontId="6" fillId="0" borderId="0" xfId="2" applyNumberFormat="1" applyFont="1" applyFill="1" applyBorder="1" applyAlignment="1" applyProtection="1">
      <alignment horizontal="center" vertical="center"/>
    </xf>
    <xf numFmtId="6" fontId="6" fillId="4" borderId="27" xfId="2" applyNumberFormat="1" applyFont="1" applyFill="1" applyBorder="1" applyAlignment="1" applyProtection="1">
      <alignment vertical="center"/>
    </xf>
    <xf numFmtId="6" fontId="6" fillId="0" borderId="31" xfId="2" applyNumberFormat="1" applyFont="1" applyFill="1" applyBorder="1" applyAlignment="1" applyProtection="1">
      <alignment horizontal="center" vertical="center"/>
    </xf>
    <xf numFmtId="0" fontId="0" fillId="0" borderId="0" xfId="0" applyNumberFormat="1" applyFont="1" applyFill="1" applyBorder="1" applyAlignment="1" applyProtection="1">
      <alignment horizontal="center" vertical="center"/>
    </xf>
    <xf numFmtId="55" fontId="7" fillId="0" borderId="13" xfId="2" applyNumberFormat="1" applyFont="1" applyFill="1" applyBorder="1" applyAlignment="1" applyProtection="1">
      <alignment horizontal="center" vertical="center"/>
    </xf>
    <xf numFmtId="55" fontId="0" fillId="0" borderId="13" xfId="0" applyNumberFormat="1" applyFont="1" applyFill="1" applyBorder="1" applyAlignment="1" applyProtection="1">
      <alignment horizontal="center" vertical="center"/>
    </xf>
    <xf numFmtId="55" fontId="7" fillId="0" borderId="32" xfId="2" applyNumberFormat="1" applyFont="1" applyFill="1" applyBorder="1" applyAlignment="1" applyProtection="1">
      <alignment horizontal="center" vertical="center"/>
    </xf>
    <xf numFmtId="0" fontId="6" fillId="4" borderId="33" xfId="2" applyNumberFormat="1" applyFont="1" applyFill="1" applyBorder="1" applyAlignment="1" applyProtection="1">
      <alignment horizontal="center" vertical="center"/>
    </xf>
    <xf numFmtId="0" fontId="6" fillId="4" borderId="34" xfId="2" applyNumberFormat="1" applyFont="1" applyFill="1" applyBorder="1" applyAlignment="1" applyProtection="1">
      <alignment horizontal="center" vertical="center" wrapText="1"/>
    </xf>
    <xf numFmtId="0" fontId="6" fillId="4" borderId="35" xfId="2" applyNumberFormat="1" applyFont="1" applyFill="1" applyBorder="1" applyAlignment="1" applyProtection="1">
      <alignment horizontal="center" vertical="center"/>
    </xf>
    <xf numFmtId="178" fontId="6" fillId="4" borderId="34" xfId="2" applyNumberFormat="1" applyFont="1" applyFill="1" applyBorder="1" applyAlignment="1" applyProtection="1">
      <alignment horizontal="center" vertical="center" wrapText="1"/>
    </xf>
    <xf numFmtId="179" fontId="6" fillId="4" borderId="34" xfId="2" applyNumberFormat="1" applyFont="1" applyFill="1" applyBorder="1" applyAlignment="1" applyProtection="1">
      <alignment horizontal="center" vertical="center"/>
    </xf>
    <xf numFmtId="0" fontId="6" fillId="4" borderId="36" xfId="2" applyNumberFormat="1" applyFont="1" applyFill="1" applyBorder="1" applyAlignment="1" applyProtection="1">
      <alignment horizontal="center" vertical="center" wrapText="1"/>
    </xf>
    <xf numFmtId="178" fontId="6" fillId="4" borderId="37" xfId="2" applyNumberFormat="1" applyFont="1" applyFill="1" applyBorder="1" applyAlignment="1" applyProtection="1">
      <alignment vertical="center"/>
    </xf>
    <xf numFmtId="180" fontId="6" fillId="4" borderId="38" xfId="2" applyNumberFormat="1" applyFont="1" applyFill="1" applyBorder="1" applyAlignment="1" applyProtection="1">
      <alignment horizontal="center" vertical="center"/>
    </xf>
    <xf numFmtId="180" fontId="7" fillId="0" borderId="39" xfId="2" applyNumberFormat="1" applyFont="1" applyFill="1" applyBorder="1" applyAlignment="1" applyProtection="1">
      <alignment horizontal="right" vertical="center"/>
    </xf>
    <xf numFmtId="180" fontId="7" fillId="0" borderId="40" xfId="2" applyNumberFormat="1" applyFont="1" applyFill="1" applyBorder="1" applyAlignment="1" applyProtection="1">
      <alignment horizontal="right" vertical="center"/>
    </xf>
    <xf numFmtId="181" fontId="7" fillId="0" borderId="40" xfId="2" applyNumberFormat="1" applyFont="1" applyFill="1" applyBorder="1" applyAlignment="1" applyProtection="1">
      <alignment horizontal="right" vertical="center"/>
    </xf>
    <xf numFmtId="182" fontId="7" fillId="0" borderId="40" xfId="2" applyNumberFormat="1" applyFont="1" applyFill="1" applyBorder="1" applyAlignment="1" applyProtection="1">
      <alignment horizontal="right" vertical="center"/>
    </xf>
    <xf numFmtId="183" fontId="7" fillId="0" borderId="40" xfId="2" applyNumberFormat="1" applyFont="1" applyFill="1" applyBorder="1" applyAlignment="1" applyProtection="1">
      <alignment vertical="center"/>
    </xf>
    <xf numFmtId="180" fontId="7" fillId="0" borderId="40" xfId="2" applyNumberFormat="1" applyFont="1" applyFill="1" applyBorder="1" applyAlignment="1" applyProtection="1">
      <alignment vertical="center"/>
    </xf>
    <xf numFmtId="177" fontId="7" fillId="0" borderId="40" xfId="2" applyNumberFormat="1" applyFont="1" applyFill="1" applyBorder="1" applyAlignment="1" applyProtection="1">
      <alignment vertical="center"/>
    </xf>
    <xf numFmtId="177" fontId="7" fillId="0" borderId="41" xfId="2" applyNumberFormat="1" applyFont="1" applyFill="1" applyBorder="1" applyAlignment="1" applyProtection="1">
      <alignment vertical="center"/>
    </xf>
    <xf numFmtId="180" fontId="0" fillId="0" borderId="39" xfId="0" applyNumberFormat="1" applyFont="1" applyFill="1" applyBorder="1" applyAlignment="1" applyProtection="1">
      <alignment vertical="center"/>
    </xf>
    <xf numFmtId="180" fontId="0" fillId="0" borderId="40" xfId="0" applyNumberFormat="1" applyFont="1" applyFill="1" applyBorder="1" applyAlignment="1" applyProtection="1">
      <alignment vertical="center"/>
    </xf>
    <xf numFmtId="0" fontId="0" fillId="0" borderId="40" xfId="0" applyNumberFormat="1" applyFont="1" applyFill="1" applyBorder="1" applyAlignment="1" applyProtection="1">
      <alignment vertical="center"/>
    </xf>
    <xf numFmtId="180" fontId="0" fillId="0" borderId="42" xfId="0" applyNumberFormat="1" applyFont="1" applyFill="1" applyBorder="1" applyAlignment="1" applyProtection="1">
      <alignment vertical="center"/>
    </xf>
    <xf numFmtId="180" fontId="0" fillId="0" borderId="43" xfId="0" applyNumberFormat="1" applyFont="1" applyFill="1" applyBorder="1" applyAlignment="1" applyProtection="1">
      <alignment vertical="center"/>
    </xf>
    <xf numFmtId="0" fontId="0" fillId="0" borderId="43" xfId="0" applyNumberFormat="1" applyFont="1" applyFill="1" applyBorder="1" applyAlignment="1" applyProtection="1">
      <alignment vertical="center"/>
    </xf>
    <xf numFmtId="181" fontId="7" fillId="0" borderId="43" xfId="2" applyNumberFormat="1" applyFont="1" applyFill="1" applyBorder="1" applyAlignment="1" applyProtection="1">
      <alignment horizontal="right" vertical="center"/>
    </xf>
    <xf numFmtId="183" fontId="7" fillId="0" borderId="43" xfId="2" applyNumberFormat="1" applyFont="1" applyFill="1" applyBorder="1" applyAlignment="1" applyProtection="1">
      <alignment vertical="center"/>
    </xf>
    <xf numFmtId="180" fontId="7" fillId="0" borderId="43" xfId="2" applyNumberFormat="1" applyFont="1" applyFill="1" applyBorder="1" applyAlignment="1" applyProtection="1">
      <alignment vertical="center"/>
    </xf>
    <xf numFmtId="177" fontId="7" fillId="0" borderId="43" xfId="2" applyNumberFormat="1" applyFont="1" applyFill="1" applyBorder="1" applyAlignment="1" applyProtection="1">
      <alignment vertical="center"/>
    </xf>
    <xf numFmtId="177" fontId="7" fillId="0" borderId="44" xfId="2" applyNumberFormat="1" applyFont="1" applyFill="1" applyBorder="1" applyAlignment="1" applyProtection="1">
      <alignment vertical="center"/>
    </xf>
    <xf numFmtId="6" fontId="7" fillId="0" borderId="40" xfId="2" applyNumberFormat="1" applyFont="1" applyFill="1" applyBorder="1" applyAlignment="1" applyProtection="1">
      <alignment horizontal="right" vertical="center"/>
    </xf>
    <xf numFmtId="6" fontId="7" fillId="0" borderId="43" xfId="2" applyNumberFormat="1" applyFont="1" applyFill="1" applyBorder="1" applyAlignment="1" applyProtection="1">
      <alignment horizontal="right" vertical="center"/>
    </xf>
    <xf numFmtId="55" fontId="0" fillId="0" borderId="12" xfId="0" applyNumberFormat="1" applyFont="1" applyFill="1" applyBorder="1" applyAlignment="1" applyProtection="1">
      <alignment horizontal="center" vertical="center"/>
    </xf>
    <xf numFmtId="5" fontId="1" fillId="0" borderId="45" xfId="0" applyNumberFormat="1" applyFont="1" applyFill="1" applyBorder="1" applyAlignment="1" applyProtection="1">
      <alignment vertical="center"/>
    </xf>
    <xf numFmtId="180" fontId="1" fillId="0" borderId="46" xfId="0" applyNumberFormat="1" applyFont="1" applyFill="1" applyBorder="1" applyAlignment="1" applyProtection="1">
      <alignment vertical="center"/>
    </xf>
    <xf numFmtId="6" fontId="1" fillId="0" borderId="46" xfId="0" applyNumberFormat="1" applyFont="1" applyFill="1" applyBorder="1" applyAlignment="1" applyProtection="1">
      <alignment vertical="center"/>
    </xf>
    <xf numFmtId="182" fontId="1" fillId="0" borderId="46" xfId="0" applyNumberFormat="1" applyFont="1" applyFill="1" applyBorder="1" applyAlignment="1" applyProtection="1">
      <alignment vertical="center"/>
    </xf>
    <xf numFmtId="181" fontId="1" fillId="0" borderId="46" xfId="0" applyNumberFormat="1" applyFont="1" applyFill="1" applyBorder="1" applyAlignment="1" applyProtection="1">
      <alignment vertical="center"/>
    </xf>
    <xf numFmtId="183" fontId="8" fillId="0" borderId="46" xfId="0" applyNumberFormat="1" applyFont="1" applyFill="1" applyBorder="1" applyAlignment="1" applyProtection="1">
      <alignment vertical="center"/>
    </xf>
    <xf numFmtId="177" fontId="1" fillId="0" borderId="47" xfId="0" applyNumberFormat="1" applyFont="1" applyFill="1" applyBorder="1" applyAlignment="1" applyProtection="1">
      <alignment vertical="center"/>
    </xf>
    <xf numFmtId="177" fontId="1" fillId="0" borderId="48" xfId="0" applyNumberFormat="1" applyFont="1" applyFill="1" applyBorder="1" applyAlignment="1" applyProtection="1">
      <alignment vertical="center"/>
    </xf>
    <xf numFmtId="0" fontId="0" fillId="0" borderId="49" xfId="0" applyNumberFormat="1" applyFont="1" applyFill="1" applyBorder="1" applyAlignment="1" applyProtection="1">
      <alignment vertical="center"/>
    </xf>
    <xf numFmtId="0" fontId="9" fillId="0" borderId="41" xfId="0" applyNumberFormat="1" applyFont="1" applyFill="1" applyBorder="1" applyAlignment="1" applyProtection="1">
      <alignment vertical="center"/>
    </xf>
    <xf numFmtId="0" fontId="6" fillId="5" borderId="0" xfId="2" applyNumberFormat="1" applyFont="1" applyFill="1" applyBorder="1" applyAlignment="1" applyProtection="1">
      <alignment vertical="center"/>
    </xf>
    <xf numFmtId="5" fontId="6" fillId="5" borderId="0" xfId="2" applyNumberFormat="1" applyFont="1" applyFill="1" applyBorder="1" applyAlignment="1" applyProtection="1">
      <alignment horizontal="center" vertical="center"/>
    </xf>
    <xf numFmtId="178" fontId="6" fillId="5" borderId="0" xfId="2" applyNumberFormat="1" applyFont="1" applyFill="1" applyBorder="1" applyAlignment="1" applyProtection="1">
      <alignment vertical="center"/>
    </xf>
    <xf numFmtId="6" fontId="6" fillId="5" borderId="0" xfId="2" applyNumberFormat="1" applyFont="1" applyFill="1" applyBorder="1" applyAlignment="1" applyProtection="1">
      <alignment vertical="center"/>
    </xf>
    <xf numFmtId="6" fontId="6" fillId="5" borderId="0" xfId="2" applyNumberFormat="1" applyFont="1" applyFill="1" applyBorder="1" applyAlignment="1" applyProtection="1">
      <alignment horizontal="center" vertical="center"/>
    </xf>
    <xf numFmtId="0" fontId="0" fillId="5" borderId="0" xfId="0" applyNumberFormat="1" applyFont="1" applyFill="1" applyBorder="1" applyAlignment="1" applyProtection="1">
      <alignment vertical="center"/>
    </xf>
    <xf numFmtId="0" fontId="6" fillId="5" borderId="50" xfId="2" applyNumberFormat="1" applyFont="1" applyFill="1" applyBorder="1" applyAlignment="1" applyProtection="1">
      <alignment vertical="center"/>
    </xf>
    <xf numFmtId="5" fontId="6" fillId="5" borderId="50" xfId="2" applyNumberFormat="1" applyFont="1" applyFill="1" applyBorder="1" applyAlignment="1" applyProtection="1">
      <alignment horizontal="center" vertical="center"/>
    </xf>
    <xf numFmtId="178" fontId="6" fillId="5" borderId="50" xfId="2" applyNumberFormat="1" applyFont="1" applyFill="1" applyBorder="1" applyAlignment="1" applyProtection="1">
      <alignment vertical="center"/>
    </xf>
    <xf numFmtId="6" fontId="6" fillId="5" borderId="50" xfId="2" applyNumberFormat="1" applyFont="1" applyFill="1" applyBorder="1" applyAlignment="1" applyProtection="1">
      <alignment vertical="center"/>
    </xf>
    <xf numFmtId="6" fontId="6" fillId="5" borderId="50" xfId="2" applyNumberFormat="1" applyFont="1" applyFill="1" applyBorder="1" applyAlignment="1" applyProtection="1">
      <alignment horizontal="center" vertical="center"/>
    </xf>
    <xf numFmtId="0" fontId="0" fillId="5" borderId="50" xfId="0" applyNumberFormat="1" applyFont="1" applyFill="1" applyBorder="1" applyAlignment="1" applyProtection="1">
      <alignment vertical="center"/>
    </xf>
    <xf numFmtId="0" fontId="0" fillId="0" borderId="50" xfId="0" applyNumberFormat="1" applyFont="1" applyFill="1" applyBorder="1" applyAlignment="1" applyProtection="1">
      <alignment vertical="center"/>
    </xf>
    <xf numFmtId="0" fontId="0" fillId="0" borderId="51" xfId="0" applyNumberFormat="1" applyFont="1" applyFill="1" applyBorder="1" applyAlignment="1" applyProtection="1">
      <alignment vertical="center"/>
    </xf>
    <xf numFmtId="5" fontId="7" fillId="6" borderId="51" xfId="2" applyNumberFormat="1" applyFont="1" applyFill="1" applyBorder="1" applyAlignment="1" applyProtection="1">
      <alignment horizontal="center"/>
    </xf>
    <xf numFmtId="5" fontId="6" fillId="0" borderId="51" xfId="2" applyNumberFormat="1" applyFont="1" applyFill="1" applyBorder="1" applyAlignment="1" applyProtection="1">
      <alignment horizontal="center" vertical="center"/>
    </xf>
    <xf numFmtId="0" fontId="6" fillId="0" borderId="51" xfId="2" applyNumberFormat="1" applyFont="1" applyFill="1" applyBorder="1" applyAlignment="1" applyProtection="1"/>
    <xf numFmtId="5" fontId="7" fillId="6" borderId="11" xfId="2" applyNumberFormat="1" applyFont="1" applyFill="1" applyBorder="1" applyAlignment="1" applyProtection="1">
      <alignment horizontal="center"/>
    </xf>
    <xf numFmtId="0" fontId="10" fillId="4" borderId="52" xfId="2" applyNumberFormat="1" applyFont="1" applyFill="1" applyBorder="1" applyAlignment="1" applyProtection="1">
      <alignment horizontal="center" vertical="center"/>
    </xf>
    <xf numFmtId="5" fontId="10" fillId="5" borderId="50" xfId="2" applyNumberFormat="1" applyFont="1" applyFill="1" applyBorder="1" applyAlignment="1" applyProtection="1">
      <alignment horizontal="center" vertical="center"/>
    </xf>
    <xf numFmtId="9" fontId="6" fillId="5" borderId="53" xfId="2" applyNumberFormat="1" applyFont="1" applyFill="1" applyBorder="1" applyAlignment="1" applyProtection="1">
      <alignment horizontal="center" vertical="center"/>
    </xf>
    <xf numFmtId="5" fontId="7" fillId="6" borderId="54" xfId="2" applyNumberFormat="1" applyFont="1" applyFill="1" applyBorder="1" applyAlignment="1" applyProtection="1">
      <alignment horizontal="center"/>
    </xf>
    <xf numFmtId="0" fontId="0" fillId="0" borderId="55" xfId="0" applyNumberFormat="1" applyFont="1" applyFill="1" applyBorder="1" applyAlignment="1" applyProtection="1">
      <alignment vertical="center"/>
    </xf>
    <xf numFmtId="0" fontId="0" fillId="0" borderId="56" xfId="0" applyNumberFormat="1" applyFont="1" applyFill="1" applyBorder="1" applyAlignment="1" applyProtection="1">
      <alignment vertical="center"/>
    </xf>
    <xf numFmtId="0" fontId="0" fillId="0" borderId="57" xfId="0" applyNumberFormat="1" applyFont="1" applyFill="1" applyBorder="1" applyAlignment="1" applyProtection="1">
      <alignment vertical="center"/>
    </xf>
    <xf numFmtId="0" fontId="6" fillId="4" borderId="27" xfId="2"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3">
      <alignment vertical="center"/>
    </xf>
    <xf numFmtId="0" fontId="1" fillId="0" borderId="59" xfId="3" applyBorder="1">
      <alignment vertical="center"/>
    </xf>
    <xf numFmtId="0" fontId="1" fillId="0" borderId="60" xfId="3" applyBorder="1">
      <alignment vertical="center"/>
    </xf>
    <xf numFmtId="0" fontId="1" fillId="0" borderId="61" xfId="3" applyBorder="1">
      <alignment vertical="center"/>
    </xf>
    <xf numFmtId="0" fontId="1" fillId="0" borderId="28" xfId="3" applyBorder="1">
      <alignment vertical="center"/>
    </xf>
    <xf numFmtId="0" fontId="1" fillId="0" borderId="0" xfId="3" applyBorder="1">
      <alignment vertical="center"/>
    </xf>
    <xf numFmtId="14" fontId="0" fillId="0" borderId="0" xfId="0" applyNumberFormat="1">
      <alignment vertical="center"/>
    </xf>
    <xf numFmtId="38" fontId="0" fillId="3" borderId="21" xfId="4" applyFont="1" applyFill="1" applyBorder="1" applyAlignment="1" applyProtection="1">
      <alignment vertical="center"/>
    </xf>
    <xf numFmtId="38" fontId="0" fillId="0" borderId="0" xfId="4" applyFont="1">
      <alignment vertical="center"/>
    </xf>
    <xf numFmtId="38" fontId="0" fillId="0" borderId="28" xfId="4" applyFont="1" applyFill="1" applyBorder="1" applyAlignment="1" applyProtection="1">
      <alignment vertical="center"/>
    </xf>
    <xf numFmtId="0" fontId="0" fillId="3" borderId="0" xfId="0" applyNumberFormat="1" applyFont="1" applyFill="1" applyBorder="1" applyAlignment="1" applyProtection="1">
      <alignment vertical="center"/>
    </xf>
    <xf numFmtId="0" fontId="3" fillId="0" borderId="0" xfId="0" applyFont="1">
      <alignment vertical="center"/>
    </xf>
    <xf numFmtId="38" fontId="0" fillId="3" borderId="19" xfId="4" applyFont="1" applyFill="1" applyBorder="1" applyAlignment="1" applyProtection="1">
      <alignment vertical="center"/>
    </xf>
    <xf numFmtId="38" fontId="0" fillId="0" borderId="0" xfId="4" applyFont="1" applyFill="1" applyBorder="1" applyAlignment="1" applyProtection="1">
      <alignment vertical="center"/>
    </xf>
    <xf numFmtId="38" fontId="3" fillId="0" borderId="0" xfId="4" applyFont="1" applyFill="1" applyBorder="1" applyAlignment="1" applyProtection="1">
      <alignment vertical="center"/>
    </xf>
    <xf numFmtId="38" fontId="0" fillId="3" borderId="31" xfId="4" applyFont="1" applyFill="1" applyBorder="1" applyAlignment="1" applyProtection="1">
      <alignment vertical="center"/>
    </xf>
    <xf numFmtId="0" fontId="14" fillId="0" borderId="0" xfId="0" applyFont="1">
      <alignment vertical="center"/>
    </xf>
    <xf numFmtId="0" fontId="3" fillId="0" borderId="21" xfId="0" applyFont="1" applyBorder="1" applyAlignment="1" applyProtection="1">
      <alignment horizontal="center" vertical="center"/>
      <protection locked="0"/>
    </xf>
    <xf numFmtId="0" fontId="0" fillId="0" borderId="0" xfId="0" applyAlignment="1">
      <alignment horizontal="center" vertical="center"/>
    </xf>
    <xf numFmtId="185" fontId="0" fillId="3" borderId="19" xfId="0" applyNumberFormat="1" applyFont="1" applyFill="1" applyBorder="1" applyAlignment="1" applyProtection="1">
      <alignment vertical="center"/>
    </xf>
    <xf numFmtId="185" fontId="0" fillId="0" borderId="0" xfId="0" applyNumberFormat="1">
      <alignment vertical="center"/>
    </xf>
    <xf numFmtId="185" fontId="0" fillId="0" borderId="28" xfId="0" applyNumberFormat="1" applyFont="1" applyFill="1" applyBorder="1" applyAlignment="1" applyProtection="1">
      <alignment vertical="center"/>
    </xf>
    <xf numFmtId="185" fontId="0" fillId="0" borderId="9" xfId="0" applyNumberFormat="1" applyFont="1" applyFill="1" applyBorder="1" applyAlignment="1" applyProtection="1">
      <alignment horizontal="center" vertical="center"/>
    </xf>
    <xf numFmtId="185" fontId="0" fillId="0" borderId="10" xfId="0" applyNumberFormat="1" applyFont="1" applyFill="1" applyBorder="1" applyAlignment="1" applyProtection="1">
      <alignment horizontal="center" vertical="center"/>
    </xf>
    <xf numFmtId="185" fontId="0" fillId="0" borderId="11" xfId="0" applyNumberFormat="1" applyFont="1" applyFill="1" applyBorder="1" applyAlignment="1" applyProtection="1">
      <alignment horizontal="center" vertical="center"/>
    </xf>
    <xf numFmtId="185" fontId="0" fillId="0" borderId="21" xfId="0" applyNumberFormat="1" applyFont="1" applyFill="1" applyBorder="1" applyAlignment="1" applyProtection="1">
      <alignment horizontal="center" vertical="center"/>
    </xf>
    <xf numFmtId="185" fontId="0" fillId="0" borderId="24" xfId="0" applyNumberFormat="1" applyFont="1" applyFill="1" applyBorder="1" applyAlignment="1" applyProtection="1">
      <alignment horizontal="center" vertical="center"/>
    </xf>
    <xf numFmtId="185" fontId="0" fillId="0" borderId="10" xfId="0" applyNumberFormat="1" applyFont="1" applyFill="1" applyBorder="1" applyAlignment="1" applyProtection="1">
      <alignment vertical="center"/>
    </xf>
    <xf numFmtId="185" fontId="4" fillId="2" borderId="21" xfId="0" applyNumberFormat="1" applyFont="1" applyFill="1" applyBorder="1" applyAlignment="1" applyProtection="1">
      <alignment horizontal="center" vertical="center"/>
    </xf>
    <xf numFmtId="185" fontId="0" fillId="0" borderId="17" xfId="0" applyNumberFormat="1" applyFont="1" applyFill="1" applyBorder="1" applyAlignment="1" applyProtection="1">
      <alignment horizontal="center" vertical="center"/>
    </xf>
    <xf numFmtId="185" fontId="0" fillId="0" borderId="18" xfId="0" applyNumberFormat="1" applyFont="1" applyFill="1" applyBorder="1" applyAlignment="1" applyProtection="1">
      <alignment horizontal="center" vertical="center"/>
    </xf>
    <xf numFmtId="185" fontId="0" fillId="0" borderId="26" xfId="0" applyNumberFormat="1" applyFont="1" applyFill="1" applyBorder="1" applyAlignment="1" applyProtection="1">
      <alignment horizontal="center" vertical="center"/>
    </xf>
    <xf numFmtId="185" fontId="0" fillId="0" borderId="58" xfId="0" applyNumberFormat="1" applyFont="1" applyFill="1" applyBorder="1" applyAlignment="1" applyProtection="1">
      <alignment vertical="center"/>
    </xf>
    <xf numFmtId="5" fontId="7" fillId="6" borderId="13" xfId="2" applyNumberFormat="1" applyFont="1" applyFill="1" applyBorder="1" applyAlignment="1" applyProtection="1">
      <alignment horizontal="center"/>
    </xf>
    <xf numFmtId="5" fontId="7" fillId="6" borderId="53" xfId="2" applyNumberFormat="1" applyFont="1" applyFill="1" applyBorder="1" applyAlignment="1" applyProtection="1">
      <alignment horizontal="center"/>
    </xf>
    <xf numFmtId="5" fontId="7" fillId="6" borderId="41" xfId="2" applyNumberFormat="1" applyFont="1" applyFill="1" applyBorder="1" applyAlignment="1" applyProtection="1">
      <alignment horizontal="center"/>
    </xf>
    <xf numFmtId="5" fontId="7" fillId="6" borderId="55" xfId="2" applyNumberFormat="1" applyFont="1" applyFill="1" applyBorder="1" applyAlignment="1" applyProtection="1">
      <alignment horizontal="center"/>
    </xf>
    <xf numFmtId="5" fontId="7" fillId="6" borderId="62" xfId="2" applyNumberFormat="1" applyFont="1" applyFill="1" applyBorder="1" applyAlignment="1" applyProtection="1">
      <alignment horizontal="center"/>
    </xf>
    <xf numFmtId="5" fontId="11" fillId="0" borderId="11" xfId="2" applyNumberFormat="1" applyFont="1" applyFill="1" applyBorder="1" applyAlignment="1" applyProtection="1">
      <alignment horizontal="center" vertical="center"/>
    </xf>
    <xf numFmtId="184" fontId="6" fillId="0" borderId="20" xfId="2" applyNumberFormat="1" applyFont="1" applyFill="1" applyBorder="1" applyAlignment="1" applyProtection="1">
      <alignment horizontal="center" vertical="center"/>
    </xf>
    <xf numFmtId="184" fontId="6" fillId="0" borderId="31" xfId="2" applyNumberFormat="1" applyFont="1" applyFill="1" applyBorder="1" applyAlignment="1" applyProtection="1">
      <alignment horizontal="center" vertical="center"/>
    </xf>
    <xf numFmtId="5" fontId="6" fillId="0" borderId="62" xfId="2" applyNumberFormat="1" applyFont="1" applyFill="1" applyBorder="1" applyAlignment="1" applyProtection="1">
      <alignment horizontal="center" vertical="center"/>
    </xf>
    <xf numFmtId="5" fontId="6" fillId="0" borderId="63" xfId="2" applyNumberFormat="1" applyFont="1" applyFill="1" applyBorder="1" applyAlignment="1" applyProtection="1">
      <alignment horizontal="center" vertical="center"/>
    </xf>
    <xf numFmtId="0" fontId="4" fillId="2" borderId="64" xfId="0" applyNumberFormat="1" applyFont="1" applyFill="1" applyBorder="1" applyAlignment="1" applyProtection="1">
      <alignment horizontal="center" vertical="center"/>
    </xf>
    <xf numFmtId="0" fontId="4" fillId="2" borderId="31" xfId="0" applyNumberFormat="1" applyFont="1" applyFill="1" applyBorder="1" applyAlignment="1" applyProtection="1">
      <alignment horizontal="center" vertical="center"/>
    </xf>
    <xf numFmtId="0" fontId="4" fillId="2" borderId="27" xfId="0" applyNumberFormat="1" applyFont="1" applyFill="1" applyBorder="1" applyAlignment="1" applyProtection="1">
      <alignment horizontal="center" vertical="center"/>
    </xf>
    <xf numFmtId="0" fontId="4" fillId="2" borderId="19" xfId="0" applyNumberFormat="1" applyFont="1" applyFill="1" applyBorder="1" applyAlignment="1" applyProtection="1">
      <alignment horizontal="center" vertical="center"/>
    </xf>
  </cellXfs>
  <cellStyles count="5">
    <cellStyle name="桁区切り" xfId="4" builtinId="6"/>
    <cellStyle name="標準" xfId="0" builtinId="0"/>
    <cellStyle name="標準 2" xfId="1" xr:uid="{00000000-0005-0000-0000-000002000000}"/>
    <cellStyle name="標準 3" xfId="2" xr:uid="{00000000-0005-0000-0000-000003000000}"/>
    <cellStyle name="標準_気づき"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xdr:row>
      <xdr:rowOff>19050</xdr:rowOff>
    </xdr:from>
    <xdr:to>
      <xdr:col>10</xdr:col>
      <xdr:colOff>50197</xdr:colOff>
      <xdr:row>23</xdr:row>
      <xdr:rowOff>89151</xdr:rowOff>
    </xdr:to>
    <xdr:pic>
      <xdr:nvPicPr>
        <xdr:cNvPr id="6" name="図 5">
          <a:extLst>
            <a:ext uri="{FF2B5EF4-FFF2-40B4-BE49-F238E27FC236}">
              <a16:creationId xmlns:a16="http://schemas.microsoft.com/office/drawing/2014/main" id="{38B4B666-7389-47F2-A79F-802C483A000D}"/>
            </a:ext>
          </a:extLst>
        </xdr:cNvPr>
        <xdr:cNvPicPr>
          <a:picLocks noChangeAspect="1"/>
        </xdr:cNvPicPr>
      </xdr:nvPicPr>
      <xdr:blipFill>
        <a:blip xmlns:r="http://schemas.openxmlformats.org/officeDocument/2006/relationships" r:embed="rId1"/>
        <a:stretch>
          <a:fillRect/>
        </a:stretch>
      </xdr:blipFill>
      <xdr:spPr>
        <a:xfrm>
          <a:off x="4057650" y="361950"/>
          <a:ext cx="2755297" cy="3670551"/>
        </a:xfrm>
        <a:prstGeom prst="rect">
          <a:avLst/>
        </a:prstGeom>
      </xdr:spPr>
    </xdr:pic>
    <xdr:clientData/>
  </xdr:twoCellAnchor>
  <xdr:twoCellAnchor editAs="oneCell">
    <xdr:from>
      <xdr:col>1</xdr:col>
      <xdr:colOff>0</xdr:colOff>
      <xdr:row>2</xdr:row>
      <xdr:rowOff>0</xdr:rowOff>
    </xdr:from>
    <xdr:to>
      <xdr:col>4</xdr:col>
      <xdr:colOff>595777</xdr:colOff>
      <xdr:row>34</xdr:row>
      <xdr:rowOff>96845</xdr:rowOff>
    </xdr:to>
    <xdr:pic>
      <xdr:nvPicPr>
        <xdr:cNvPr id="3" name="図 2">
          <a:extLst>
            <a:ext uri="{FF2B5EF4-FFF2-40B4-BE49-F238E27FC236}">
              <a16:creationId xmlns:a16="http://schemas.microsoft.com/office/drawing/2014/main" id="{52213F4A-191C-45FB-8576-B52FAD8FB8B5}"/>
            </a:ext>
          </a:extLst>
        </xdr:cNvPr>
        <xdr:cNvPicPr>
          <a:picLocks noChangeAspect="1"/>
        </xdr:cNvPicPr>
      </xdr:nvPicPr>
      <xdr:blipFill>
        <a:blip xmlns:r="http://schemas.openxmlformats.org/officeDocument/2006/relationships" r:embed="rId2"/>
        <a:stretch>
          <a:fillRect/>
        </a:stretch>
      </xdr:blipFill>
      <xdr:spPr>
        <a:xfrm>
          <a:off x="676275" y="342900"/>
          <a:ext cx="2624602" cy="5583245"/>
        </a:xfrm>
        <a:prstGeom prst="rect">
          <a:avLst/>
        </a:prstGeom>
      </xdr:spPr>
    </xdr:pic>
    <xdr:clientData/>
  </xdr:twoCellAnchor>
  <xdr:twoCellAnchor editAs="oneCell">
    <xdr:from>
      <xdr:col>11</xdr:col>
      <xdr:colOff>0</xdr:colOff>
      <xdr:row>2</xdr:row>
      <xdr:rowOff>0</xdr:rowOff>
    </xdr:from>
    <xdr:to>
      <xdr:col>17</xdr:col>
      <xdr:colOff>403033</xdr:colOff>
      <xdr:row>36</xdr:row>
      <xdr:rowOff>156403</xdr:rowOff>
    </xdr:to>
    <xdr:pic>
      <xdr:nvPicPr>
        <xdr:cNvPr id="4" name="図 3">
          <a:extLst>
            <a:ext uri="{FF2B5EF4-FFF2-40B4-BE49-F238E27FC236}">
              <a16:creationId xmlns:a16="http://schemas.microsoft.com/office/drawing/2014/main" id="{3944E69B-3FC8-4BED-A184-E87AA86972CF}"/>
            </a:ext>
          </a:extLst>
        </xdr:cNvPr>
        <xdr:cNvPicPr>
          <a:picLocks noChangeAspect="1"/>
        </xdr:cNvPicPr>
      </xdr:nvPicPr>
      <xdr:blipFill>
        <a:blip xmlns:r="http://schemas.openxmlformats.org/officeDocument/2006/relationships" r:embed="rId3"/>
        <a:stretch>
          <a:fillRect/>
        </a:stretch>
      </xdr:blipFill>
      <xdr:spPr>
        <a:xfrm>
          <a:off x="7439025" y="342900"/>
          <a:ext cx="4460683" cy="5985703"/>
        </a:xfrm>
        <a:prstGeom prst="rect">
          <a:avLst/>
        </a:prstGeom>
      </xdr:spPr>
    </xdr:pic>
    <xdr:clientData/>
  </xdr:twoCellAnchor>
  <xdr:twoCellAnchor editAs="oneCell">
    <xdr:from>
      <xdr:col>23</xdr:col>
      <xdr:colOff>0</xdr:colOff>
      <xdr:row>2</xdr:row>
      <xdr:rowOff>0</xdr:rowOff>
    </xdr:from>
    <xdr:to>
      <xdr:col>25</xdr:col>
      <xdr:colOff>506560</xdr:colOff>
      <xdr:row>27</xdr:row>
      <xdr:rowOff>4004</xdr:rowOff>
    </xdr:to>
    <xdr:pic>
      <xdr:nvPicPr>
        <xdr:cNvPr id="9" name="図 8">
          <a:extLst>
            <a:ext uri="{FF2B5EF4-FFF2-40B4-BE49-F238E27FC236}">
              <a16:creationId xmlns:a16="http://schemas.microsoft.com/office/drawing/2014/main" id="{9F593E2A-EEBC-4EE2-B29E-E1FC6146613E}"/>
            </a:ext>
          </a:extLst>
        </xdr:cNvPr>
        <xdr:cNvPicPr>
          <a:picLocks noChangeAspect="1"/>
        </xdr:cNvPicPr>
      </xdr:nvPicPr>
      <xdr:blipFill>
        <a:blip xmlns:r="http://schemas.openxmlformats.org/officeDocument/2006/relationships" r:embed="rId4"/>
        <a:stretch>
          <a:fillRect/>
        </a:stretch>
      </xdr:blipFill>
      <xdr:spPr>
        <a:xfrm>
          <a:off x="15554325" y="342900"/>
          <a:ext cx="1859110" cy="4290254"/>
        </a:xfrm>
        <a:prstGeom prst="rect">
          <a:avLst/>
        </a:prstGeom>
      </xdr:spPr>
    </xdr:pic>
    <xdr:clientData/>
  </xdr:twoCellAnchor>
  <xdr:twoCellAnchor editAs="oneCell">
    <xdr:from>
      <xdr:col>18</xdr:col>
      <xdr:colOff>0</xdr:colOff>
      <xdr:row>2</xdr:row>
      <xdr:rowOff>0</xdr:rowOff>
    </xdr:from>
    <xdr:to>
      <xdr:col>22</xdr:col>
      <xdr:colOff>164603</xdr:colOff>
      <xdr:row>34</xdr:row>
      <xdr:rowOff>62329</xdr:rowOff>
    </xdr:to>
    <xdr:pic>
      <xdr:nvPicPr>
        <xdr:cNvPr id="11" name="図 10">
          <a:extLst>
            <a:ext uri="{FF2B5EF4-FFF2-40B4-BE49-F238E27FC236}">
              <a16:creationId xmlns:a16="http://schemas.microsoft.com/office/drawing/2014/main" id="{0BDA6713-E7EC-4752-BAC4-621373588640}"/>
            </a:ext>
          </a:extLst>
        </xdr:cNvPr>
        <xdr:cNvPicPr>
          <a:picLocks noChangeAspect="1"/>
        </xdr:cNvPicPr>
      </xdr:nvPicPr>
      <xdr:blipFill>
        <a:blip xmlns:r="http://schemas.openxmlformats.org/officeDocument/2006/relationships" r:embed="rId5"/>
        <a:stretch>
          <a:fillRect/>
        </a:stretch>
      </xdr:blipFill>
      <xdr:spPr>
        <a:xfrm>
          <a:off x="12172950" y="342900"/>
          <a:ext cx="2869703" cy="5548729"/>
        </a:xfrm>
        <a:prstGeom prst="rect">
          <a:avLst/>
        </a:prstGeom>
      </xdr:spPr>
    </xdr:pic>
    <xdr:clientData/>
  </xdr:twoCellAnchor>
  <xdr:twoCellAnchor editAs="oneCell">
    <xdr:from>
      <xdr:col>1</xdr:col>
      <xdr:colOff>0</xdr:colOff>
      <xdr:row>41</xdr:row>
      <xdr:rowOff>0</xdr:rowOff>
    </xdr:from>
    <xdr:to>
      <xdr:col>4</xdr:col>
      <xdr:colOff>354650</xdr:colOff>
      <xdr:row>74</xdr:row>
      <xdr:rowOff>119692</xdr:rowOff>
    </xdr:to>
    <xdr:pic>
      <xdr:nvPicPr>
        <xdr:cNvPr id="5" name="図 4">
          <a:extLst>
            <a:ext uri="{FF2B5EF4-FFF2-40B4-BE49-F238E27FC236}">
              <a16:creationId xmlns:a16="http://schemas.microsoft.com/office/drawing/2014/main" id="{B9E8B345-FEB3-46DA-8FBB-FD9FA8BE5C45}"/>
            </a:ext>
          </a:extLst>
        </xdr:cNvPr>
        <xdr:cNvPicPr>
          <a:picLocks noChangeAspect="1"/>
        </xdr:cNvPicPr>
      </xdr:nvPicPr>
      <xdr:blipFill>
        <a:blip xmlns:r="http://schemas.openxmlformats.org/officeDocument/2006/relationships" r:embed="rId6"/>
        <a:stretch>
          <a:fillRect/>
        </a:stretch>
      </xdr:blipFill>
      <xdr:spPr>
        <a:xfrm>
          <a:off x="676275" y="7029450"/>
          <a:ext cx="2383475" cy="577754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9"/>
  <sheetViews>
    <sheetView topLeftCell="B1" zoomScaleSheetLayoutView="100" workbookViewId="0">
      <selection activeCell="B3" sqref="B3:D3"/>
    </sheetView>
  </sheetViews>
  <sheetFormatPr defaultColWidth="10" defaultRowHeight="13.5" customHeight="1"/>
  <cols>
    <col min="1" max="1" width="22.75" customWidth="1"/>
    <col min="2" max="2" width="13.625" customWidth="1"/>
    <col min="3" max="3" width="13.875" customWidth="1"/>
    <col min="4" max="4" width="15.625" customWidth="1"/>
    <col min="5" max="5" width="12.375" customWidth="1"/>
    <col min="6" max="6" width="12.25" customWidth="1"/>
    <col min="7" max="7" width="13.25" customWidth="1"/>
    <col min="9" max="9" width="15.75" customWidth="1"/>
    <col min="10" max="10" width="13.125" customWidth="1"/>
    <col min="11" max="11" width="15.5" customWidth="1"/>
    <col min="12" max="12" width="17.625" customWidth="1"/>
  </cols>
  <sheetData>
    <row r="1" spans="1:12" ht="19.5" customHeight="1">
      <c r="A1" s="111"/>
      <c r="B1" s="148" t="s">
        <v>0</v>
      </c>
      <c r="C1" s="149"/>
      <c r="D1" s="150"/>
      <c r="E1" s="110"/>
      <c r="F1" s="151" t="s">
        <v>0</v>
      </c>
      <c r="G1" s="152"/>
      <c r="H1" s="112"/>
    </row>
    <row r="2" spans="1:12" ht="25.5" customHeight="1">
      <c r="A2" s="113" t="s">
        <v>1</v>
      </c>
      <c r="B2" s="153">
        <v>978600</v>
      </c>
      <c r="C2" s="153"/>
      <c r="D2" s="153"/>
      <c r="E2" s="54" t="s">
        <v>2</v>
      </c>
      <c r="F2" s="154">
        <v>44417</v>
      </c>
      <c r="G2" s="155"/>
      <c r="H2" s="36"/>
      <c r="I2" s="36"/>
    </row>
    <row r="3" spans="1:12" ht="27" customHeight="1">
      <c r="A3" s="37" t="s">
        <v>3</v>
      </c>
      <c r="B3" s="156">
        <f>SUM(B2+D17)</f>
        <v>982625</v>
      </c>
      <c r="C3" s="156"/>
      <c r="D3" s="157"/>
      <c r="E3" s="38" t="s">
        <v>4</v>
      </c>
      <c r="F3" s="39">
        <v>0.02</v>
      </c>
      <c r="G3" s="40">
        <f>B3*F3</f>
        <v>19652.5</v>
      </c>
      <c r="H3" s="42" t="s">
        <v>5</v>
      </c>
      <c r="I3" s="43">
        <f>(B3-B2)</f>
        <v>4025</v>
      </c>
      <c r="K3" s="114"/>
    </row>
    <row r="4" spans="1:12" s="93" customFormat="1" ht="17.25" customHeight="1">
      <c r="A4" s="88" t="s">
        <v>77</v>
      </c>
      <c r="B4" s="89"/>
      <c r="C4" s="89"/>
      <c r="D4" s="89"/>
      <c r="E4" s="90"/>
      <c r="F4" s="109" t="s">
        <v>0</v>
      </c>
      <c r="G4" s="89"/>
      <c r="H4" s="91"/>
      <c r="I4" s="92"/>
    </row>
    <row r="5" spans="1:12" ht="39" customHeight="1">
      <c r="A5" s="94"/>
      <c r="B5" s="95"/>
      <c r="C5" s="95"/>
      <c r="D5" s="107"/>
      <c r="E5" s="96"/>
      <c r="F5" s="108"/>
      <c r="G5" s="95"/>
      <c r="H5" s="97"/>
      <c r="I5" s="98"/>
      <c r="J5" s="99"/>
      <c r="K5" s="100"/>
      <c r="L5" s="100"/>
    </row>
    <row r="6" spans="1:12" ht="21" customHeight="1">
      <c r="A6" s="104" t="s">
        <v>6</v>
      </c>
      <c r="B6" s="102" t="s">
        <v>0</v>
      </c>
      <c r="C6" s="102" t="s">
        <v>0</v>
      </c>
      <c r="D6" s="103"/>
      <c r="E6" s="102" t="s">
        <v>0</v>
      </c>
      <c r="F6" s="105" t="s">
        <v>0</v>
      </c>
      <c r="G6" s="41"/>
      <c r="H6" s="36"/>
      <c r="I6" s="36"/>
      <c r="L6" s="101"/>
    </row>
    <row r="7" spans="1:12" ht="28.5">
      <c r="A7" s="106" t="s">
        <v>7</v>
      </c>
      <c r="B7" s="48" t="s">
        <v>8</v>
      </c>
      <c r="C7" s="49" t="s">
        <v>9</v>
      </c>
      <c r="D7" s="50" t="s">
        <v>10</v>
      </c>
      <c r="E7" s="51" t="s">
        <v>11</v>
      </c>
      <c r="F7" s="49" t="s">
        <v>12</v>
      </c>
      <c r="G7" s="51" t="s">
        <v>13</v>
      </c>
      <c r="H7" s="50" t="s">
        <v>14</v>
      </c>
      <c r="I7" s="52" t="s">
        <v>15</v>
      </c>
      <c r="J7" s="55" t="s">
        <v>16</v>
      </c>
      <c r="K7" s="49" t="s">
        <v>17</v>
      </c>
      <c r="L7" s="53" t="s">
        <v>18</v>
      </c>
    </row>
    <row r="8" spans="1:12" ht="24.95" customHeight="1">
      <c r="A8" s="45" t="s">
        <v>81</v>
      </c>
      <c r="B8" s="56">
        <f>5625+11650+5550</f>
        <v>22825</v>
      </c>
      <c r="C8" s="57">
        <f>5800+9400+3600</f>
        <v>18800</v>
      </c>
      <c r="D8" s="75">
        <f t="shared" ref="D8:D16" si="0">SUM(B8-C8)</f>
        <v>4025</v>
      </c>
      <c r="E8" s="58">
        <v>3</v>
      </c>
      <c r="F8" s="59">
        <v>3</v>
      </c>
      <c r="G8" s="58">
        <f t="shared" ref="G8:G16" si="1">SUM(E8+F8)</f>
        <v>6</v>
      </c>
      <c r="H8" s="60">
        <f t="shared" ref="H8:H16" si="2">E8/G8</f>
        <v>0.5</v>
      </c>
      <c r="I8" s="61">
        <f t="shared" ref="I8:I16" si="3">B8/E8</f>
        <v>7608.333333333333</v>
      </c>
      <c r="J8" s="61">
        <f t="shared" ref="J8:J16" si="4">C8/F8</f>
        <v>6266.666666666667</v>
      </c>
      <c r="K8" s="62">
        <f t="shared" ref="K8:K16" si="5">I8/J8</f>
        <v>1.2140957446808509</v>
      </c>
      <c r="L8" s="63">
        <f t="shared" ref="L8:L16" si="6">B8/C8</f>
        <v>1.2140957446808511</v>
      </c>
    </row>
    <row r="9" spans="1:12" ht="24.95" customHeight="1">
      <c r="A9" s="46"/>
      <c r="B9" s="64"/>
      <c r="C9" s="65"/>
      <c r="D9" s="75">
        <f t="shared" si="0"/>
        <v>0</v>
      </c>
      <c r="E9" s="66"/>
      <c r="F9" s="66"/>
      <c r="G9" s="58">
        <f t="shared" si="1"/>
        <v>0</v>
      </c>
      <c r="H9" s="60" t="e">
        <f t="shared" si="2"/>
        <v>#DIV/0!</v>
      </c>
      <c r="I9" s="61" t="e">
        <f t="shared" si="3"/>
        <v>#DIV/0!</v>
      </c>
      <c r="J9" s="61" t="e">
        <f t="shared" si="4"/>
        <v>#DIV/0!</v>
      </c>
      <c r="K9" s="62" t="e">
        <f t="shared" si="5"/>
        <v>#DIV/0!</v>
      </c>
      <c r="L9" s="63" t="e">
        <f t="shared" si="6"/>
        <v>#DIV/0!</v>
      </c>
    </row>
    <row r="10" spans="1:12" ht="24.95" customHeight="1">
      <c r="A10" s="45"/>
      <c r="B10" s="64"/>
      <c r="C10" s="65"/>
      <c r="D10" s="75">
        <f t="shared" si="0"/>
        <v>0</v>
      </c>
      <c r="E10" s="66"/>
      <c r="F10" s="66"/>
      <c r="G10" s="58">
        <f t="shared" si="1"/>
        <v>0</v>
      </c>
      <c r="H10" s="60" t="e">
        <f t="shared" si="2"/>
        <v>#DIV/0!</v>
      </c>
      <c r="I10" s="61" t="e">
        <f t="shared" si="3"/>
        <v>#DIV/0!</v>
      </c>
      <c r="J10" s="61" t="e">
        <f t="shared" si="4"/>
        <v>#DIV/0!</v>
      </c>
      <c r="K10" s="62" t="e">
        <f t="shared" si="5"/>
        <v>#DIV/0!</v>
      </c>
      <c r="L10" s="63" t="e">
        <f t="shared" si="6"/>
        <v>#DIV/0!</v>
      </c>
    </row>
    <row r="11" spans="1:12" ht="24.95" customHeight="1">
      <c r="A11" s="46"/>
      <c r="B11" s="64"/>
      <c r="C11" s="65"/>
      <c r="D11" s="75">
        <f t="shared" si="0"/>
        <v>0</v>
      </c>
      <c r="E11" s="66"/>
      <c r="F11" s="66"/>
      <c r="G11" s="58">
        <f t="shared" si="1"/>
        <v>0</v>
      </c>
      <c r="H11" s="60" t="e">
        <f t="shared" si="2"/>
        <v>#DIV/0!</v>
      </c>
      <c r="I11" s="61" t="e">
        <f t="shared" si="3"/>
        <v>#DIV/0!</v>
      </c>
      <c r="J11" s="61" t="e">
        <f t="shared" si="4"/>
        <v>#DIV/0!</v>
      </c>
      <c r="K11" s="62" t="e">
        <f t="shared" si="5"/>
        <v>#DIV/0!</v>
      </c>
      <c r="L11" s="63" t="e">
        <f t="shared" si="6"/>
        <v>#DIV/0!</v>
      </c>
    </row>
    <row r="12" spans="1:12" ht="24.95" customHeight="1">
      <c r="A12" s="45"/>
      <c r="B12" s="64"/>
      <c r="C12" s="57"/>
      <c r="D12" s="75">
        <f t="shared" si="0"/>
        <v>0</v>
      </c>
      <c r="E12" s="66"/>
      <c r="F12" s="66"/>
      <c r="G12" s="58">
        <f t="shared" si="1"/>
        <v>0</v>
      </c>
      <c r="H12" s="60" t="e">
        <f t="shared" si="2"/>
        <v>#DIV/0!</v>
      </c>
      <c r="I12" s="61" t="e">
        <f t="shared" si="3"/>
        <v>#DIV/0!</v>
      </c>
      <c r="J12" s="61" t="e">
        <f t="shared" si="4"/>
        <v>#DIV/0!</v>
      </c>
      <c r="K12" s="62" t="e">
        <f t="shared" si="5"/>
        <v>#DIV/0!</v>
      </c>
      <c r="L12" s="63" t="e">
        <f t="shared" si="6"/>
        <v>#DIV/0!</v>
      </c>
    </row>
    <row r="13" spans="1:12" ht="24.95" customHeight="1">
      <c r="A13" s="46"/>
      <c r="B13" s="64"/>
      <c r="C13" s="65"/>
      <c r="D13" s="75">
        <f t="shared" si="0"/>
        <v>0</v>
      </c>
      <c r="E13" s="66"/>
      <c r="F13" s="66"/>
      <c r="G13" s="58">
        <f t="shared" si="1"/>
        <v>0</v>
      </c>
      <c r="H13" s="60" t="e">
        <f t="shared" si="2"/>
        <v>#DIV/0!</v>
      </c>
      <c r="I13" s="61" t="e">
        <f t="shared" si="3"/>
        <v>#DIV/0!</v>
      </c>
      <c r="J13" s="61" t="e">
        <f t="shared" si="4"/>
        <v>#DIV/0!</v>
      </c>
      <c r="K13" s="62" t="e">
        <f t="shared" si="5"/>
        <v>#DIV/0!</v>
      </c>
      <c r="L13" s="63" t="e">
        <f t="shared" si="6"/>
        <v>#DIV/0!</v>
      </c>
    </row>
    <row r="14" spans="1:12" ht="24.95" customHeight="1">
      <c r="A14" s="45"/>
      <c r="B14" s="64"/>
      <c r="C14" s="57"/>
      <c r="D14" s="75">
        <f t="shared" si="0"/>
        <v>0</v>
      </c>
      <c r="E14" s="66"/>
      <c r="F14" s="66"/>
      <c r="G14" s="58">
        <f t="shared" si="1"/>
        <v>0</v>
      </c>
      <c r="H14" s="60" t="e">
        <f t="shared" si="2"/>
        <v>#DIV/0!</v>
      </c>
      <c r="I14" s="61" t="e">
        <f t="shared" si="3"/>
        <v>#DIV/0!</v>
      </c>
      <c r="J14" s="61" t="e">
        <f t="shared" si="4"/>
        <v>#DIV/0!</v>
      </c>
      <c r="K14" s="62" t="e">
        <f t="shared" si="5"/>
        <v>#DIV/0!</v>
      </c>
      <c r="L14" s="63" t="e">
        <f t="shared" si="6"/>
        <v>#DIV/0!</v>
      </c>
    </row>
    <row r="15" spans="1:12" ht="24.95" customHeight="1">
      <c r="A15" s="46"/>
      <c r="B15" s="64"/>
      <c r="C15" s="57"/>
      <c r="D15" s="75">
        <f t="shared" si="0"/>
        <v>0</v>
      </c>
      <c r="E15" s="66"/>
      <c r="F15" s="66"/>
      <c r="G15" s="58">
        <f t="shared" si="1"/>
        <v>0</v>
      </c>
      <c r="H15" s="60" t="e">
        <f t="shared" si="2"/>
        <v>#DIV/0!</v>
      </c>
      <c r="I15" s="61" t="e">
        <f t="shared" si="3"/>
        <v>#DIV/0!</v>
      </c>
      <c r="J15" s="61" t="e">
        <f t="shared" si="4"/>
        <v>#DIV/0!</v>
      </c>
      <c r="K15" s="62" t="e">
        <f t="shared" si="5"/>
        <v>#DIV/0!</v>
      </c>
      <c r="L15" s="63" t="e">
        <f t="shared" si="6"/>
        <v>#DIV/0!</v>
      </c>
    </row>
    <row r="16" spans="1:12" ht="24.95" customHeight="1">
      <c r="A16" s="47"/>
      <c r="B16" s="67"/>
      <c r="C16" s="68"/>
      <c r="D16" s="76">
        <f t="shared" si="0"/>
        <v>0</v>
      </c>
      <c r="E16" s="69"/>
      <c r="F16" s="69"/>
      <c r="G16" s="70">
        <f t="shared" si="1"/>
        <v>0</v>
      </c>
      <c r="H16" s="71" t="e">
        <f t="shared" si="2"/>
        <v>#DIV/0!</v>
      </c>
      <c r="I16" s="72" t="e">
        <f t="shared" si="3"/>
        <v>#DIV/0!</v>
      </c>
      <c r="J16" s="72" t="e">
        <f t="shared" si="4"/>
        <v>#DIV/0!</v>
      </c>
      <c r="K16" s="73" t="e">
        <f t="shared" si="5"/>
        <v>#DIV/0!</v>
      </c>
      <c r="L16" s="74" t="e">
        <f t="shared" si="6"/>
        <v>#DIV/0!</v>
      </c>
    </row>
    <row r="17" spans="1:12" ht="24.95" customHeight="1">
      <c r="A17" s="77" t="s">
        <v>70</v>
      </c>
      <c r="B17" s="78">
        <f t="shared" ref="B17:G17" si="7">SUM(B8:B16)</f>
        <v>22825</v>
      </c>
      <c r="C17" s="79">
        <f t="shared" si="7"/>
        <v>18800</v>
      </c>
      <c r="D17" s="80">
        <f t="shared" si="7"/>
        <v>4025</v>
      </c>
      <c r="E17" s="81">
        <f t="shared" si="7"/>
        <v>3</v>
      </c>
      <c r="F17" s="82">
        <f t="shared" si="7"/>
        <v>3</v>
      </c>
      <c r="G17" s="81">
        <f t="shared" si="7"/>
        <v>6</v>
      </c>
      <c r="H17" s="83" t="e">
        <f>AVERAGE(H8:H16)</f>
        <v>#DIV/0!</v>
      </c>
      <c r="I17" s="79" t="e">
        <f>AVERAGE(I8:I16)</f>
        <v>#DIV/0!</v>
      </c>
      <c r="J17" s="79" t="e">
        <f>AVERAGE(J8:J16)</f>
        <v>#DIV/0!</v>
      </c>
      <c r="K17" s="84" t="e">
        <f>AVERAGE(K8:K16)</f>
        <v>#DIV/0!</v>
      </c>
      <c r="L17" s="85" t="e">
        <f>AVERAGE(L8:L16)</f>
        <v>#DIV/0!</v>
      </c>
    </row>
    <row r="18" spans="1:12">
      <c r="A18" s="44"/>
      <c r="J18" s="86"/>
      <c r="K18" s="87" t="s">
        <v>19</v>
      </c>
      <c r="L18" s="87" t="s">
        <v>20</v>
      </c>
    </row>
    <row r="19" spans="1:12">
      <c r="A19" s="44"/>
    </row>
  </sheetData>
  <mergeCells count="5">
    <mergeCell ref="B1:D1"/>
    <mergeCell ref="F1:G1"/>
    <mergeCell ref="B2:D2"/>
    <mergeCell ref="F2:G2"/>
    <mergeCell ref="B3:D3"/>
  </mergeCells>
  <phoneticPr fontId="13"/>
  <pageMargins left="0.69861111111111107" right="0.69861111111111107" top="0.75" bottom="0.75" header="0.3" footer="0.3"/>
  <pageSetup paperSize="9" firstPageNumber="4294963191"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63"/>
  <sheetViews>
    <sheetView topLeftCell="H1" zoomScaleSheetLayoutView="100" workbookViewId="0">
      <pane ySplit="1" topLeftCell="A2" activePane="bottomLeft" state="frozen"/>
      <selection pane="bottomLeft" activeCell="E11" sqref="E11"/>
    </sheetView>
  </sheetViews>
  <sheetFormatPr defaultColWidth="10" defaultRowHeight="13.5" customHeight="1"/>
  <cols>
    <col min="1" max="1" width="10" style="133"/>
    <col min="2" max="2" width="9.625" customWidth="1"/>
    <col min="4" max="4" width="17.25" customWidth="1"/>
    <col min="5" max="5" width="32.75" customWidth="1"/>
    <col min="6" max="6" width="6.875" customWidth="1"/>
    <col min="7" max="7" width="15.875" customWidth="1"/>
    <col min="8" max="8" width="13.125" style="135" customWidth="1"/>
    <col min="9" max="9" width="11.25" customWidth="1"/>
    <col min="10" max="10" width="15.875" customWidth="1"/>
    <col min="11" max="11" width="10" style="135"/>
    <col min="12" max="12" width="18.375" customWidth="1"/>
    <col min="13" max="13" width="9" customWidth="1"/>
    <col min="14" max="15" width="10" style="123"/>
    <col min="16" max="16" width="15.875" style="123" customWidth="1"/>
  </cols>
  <sheetData>
    <row r="1" spans="1:18" ht="14.25" thickBot="1">
      <c r="A1" s="132" t="s">
        <v>79</v>
      </c>
      <c r="B1" s="31" t="s">
        <v>21</v>
      </c>
      <c r="C1" s="32" t="s">
        <v>22</v>
      </c>
      <c r="D1" s="32" t="s">
        <v>23</v>
      </c>
      <c r="E1" s="32" t="s">
        <v>24</v>
      </c>
      <c r="F1" s="32" t="s">
        <v>25</v>
      </c>
      <c r="G1" s="32" t="s">
        <v>26</v>
      </c>
      <c r="H1" s="134" t="s">
        <v>27</v>
      </c>
      <c r="I1" s="32" t="s">
        <v>28</v>
      </c>
      <c r="J1" s="32" t="s">
        <v>29</v>
      </c>
      <c r="K1" s="134" t="s">
        <v>30</v>
      </c>
      <c r="L1" s="32" t="s">
        <v>31</v>
      </c>
      <c r="M1" s="32" t="s">
        <v>32</v>
      </c>
      <c r="N1" s="127" t="s">
        <v>33</v>
      </c>
      <c r="O1" s="130" t="s">
        <v>34</v>
      </c>
      <c r="P1" s="122" t="s">
        <v>35</v>
      </c>
      <c r="Q1" s="125" t="s">
        <v>67</v>
      </c>
    </row>
    <row r="2" spans="1:18" ht="13.5" customHeight="1">
      <c r="A2" s="133">
        <v>1</v>
      </c>
      <c r="B2" t="s">
        <v>74</v>
      </c>
      <c r="C2" t="s">
        <v>71</v>
      </c>
      <c r="D2" t="s">
        <v>72</v>
      </c>
      <c r="E2" t="s">
        <v>73</v>
      </c>
      <c r="F2" t="s">
        <v>36</v>
      </c>
      <c r="G2" s="121">
        <v>44417</v>
      </c>
      <c r="H2" s="135">
        <v>1.38611</v>
      </c>
      <c r="I2" t="s">
        <v>36</v>
      </c>
      <c r="J2" s="121">
        <v>44417</v>
      </c>
      <c r="K2" s="135">
        <v>1.3855999999999999</v>
      </c>
      <c r="L2" t="s">
        <v>88</v>
      </c>
      <c r="M2" t="s">
        <v>76</v>
      </c>
      <c r="N2" s="123">
        <v>5</v>
      </c>
      <c r="P2" s="123">
        <v>5625</v>
      </c>
      <c r="Q2" t="s">
        <v>89</v>
      </c>
    </row>
    <row r="3" spans="1:18">
      <c r="A3" s="133">
        <v>2</v>
      </c>
      <c r="B3" t="s">
        <v>80</v>
      </c>
      <c r="C3" t="s">
        <v>71</v>
      </c>
      <c r="D3" t="s">
        <v>72</v>
      </c>
      <c r="E3" t="s">
        <v>73</v>
      </c>
      <c r="F3" t="s">
        <v>75</v>
      </c>
      <c r="G3" s="121">
        <v>44417</v>
      </c>
      <c r="H3" s="135">
        <v>129.56200000000001</v>
      </c>
      <c r="I3" t="s">
        <v>75</v>
      </c>
      <c r="J3" s="121">
        <v>44417</v>
      </c>
      <c r="K3" s="135">
        <v>129.62</v>
      </c>
      <c r="L3" t="s">
        <v>88</v>
      </c>
      <c r="M3" t="s">
        <v>66</v>
      </c>
      <c r="N3" s="128"/>
      <c r="O3" s="128">
        <v>6</v>
      </c>
      <c r="P3" s="123">
        <v>-5800</v>
      </c>
      <c r="Q3" t="s">
        <v>90</v>
      </c>
    </row>
    <row r="4" spans="1:18">
      <c r="A4" s="133">
        <v>3</v>
      </c>
      <c r="B4" t="s">
        <v>84</v>
      </c>
      <c r="C4" t="s">
        <v>85</v>
      </c>
      <c r="D4" t="s">
        <v>86</v>
      </c>
      <c r="E4" t="s">
        <v>73</v>
      </c>
      <c r="F4" t="s">
        <v>87</v>
      </c>
      <c r="G4" s="121">
        <v>44417</v>
      </c>
      <c r="H4" s="135">
        <v>129.50899999999999</v>
      </c>
      <c r="I4" t="s">
        <v>87</v>
      </c>
      <c r="J4" s="121">
        <v>44418</v>
      </c>
      <c r="K4" s="135">
        <v>129.60300000000001</v>
      </c>
      <c r="M4" t="s">
        <v>66</v>
      </c>
      <c r="N4" s="128"/>
      <c r="O4" s="128">
        <v>10</v>
      </c>
      <c r="P4" s="123">
        <v>-9400</v>
      </c>
      <c r="Q4" t="s">
        <v>82</v>
      </c>
    </row>
    <row r="5" spans="1:18">
      <c r="A5" s="133">
        <v>4</v>
      </c>
      <c r="B5" t="s">
        <v>93</v>
      </c>
      <c r="C5" t="s">
        <v>94</v>
      </c>
      <c r="D5" t="s">
        <v>98</v>
      </c>
      <c r="E5" t="s">
        <v>73</v>
      </c>
      <c r="F5" t="s">
        <v>99</v>
      </c>
      <c r="G5" s="121">
        <v>44421</v>
      </c>
      <c r="H5" s="135">
        <v>152.398</v>
      </c>
      <c r="I5" t="s">
        <v>95</v>
      </c>
      <c r="J5" s="121">
        <v>44421</v>
      </c>
      <c r="K5" s="135">
        <v>152.16499999999999</v>
      </c>
      <c r="M5" t="s">
        <v>96</v>
      </c>
      <c r="N5" s="128">
        <v>23</v>
      </c>
      <c r="O5" s="128"/>
      <c r="P5" s="123">
        <v>11650</v>
      </c>
      <c r="Q5" t="s">
        <v>83</v>
      </c>
      <c r="R5" t="s">
        <v>91</v>
      </c>
    </row>
    <row r="6" spans="1:18">
      <c r="A6" s="133">
        <v>5</v>
      </c>
      <c r="B6" t="s">
        <v>97</v>
      </c>
      <c r="C6" t="s">
        <v>94</v>
      </c>
      <c r="D6" t="s">
        <v>98</v>
      </c>
      <c r="E6" t="s">
        <v>73</v>
      </c>
      <c r="F6" t="s">
        <v>95</v>
      </c>
      <c r="G6" s="121">
        <v>44421</v>
      </c>
      <c r="H6" s="135">
        <v>77.257999999999996</v>
      </c>
      <c r="I6" t="s">
        <v>95</v>
      </c>
      <c r="J6" s="121">
        <v>44421</v>
      </c>
      <c r="K6" s="135">
        <v>77.33</v>
      </c>
      <c r="M6" t="s">
        <v>66</v>
      </c>
      <c r="O6" s="128">
        <v>7</v>
      </c>
      <c r="P6" s="123">
        <v>-3600</v>
      </c>
    </row>
    <row r="7" spans="1:18">
      <c r="A7" s="133">
        <v>6</v>
      </c>
      <c r="B7" t="s">
        <v>103</v>
      </c>
      <c r="C7" t="s">
        <v>94</v>
      </c>
      <c r="D7" t="s">
        <v>98</v>
      </c>
      <c r="E7" t="s">
        <v>73</v>
      </c>
      <c r="F7" t="s">
        <v>95</v>
      </c>
      <c r="G7" s="121">
        <v>44421</v>
      </c>
      <c r="H7" s="135">
        <v>88.027000000000001</v>
      </c>
      <c r="I7" t="s">
        <v>95</v>
      </c>
      <c r="J7" s="121">
        <v>44421</v>
      </c>
      <c r="K7" s="135">
        <v>87.915999999999997</v>
      </c>
      <c r="M7" t="s">
        <v>96</v>
      </c>
      <c r="N7" s="123">
        <v>11</v>
      </c>
      <c r="O7" s="128"/>
      <c r="P7" s="123">
        <v>5550</v>
      </c>
    </row>
    <row r="8" spans="1:18">
      <c r="N8" s="128"/>
      <c r="O8" s="128"/>
    </row>
    <row r="9" spans="1:18">
      <c r="N9" s="128"/>
      <c r="O9" s="128"/>
    </row>
    <row r="10" spans="1:18">
      <c r="N10" s="128"/>
      <c r="O10" s="128"/>
    </row>
    <row r="11" spans="1:18">
      <c r="N11" s="128"/>
      <c r="O11" s="128"/>
    </row>
    <row r="12" spans="1:18">
      <c r="N12" s="128"/>
      <c r="O12" s="128"/>
    </row>
    <row r="13" spans="1:18">
      <c r="N13" s="128"/>
      <c r="O13" s="128"/>
    </row>
    <row r="14" spans="1:18">
      <c r="N14" s="128"/>
      <c r="O14" s="128"/>
    </row>
    <row r="15" spans="1:18">
      <c r="N15" s="128"/>
      <c r="O15" s="128"/>
    </row>
    <row r="16" spans="1:18">
      <c r="N16" s="128"/>
      <c r="O16" s="128"/>
    </row>
    <row r="17" spans="2:16">
      <c r="N17" s="128"/>
      <c r="O17" s="128"/>
    </row>
    <row r="18" spans="2:16">
      <c r="N18" s="128"/>
      <c r="O18" s="128"/>
    </row>
    <row r="19" spans="2:16">
      <c r="N19" s="128"/>
      <c r="O19" s="128"/>
    </row>
    <row r="20" spans="2:16">
      <c r="N20" s="128"/>
      <c r="O20" s="128"/>
    </row>
    <row r="21" spans="2:16">
      <c r="N21" s="128"/>
      <c r="O21" s="128"/>
    </row>
    <row r="22" spans="2:16">
      <c r="N22" s="128"/>
      <c r="O22" s="128"/>
    </row>
    <row r="23" spans="2:16">
      <c r="N23" s="128"/>
      <c r="O23" s="128"/>
    </row>
    <row r="24" spans="2:16">
      <c r="N24" s="128"/>
      <c r="O24" s="128"/>
    </row>
    <row r="25" spans="2:16" ht="15" customHeight="1">
      <c r="N25" s="128"/>
      <c r="O25" s="128"/>
    </row>
    <row r="26" spans="2:16" ht="14.25" thickBot="1">
      <c r="B26" s="33"/>
      <c r="C26" s="33"/>
      <c r="D26" s="33"/>
      <c r="E26" s="33"/>
      <c r="F26" s="33"/>
      <c r="G26" s="33"/>
      <c r="H26" s="136"/>
      <c r="I26" s="33"/>
      <c r="J26" s="33"/>
      <c r="K26" s="136"/>
      <c r="L26" s="33"/>
      <c r="M26" s="33"/>
      <c r="N26" s="124"/>
      <c r="O26" s="124"/>
      <c r="P26" s="124"/>
    </row>
    <row r="27" spans="2:16" ht="14.25" thickTop="1">
      <c r="M27" s="34" t="s">
        <v>37</v>
      </c>
      <c r="N27" s="128">
        <f>+SUM(N2:N26)</f>
        <v>39</v>
      </c>
      <c r="O27" s="128">
        <f>+SUM(O2:O26)</f>
        <v>23</v>
      </c>
      <c r="P27" s="123">
        <f>+SUM(P2:P26)</f>
        <v>4025</v>
      </c>
    </row>
    <row r="28" spans="2:16">
      <c r="N28" s="128"/>
      <c r="O28" s="128"/>
    </row>
    <row r="29" spans="2:16">
      <c r="N29" s="128"/>
      <c r="O29" s="128"/>
    </row>
    <row r="31" spans="2:16">
      <c r="M31" s="10"/>
      <c r="N31" s="129"/>
      <c r="O31" s="129"/>
    </row>
    <row r="34" spans="4:10" ht="14.25" thickBot="1">
      <c r="D34" s="158" t="s">
        <v>38</v>
      </c>
      <c r="E34" s="159"/>
      <c r="G34" s="160" t="s">
        <v>39</v>
      </c>
      <c r="H34" s="161"/>
      <c r="I34" s="22" t="s">
        <v>40</v>
      </c>
      <c r="J34" s="24" t="s">
        <v>41</v>
      </c>
    </row>
    <row r="35" spans="4:10">
      <c r="D35" s="5" t="s">
        <v>42</v>
      </c>
      <c r="E35" s="6"/>
      <c r="G35" s="5"/>
      <c r="H35" s="137"/>
      <c r="I35" s="17"/>
      <c r="J35" s="20"/>
    </row>
    <row r="36" spans="4:10">
      <c r="D36" s="2" t="s">
        <v>43</v>
      </c>
      <c r="E36" s="1"/>
      <c r="G36" s="2"/>
      <c r="H36" s="138"/>
      <c r="I36" s="18"/>
      <c r="J36" s="15"/>
    </row>
    <row r="37" spans="4:10">
      <c r="D37" s="2" t="s">
        <v>44</v>
      </c>
      <c r="E37" s="1"/>
      <c r="G37" s="2"/>
      <c r="H37" s="138"/>
      <c r="I37" s="18"/>
      <c r="J37" s="15"/>
    </row>
    <row r="38" spans="4:10">
      <c r="D38" s="2" t="s">
        <v>45</v>
      </c>
      <c r="E38" s="1"/>
      <c r="G38" s="2"/>
      <c r="H38" s="138"/>
      <c r="I38" s="18"/>
      <c r="J38" s="15"/>
    </row>
    <row r="39" spans="4:10">
      <c r="D39" s="2" t="s">
        <v>46</v>
      </c>
      <c r="E39" s="1"/>
      <c r="G39" s="2"/>
      <c r="H39" s="138"/>
      <c r="I39" s="18"/>
      <c r="J39" s="15"/>
    </row>
    <row r="40" spans="4:10">
      <c r="D40" s="2" t="s">
        <v>47</v>
      </c>
      <c r="E40" s="4"/>
      <c r="G40" s="2"/>
      <c r="H40" s="138"/>
      <c r="I40" s="18"/>
      <c r="J40" s="15"/>
    </row>
    <row r="41" spans="4:10">
      <c r="D41" s="2" t="s">
        <v>48</v>
      </c>
      <c r="E41" s="1"/>
      <c r="G41" s="2"/>
      <c r="H41" s="138"/>
      <c r="I41" s="18"/>
      <c r="J41" s="15"/>
    </row>
    <row r="42" spans="4:10">
      <c r="D42" s="8" t="s">
        <v>49</v>
      </c>
      <c r="E42" s="9"/>
      <c r="G42" s="2"/>
      <c r="H42" s="138"/>
      <c r="I42" s="18"/>
      <c r="J42" s="15"/>
    </row>
    <row r="43" spans="4:10">
      <c r="D43" s="2" t="s">
        <v>50</v>
      </c>
      <c r="E43" s="1"/>
      <c r="G43" s="2"/>
      <c r="H43" s="138"/>
      <c r="I43" s="18"/>
      <c r="J43" s="15"/>
    </row>
    <row r="44" spans="4:10">
      <c r="D44" s="2" t="s">
        <v>51</v>
      </c>
      <c r="E44" s="4"/>
      <c r="G44" s="2"/>
      <c r="H44" s="138"/>
      <c r="I44" s="18"/>
      <c r="J44" s="15"/>
    </row>
    <row r="45" spans="4:10">
      <c r="D45" s="2" t="s">
        <v>52</v>
      </c>
      <c r="E45" s="1"/>
      <c r="G45" s="5"/>
      <c r="H45" s="137"/>
      <c r="I45" s="17"/>
      <c r="J45" s="13"/>
    </row>
    <row r="46" spans="4:10">
      <c r="D46" s="2" t="s">
        <v>15</v>
      </c>
      <c r="E46" s="11"/>
      <c r="G46" s="2"/>
      <c r="H46" s="138"/>
      <c r="I46" s="18"/>
      <c r="J46" s="15"/>
    </row>
    <row r="47" spans="4:10">
      <c r="D47" s="2" t="s">
        <v>16</v>
      </c>
      <c r="E47" s="11"/>
      <c r="G47" s="2"/>
      <c r="H47" s="138"/>
      <c r="I47" s="18"/>
      <c r="J47" s="15"/>
    </row>
    <row r="48" spans="4:10">
      <c r="D48" s="2" t="s">
        <v>53</v>
      </c>
      <c r="E48" s="1"/>
      <c r="G48" s="2"/>
      <c r="H48" s="138"/>
      <c r="I48" s="18"/>
      <c r="J48" s="15"/>
    </row>
    <row r="49" spans="4:11">
      <c r="D49" s="2" t="s">
        <v>54</v>
      </c>
      <c r="E49" s="1"/>
      <c r="G49" s="2"/>
      <c r="H49" s="138"/>
      <c r="I49" s="18"/>
      <c r="J49" s="15"/>
    </row>
    <row r="50" spans="4:11">
      <c r="D50" s="2" t="s">
        <v>55</v>
      </c>
      <c r="E50" s="12"/>
      <c r="G50" s="2"/>
      <c r="H50" s="138"/>
      <c r="I50" s="18"/>
      <c r="J50" s="15"/>
    </row>
    <row r="51" spans="4:11" ht="14.25" thickBot="1">
      <c r="D51" s="3" t="s">
        <v>14</v>
      </c>
      <c r="E51" s="7"/>
      <c r="G51" s="2"/>
      <c r="H51" s="138"/>
      <c r="I51" s="18"/>
      <c r="J51" s="15"/>
    </row>
    <row r="52" spans="4:11">
      <c r="G52" s="2"/>
      <c r="H52" s="138"/>
      <c r="I52" s="18"/>
      <c r="J52" s="15"/>
    </row>
    <row r="53" spans="4:11" ht="14.25" thickBot="1">
      <c r="G53" s="3"/>
      <c r="H53" s="139"/>
      <c r="I53" s="19"/>
      <c r="J53" s="16"/>
    </row>
    <row r="54" spans="4:11" ht="14.25" thickBot="1">
      <c r="G54" s="30" t="s">
        <v>37</v>
      </c>
      <c r="H54" s="140">
        <f>SUM(H35:H53)</f>
        <v>0</v>
      </c>
      <c r="I54" s="35">
        <f>SUM(I35:I53)</f>
        <v>0</v>
      </c>
      <c r="J54" s="35">
        <f>SUM(J35:J53)</f>
        <v>0</v>
      </c>
    </row>
    <row r="57" spans="4:11" ht="14.25" thickBot="1">
      <c r="G57" s="160" t="s">
        <v>56</v>
      </c>
      <c r="H57" s="161"/>
      <c r="I57" s="22" t="s">
        <v>40</v>
      </c>
      <c r="J57" s="23" t="s">
        <v>41</v>
      </c>
      <c r="K57" s="143" t="s">
        <v>57</v>
      </c>
    </row>
    <row r="58" spans="4:11">
      <c r="G58" s="5" t="s">
        <v>58</v>
      </c>
      <c r="H58" s="137">
        <v>0</v>
      </c>
      <c r="I58" s="17">
        <v>0</v>
      </c>
      <c r="J58" s="21">
        <v>0</v>
      </c>
      <c r="K58" s="144">
        <v>0</v>
      </c>
    </row>
    <row r="59" spans="4:11">
      <c r="G59" s="2" t="s">
        <v>59</v>
      </c>
      <c r="H59" s="138">
        <v>0</v>
      </c>
      <c r="I59" s="14">
        <v>0</v>
      </c>
      <c r="J59" s="18">
        <v>0</v>
      </c>
      <c r="K59" s="145">
        <v>0</v>
      </c>
    </row>
    <row r="60" spans="4:11">
      <c r="G60" s="2" t="s">
        <v>60</v>
      </c>
      <c r="H60" s="138">
        <v>0</v>
      </c>
      <c r="I60" s="14">
        <v>0</v>
      </c>
      <c r="J60" s="18">
        <v>0</v>
      </c>
      <c r="K60" s="145">
        <v>0</v>
      </c>
    </row>
    <row r="61" spans="4:11">
      <c r="G61" s="2" t="s">
        <v>61</v>
      </c>
      <c r="H61" s="138">
        <v>0</v>
      </c>
      <c r="I61" s="14">
        <v>0</v>
      </c>
      <c r="J61" s="18">
        <v>0</v>
      </c>
      <c r="K61" s="145">
        <v>0</v>
      </c>
    </row>
    <row r="62" spans="4:11" ht="14.25" thickBot="1">
      <c r="G62" s="26" t="s">
        <v>62</v>
      </c>
      <c r="H62" s="141">
        <v>0</v>
      </c>
      <c r="I62" s="27">
        <v>0</v>
      </c>
      <c r="J62" s="28">
        <v>0</v>
      </c>
      <c r="K62" s="146">
        <v>0</v>
      </c>
    </row>
    <row r="63" spans="4:11" ht="14.25" thickBot="1">
      <c r="G63" s="25" t="s">
        <v>37</v>
      </c>
      <c r="H63" s="142"/>
      <c r="I63" s="25"/>
      <c r="J63" s="29"/>
      <c r="K63" s="147">
        <f>SUM(K58:K62)</f>
        <v>0</v>
      </c>
    </row>
  </sheetData>
  <mergeCells count="3">
    <mergeCell ref="D34:E34"/>
    <mergeCell ref="G34:H34"/>
    <mergeCell ref="G57:H57"/>
  </mergeCells>
  <phoneticPr fontId="13"/>
  <pageMargins left="0.69861111111111107" right="0.69861111111111107" top="0.75" bottom="0.75" header="0.3" footer="0.3"/>
  <pageSetup paperSize="9" firstPageNumber="4294963191" orientation="portrait" horizont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X41"/>
  <sheetViews>
    <sheetView topLeftCell="N1" zoomScaleSheetLayoutView="100" workbookViewId="0">
      <selection activeCell="B42" sqref="B42"/>
    </sheetView>
  </sheetViews>
  <sheetFormatPr defaultColWidth="8.875" defaultRowHeight="13.5"/>
  <sheetData>
    <row r="2" spans="2:24">
      <c r="B2" s="126" t="s">
        <v>69</v>
      </c>
      <c r="G2" s="126" t="s">
        <v>68</v>
      </c>
      <c r="L2" s="131" t="s">
        <v>78</v>
      </c>
      <c r="S2" s="126" t="s">
        <v>100</v>
      </c>
      <c r="X2" s="126" t="s">
        <v>101</v>
      </c>
    </row>
    <row r="41" spans="2:2">
      <c r="B41" s="126" t="s">
        <v>102</v>
      </c>
    </row>
  </sheetData>
  <phoneticPr fontId="13"/>
  <pageMargins left="0.75" right="0.75" top="1" bottom="1" header="0.51111111111111107" footer="0.51111111111111107"/>
  <pageSetup paperSize="9" firstPageNumber="429496319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
  <sheetViews>
    <sheetView tabSelected="1" zoomScaleSheetLayoutView="100" workbookViewId="0">
      <selection activeCell="A9" sqref="A9"/>
    </sheetView>
  </sheetViews>
  <sheetFormatPr defaultColWidth="8.875" defaultRowHeight="13.5"/>
  <sheetData>
    <row r="1" spans="1:9">
      <c r="A1" s="116" t="s">
        <v>63</v>
      </c>
      <c r="B1" s="117"/>
      <c r="C1" s="117"/>
      <c r="D1" s="117"/>
      <c r="E1" s="117"/>
      <c r="F1" s="117"/>
      <c r="G1" s="117"/>
      <c r="H1" s="117"/>
      <c r="I1" s="120"/>
    </row>
    <row r="2" spans="1:9">
      <c r="A2" s="118" t="s">
        <v>64</v>
      </c>
      <c r="B2" s="119"/>
      <c r="C2" s="119"/>
      <c r="D2" s="119"/>
      <c r="E2" s="119"/>
      <c r="F2" s="119"/>
      <c r="G2" s="119"/>
      <c r="H2" s="119"/>
      <c r="I2" s="120"/>
    </row>
    <row r="3" spans="1:9">
      <c r="A3" s="115" t="s">
        <v>92</v>
      </c>
      <c r="D3" s="115"/>
    </row>
    <row r="7" spans="1:9">
      <c r="A7" t="s">
        <v>65</v>
      </c>
    </row>
    <row r="8" spans="1:9">
      <c r="A8" t="s">
        <v>104</v>
      </c>
    </row>
  </sheetData>
  <phoneticPr fontId="13"/>
  <pageMargins left="0.75" right="0.75" top="1" bottom="1" header="0.51111111111111107" footer="0.51111111111111107"/>
  <pageSetup paperSize="9" firstPageNumber="4294963191"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4</vt:i4>
      </vt:variant>
    </vt:vector>
  </HeadingPairs>
  <TitlesOfParts>
    <vt:vector size="4" baseType="lpstr">
      <vt:lpstr>ルール＆合計</vt:lpstr>
      <vt:lpstr>2021年8月</vt:lpstr>
      <vt:lpstr>画像</vt:lpstr>
      <vt:lpstr>気づき</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YUUYA YAMAMURA</dc:creator>
  <cp:keywords/>
  <dc:description/>
  <cp:lastModifiedBy>lgssky lgssky</cp:lastModifiedBy>
  <cp:revision/>
  <cp:lastPrinted>1899-12-30T00:00:00Z</cp:lastPrinted>
  <dcterms:created xsi:type="dcterms:W3CDTF">2013-10-09T23:04:08Z</dcterms:created>
  <dcterms:modified xsi:type="dcterms:W3CDTF">2021-08-14T01:41:06Z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