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E:\CMA\"/>
    </mc:Choice>
  </mc:AlternateContent>
  <xr:revisionPtr revIDLastSave="0" documentId="13_ncr:1_{7237BA38-4DBC-4848-AEE3-B76D6706CC1E}" xr6:coauthVersionLast="47" xr6:coauthVersionMax="47" xr10:uidLastSave="{00000000-0000-0000-0000-000000000000}"/>
  <bookViews>
    <workbookView xWindow="-120" yWindow="-120" windowWidth="29040" windowHeight="15840" xr2:uid="{00000000-000D-0000-FFFF-FFFF00000000}"/>
  </bookViews>
  <sheets>
    <sheet name="検証シート" sheetId="1" r:id="rId1"/>
    <sheet name="画像" sheetId="6" r:id="rId2"/>
    <sheet name="気づき" sheetId="5" r:id="rId3"/>
    <sheet name="検証終了通貨" sheetId="2" r:id="rId4"/>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9" i="1" l="1"/>
  <c r="K9" i="1"/>
  <c r="J9" i="1"/>
  <c r="F59" i="1"/>
  <c r="D59" i="1"/>
  <c r="D61" i="1" l="1"/>
  <c r="E61" i="1"/>
  <c r="F61" i="1"/>
  <c r="K59" i="1"/>
  <c r="E59" i="1"/>
  <c r="I8" i="1" l="1"/>
  <c r="H8" i="1"/>
  <c r="G8" i="1"/>
  <c r="F60" i="1"/>
  <c r="F62" i="1" s="1"/>
  <c r="E60" i="1"/>
  <c r="E62" i="1" s="1"/>
  <c r="D60" i="1"/>
  <c r="D62" i="1" s="1"/>
  <c r="M9" i="1" l="1"/>
  <c r="N9" i="1"/>
  <c r="O9" i="1"/>
  <c r="G9" i="1" l="1"/>
  <c r="I9" i="1"/>
  <c r="H9" i="1"/>
  <c r="O10" i="1" l="1"/>
  <c r="L10" i="1"/>
  <c r="N10" i="1"/>
  <c r="H10" i="1" s="1"/>
  <c r="K11" i="1" s="1"/>
  <c r="K10" i="1"/>
  <c r="M10" i="1"/>
  <c r="G10" i="1" s="1"/>
  <c r="J11" i="1" s="1"/>
  <c r="J10" i="1"/>
  <c r="I10" i="1"/>
  <c r="L11" i="1" s="1"/>
  <c r="M11" i="1" l="1"/>
  <c r="O11" i="1"/>
  <c r="G11" i="1"/>
  <c r="J12" i="1" s="1"/>
  <c r="N11" i="1"/>
  <c r="H11" i="1" l="1"/>
  <c r="K12" i="1" s="1"/>
  <c r="I11" i="1"/>
  <c r="L12" i="1" s="1"/>
  <c r="M12" i="1"/>
  <c r="O12" i="1" l="1"/>
  <c r="I12" i="1" s="1"/>
  <c r="L13" i="1" s="1"/>
  <c r="N12" i="1"/>
  <c r="H12" i="1" s="1"/>
  <c r="K13" i="1" s="1"/>
  <c r="G12" i="1"/>
  <c r="J13" i="1" s="1"/>
  <c r="O13" i="1"/>
  <c r="I13" i="1" s="1"/>
  <c r="L14" i="1" s="1"/>
  <c r="N13" i="1"/>
  <c r="O14" i="1" l="1"/>
  <c r="I14" i="1" s="1"/>
  <c r="L15" i="1" s="1"/>
  <c r="M13" i="1"/>
  <c r="H13" i="1"/>
  <c r="K14" i="1" s="1"/>
  <c r="G13" i="1" l="1"/>
  <c r="J14" i="1" s="1"/>
  <c r="O15" i="1"/>
  <c r="I15" i="1" s="1"/>
  <c r="L16" i="1" s="1"/>
  <c r="N14" i="1"/>
  <c r="M14" i="1" l="1"/>
  <c r="G14" i="1" s="1"/>
  <c r="J15" i="1" s="1"/>
  <c r="H14" i="1"/>
  <c r="K15" i="1" s="1"/>
  <c r="O16" i="1"/>
  <c r="I16" i="1" s="1"/>
  <c r="L17" i="1" s="1"/>
  <c r="M15" i="1"/>
  <c r="G15" i="1" s="1"/>
  <c r="J16" i="1" s="1"/>
  <c r="N15" i="1" l="1"/>
  <c r="H15" i="1" s="1"/>
  <c r="K16" i="1" s="1"/>
  <c r="M16" i="1"/>
  <c r="G16" i="1" s="1"/>
  <c r="J17" i="1" s="1"/>
  <c r="N16" i="1"/>
  <c r="H16" i="1" s="1"/>
  <c r="K17" i="1" s="1"/>
  <c r="O17" i="1"/>
  <c r="I17" i="1" s="1"/>
  <c r="L18" i="1" s="1"/>
  <c r="O18" i="1" l="1"/>
  <c r="I18" i="1" s="1"/>
  <c r="L19" i="1" s="1"/>
  <c r="N17" i="1"/>
  <c r="H17" i="1" s="1"/>
  <c r="K18" i="1" s="1"/>
  <c r="M17" i="1"/>
  <c r="G17" i="1" s="1"/>
  <c r="J18" i="1" s="1"/>
  <c r="M18" i="1" l="1"/>
  <c r="G18" i="1" s="1"/>
  <c r="J19" i="1" s="1"/>
  <c r="N18" i="1"/>
  <c r="H18" i="1" s="1"/>
  <c r="K19" i="1" s="1"/>
  <c r="O19" i="1"/>
  <c r="I19" i="1" s="1"/>
  <c r="L20" i="1" s="1"/>
  <c r="O20" i="1" l="1"/>
  <c r="I20" i="1" s="1"/>
  <c r="L21" i="1" s="1"/>
  <c r="N19" i="1"/>
  <c r="H19" i="1" s="1"/>
  <c r="K20" i="1" s="1"/>
  <c r="M19" i="1"/>
  <c r="G19" i="1" s="1"/>
  <c r="J20" i="1" s="1"/>
  <c r="M20" i="1" l="1"/>
  <c r="G20" i="1" s="1"/>
  <c r="J21" i="1" s="1"/>
  <c r="N20" i="1"/>
  <c r="H20" i="1" s="1"/>
  <c r="K21" i="1" s="1"/>
  <c r="O21" i="1"/>
  <c r="I21" i="1" s="1"/>
  <c r="L22" i="1" s="1"/>
  <c r="O22" i="1" l="1"/>
  <c r="I22" i="1" s="1"/>
  <c r="L23" i="1" s="1"/>
  <c r="N21" i="1"/>
  <c r="H21" i="1" s="1"/>
  <c r="K22" i="1" s="1"/>
  <c r="M21" i="1"/>
  <c r="G21" i="1" s="1"/>
  <c r="J22" i="1" s="1"/>
  <c r="M22" i="1" l="1"/>
  <c r="G22" i="1" s="1"/>
  <c r="J23" i="1" s="1"/>
  <c r="N22" i="1"/>
  <c r="H22" i="1" s="1"/>
  <c r="K23" i="1" s="1"/>
  <c r="O23" i="1"/>
  <c r="I23" i="1" s="1"/>
  <c r="L24" i="1" s="1"/>
  <c r="O24" i="1" l="1"/>
  <c r="I24" i="1" s="1"/>
  <c r="L25" i="1" s="1"/>
  <c r="N23" i="1"/>
  <c r="H23" i="1" s="1"/>
  <c r="K24" i="1" s="1"/>
  <c r="M23" i="1"/>
  <c r="G23" i="1" s="1"/>
  <c r="J24" i="1" s="1"/>
  <c r="M24" i="1" l="1"/>
  <c r="G24" i="1" s="1"/>
  <c r="J25" i="1" s="1"/>
  <c r="N24" i="1"/>
  <c r="H24" i="1" s="1"/>
  <c r="K25" i="1" s="1"/>
  <c r="O25" i="1"/>
  <c r="I25" i="1" s="1"/>
  <c r="L26" i="1" s="1"/>
  <c r="O26" i="1" l="1"/>
  <c r="I26" i="1" s="1"/>
  <c r="L27" i="1" s="1"/>
  <c r="N25" i="1"/>
  <c r="H25" i="1" s="1"/>
  <c r="K26" i="1" s="1"/>
  <c r="M25" i="1"/>
  <c r="G25" i="1" s="1"/>
  <c r="J26" i="1" s="1"/>
  <c r="M26" i="1" l="1"/>
  <c r="G26" i="1" s="1"/>
  <c r="J27" i="1" s="1"/>
  <c r="N26" i="1"/>
  <c r="H26" i="1" s="1"/>
  <c r="K27" i="1" s="1"/>
  <c r="O27" i="1"/>
  <c r="I27" i="1" s="1"/>
  <c r="L28" i="1" s="1"/>
  <c r="O28" i="1" l="1"/>
  <c r="I28" i="1" s="1"/>
  <c r="L29" i="1" s="1"/>
  <c r="N27" i="1"/>
  <c r="H27" i="1" s="1"/>
  <c r="K28" i="1" s="1"/>
  <c r="M27" i="1"/>
  <c r="G27" i="1" s="1"/>
  <c r="J28" i="1" s="1"/>
  <c r="M28" i="1" l="1"/>
  <c r="G28" i="1" s="1"/>
  <c r="J29" i="1" s="1"/>
  <c r="N28" i="1"/>
  <c r="H28" i="1" s="1"/>
  <c r="K29" i="1" s="1"/>
  <c r="O29" i="1"/>
  <c r="I29" i="1" s="1"/>
  <c r="L30" i="1" s="1"/>
  <c r="O30" i="1" l="1"/>
  <c r="I30" i="1" s="1"/>
  <c r="L31" i="1" s="1"/>
  <c r="N29" i="1"/>
  <c r="H29" i="1" s="1"/>
  <c r="K30" i="1" s="1"/>
  <c r="M29" i="1"/>
  <c r="G29" i="1" s="1"/>
  <c r="J30" i="1" s="1"/>
  <c r="M30" i="1" l="1"/>
  <c r="G30" i="1" s="1"/>
  <c r="J31" i="1" s="1"/>
  <c r="N30" i="1"/>
  <c r="H30" i="1" s="1"/>
  <c r="K31" i="1" s="1"/>
  <c r="O31" i="1"/>
  <c r="I31" i="1" s="1"/>
  <c r="L32" i="1" s="1"/>
  <c r="O32" i="1" l="1"/>
  <c r="I32" i="1" s="1"/>
  <c r="L33" i="1" s="1"/>
  <c r="N31" i="1"/>
  <c r="H31" i="1" s="1"/>
  <c r="K32" i="1" s="1"/>
  <c r="M31" i="1"/>
  <c r="G31" i="1" s="1"/>
  <c r="J32" i="1" s="1"/>
  <c r="M32" i="1" l="1"/>
  <c r="G32" i="1" s="1"/>
  <c r="J33" i="1" s="1"/>
  <c r="N32" i="1"/>
  <c r="H32" i="1" s="1"/>
  <c r="K33" i="1" s="1"/>
  <c r="O33" i="1"/>
  <c r="I33" i="1" s="1"/>
  <c r="L34" i="1" s="1"/>
  <c r="O34" i="1" l="1"/>
  <c r="I34" i="1" s="1"/>
  <c r="L35" i="1" s="1"/>
  <c r="N33" i="1"/>
  <c r="H33" i="1" s="1"/>
  <c r="K34" i="1" s="1"/>
  <c r="M33" i="1"/>
  <c r="G33" i="1" s="1"/>
  <c r="J34" i="1" s="1"/>
  <c r="M34" i="1" l="1"/>
  <c r="G34" i="1" s="1"/>
  <c r="J35" i="1" s="1"/>
  <c r="N34" i="1"/>
  <c r="H34" i="1" s="1"/>
  <c r="K35" i="1" s="1"/>
  <c r="O35" i="1"/>
  <c r="I35" i="1" s="1"/>
  <c r="L36" i="1" s="1"/>
  <c r="O36" i="1" l="1"/>
  <c r="I36" i="1" s="1"/>
  <c r="L37" i="1" s="1"/>
  <c r="N35" i="1"/>
  <c r="H35" i="1" s="1"/>
  <c r="K36" i="1" s="1"/>
  <c r="M35" i="1"/>
  <c r="G35" i="1" s="1"/>
  <c r="J36" i="1" s="1"/>
  <c r="M36" i="1" l="1"/>
  <c r="G36" i="1" s="1"/>
  <c r="J37" i="1" s="1"/>
  <c r="N36" i="1"/>
  <c r="H36" i="1" s="1"/>
  <c r="K37" i="1" s="1"/>
  <c r="O37" i="1"/>
  <c r="I37" i="1" s="1"/>
  <c r="L38" i="1" s="1"/>
  <c r="O38" i="1" l="1"/>
  <c r="I38" i="1" s="1"/>
  <c r="L39" i="1" s="1"/>
  <c r="N37" i="1"/>
  <c r="H37" i="1" s="1"/>
  <c r="K38" i="1" s="1"/>
  <c r="M37" i="1"/>
  <c r="G37" i="1" s="1"/>
  <c r="J38" i="1" s="1"/>
  <c r="M38" i="1" l="1"/>
  <c r="G38" i="1" s="1"/>
  <c r="J39" i="1" s="1"/>
  <c r="N38" i="1"/>
  <c r="H38" i="1" s="1"/>
  <c r="K39" i="1" s="1"/>
  <c r="O39" i="1"/>
  <c r="I39" i="1" s="1"/>
  <c r="L40" i="1" s="1"/>
  <c r="O40" i="1" l="1"/>
  <c r="I40" i="1" s="1"/>
  <c r="L41" i="1" s="1"/>
  <c r="N39" i="1"/>
  <c r="H39" i="1" s="1"/>
  <c r="K40" i="1" s="1"/>
  <c r="M39" i="1"/>
  <c r="G39" i="1" s="1"/>
  <c r="J40" i="1" s="1"/>
  <c r="M40" i="1" l="1"/>
  <c r="G40" i="1" s="1"/>
  <c r="J41" i="1" s="1"/>
  <c r="N40" i="1"/>
  <c r="H40" i="1" s="1"/>
  <c r="K41" i="1" s="1"/>
  <c r="O41" i="1"/>
  <c r="I41" i="1" s="1"/>
  <c r="L42" i="1" s="1"/>
  <c r="O42" i="1" l="1"/>
  <c r="I42" i="1" s="1"/>
  <c r="L43" i="1" s="1"/>
  <c r="N41" i="1"/>
  <c r="H41" i="1" s="1"/>
  <c r="K42" i="1" s="1"/>
  <c r="M41" i="1"/>
  <c r="G41" i="1" s="1"/>
  <c r="J42" i="1" s="1"/>
  <c r="O43" i="1" l="1"/>
  <c r="I43" i="1" s="1"/>
  <c r="L44" i="1" s="1"/>
  <c r="N42" i="1"/>
  <c r="H42" i="1" s="1"/>
  <c r="K43" i="1" s="1"/>
  <c r="M42" i="1"/>
  <c r="G42" i="1" s="1"/>
  <c r="J43" i="1" s="1"/>
  <c r="O45" i="1"/>
  <c r="I45" i="1" s="1"/>
  <c r="L46" i="1" s="1"/>
  <c r="N43" i="1" l="1"/>
  <c r="H43" i="1" s="1"/>
  <c r="K44" i="1" s="1"/>
  <c r="O44" i="1"/>
  <c r="I44" i="1" s="1"/>
  <c r="L45" i="1" s="1"/>
  <c r="M43" i="1"/>
  <c r="G43" i="1" s="1"/>
  <c r="J44" i="1" s="1"/>
  <c r="N44" i="1"/>
  <c r="H44" i="1" s="1"/>
  <c r="K45" i="1" s="1"/>
  <c r="O46" i="1"/>
  <c r="I46" i="1" s="1"/>
  <c r="L47" i="1" s="1"/>
  <c r="N45" i="1" l="1"/>
  <c r="H45" i="1" s="1"/>
  <c r="K46" i="1" s="1"/>
  <c r="M44" i="1"/>
  <c r="G44" i="1" s="1"/>
  <c r="J45" i="1" s="1"/>
  <c r="N46" i="1"/>
  <c r="H46" i="1" s="1"/>
  <c r="K47" i="1" s="1"/>
  <c r="O47" i="1"/>
  <c r="I47" i="1" s="1"/>
  <c r="L48" i="1" s="1"/>
  <c r="N47" i="1" l="1"/>
  <c r="H47" i="1" s="1"/>
  <c r="K48" i="1" s="1"/>
  <c r="M45" i="1"/>
  <c r="G45" i="1" s="1"/>
  <c r="J46" i="1" s="1"/>
  <c r="N48" i="1"/>
  <c r="H48" i="1" s="1"/>
  <c r="K49" i="1" s="1"/>
  <c r="O48" i="1"/>
  <c r="I48" i="1" s="1"/>
  <c r="L49" i="1" s="1"/>
  <c r="M46" i="1" l="1"/>
  <c r="G46" i="1" s="1"/>
  <c r="J47" i="1" s="1"/>
  <c r="N49" i="1"/>
  <c r="H49" i="1" s="1"/>
  <c r="K50" i="1" s="1"/>
  <c r="O49" i="1"/>
  <c r="I49" i="1" s="1"/>
  <c r="L50" i="1" s="1"/>
  <c r="M47" i="1" l="1"/>
  <c r="G47" i="1" s="1"/>
  <c r="J48" i="1" s="1"/>
  <c r="N50" i="1"/>
  <c r="H50" i="1" s="1"/>
  <c r="K51" i="1" s="1"/>
  <c r="O50" i="1"/>
  <c r="I50" i="1" s="1"/>
  <c r="L51" i="1" s="1"/>
  <c r="M48" i="1" l="1"/>
  <c r="G48" i="1" s="1"/>
  <c r="J49" i="1" s="1"/>
  <c r="N51" i="1"/>
  <c r="H51" i="1" s="1"/>
  <c r="K52" i="1" s="1"/>
  <c r="O51" i="1"/>
  <c r="I51" i="1" s="1"/>
  <c r="L52" i="1" s="1"/>
  <c r="M49" i="1" l="1"/>
  <c r="G49" i="1" s="1"/>
  <c r="J50" i="1" s="1"/>
  <c r="N52" i="1"/>
  <c r="H52" i="1" s="1"/>
  <c r="K53" i="1" s="1"/>
  <c r="O52" i="1"/>
  <c r="I52" i="1" s="1"/>
  <c r="L53" i="1" s="1"/>
  <c r="M50" i="1" l="1"/>
  <c r="G50" i="1" s="1"/>
  <c r="J51" i="1" s="1"/>
  <c r="N53" i="1"/>
  <c r="H53" i="1" s="1"/>
  <c r="K54" i="1" s="1"/>
  <c r="O53" i="1"/>
  <c r="I53" i="1" s="1"/>
  <c r="L54" i="1" s="1"/>
  <c r="M51" i="1" l="1"/>
  <c r="G51" i="1" s="1"/>
  <c r="J52" i="1" s="1"/>
  <c r="N54" i="1"/>
  <c r="H54" i="1" s="1"/>
  <c r="K55" i="1" s="1"/>
  <c r="O54" i="1"/>
  <c r="I54" i="1" s="1"/>
  <c r="L55" i="1" s="1"/>
  <c r="M52" i="1" l="1"/>
  <c r="G52" i="1" s="1"/>
  <c r="J53" i="1" s="1"/>
  <c r="N55" i="1"/>
  <c r="H55" i="1" s="1"/>
  <c r="K56" i="1" s="1"/>
  <c r="O55" i="1"/>
  <c r="I55" i="1" s="1"/>
  <c r="L56" i="1" s="1"/>
  <c r="M53" i="1" l="1"/>
  <c r="G53" i="1" s="1"/>
  <c r="J54" i="1" s="1"/>
  <c r="N56" i="1"/>
  <c r="H56" i="1" s="1"/>
  <c r="K57" i="1" s="1"/>
  <c r="O56" i="1"/>
  <c r="I56" i="1" s="1"/>
  <c r="L57" i="1" s="1"/>
  <c r="M54" i="1" l="1"/>
  <c r="G54" i="1" s="1"/>
  <c r="J55" i="1" s="1"/>
  <c r="N57" i="1"/>
  <c r="H57" i="1" s="1"/>
  <c r="K58" i="1" s="1"/>
  <c r="O57" i="1"/>
  <c r="I57" i="1" s="1"/>
  <c r="L58" i="1" s="1"/>
  <c r="M55" i="1" l="1"/>
  <c r="G55" i="1" s="1"/>
  <c r="J56" i="1" s="1"/>
  <c r="N58" i="1"/>
  <c r="O58" i="1"/>
  <c r="H58" i="1" l="1"/>
  <c r="N59" i="1"/>
  <c r="H59" i="1" s="1"/>
  <c r="I58" i="1"/>
  <c r="O59" i="1"/>
  <c r="I59" i="1" s="1"/>
  <c r="I61" i="1" s="1"/>
  <c r="M56" i="1"/>
  <c r="G56" i="1" s="1"/>
  <c r="J57" i="1" s="1"/>
  <c r="H61" i="1" l="1"/>
  <c r="K61" i="1" s="1"/>
  <c r="L61" i="1"/>
  <c r="M57" i="1"/>
  <c r="G57" i="1" s="1"/>
  <c r="J58" i="1" s="1"/>
  <c r="M58" i="1" l="1"/>
  <c r="G58" i="1" l="1"/>
  <c r="M59" i="1"/>
  <c r="G59" i="1" s="1"/>
  <c r="G61" i="1" s="1"/>
  <c r="J61" i="1" s="1"/>
</calcChain>
</file>

<file path=xl/sharedStrings.xml><?xml version="1.0" encoding="utf-8"?>
<sst xmlns="http://schemas.openxmlformats.org/spreadsheetml/2006/main" count="163" uniqueCount="140">
  <si>
    <t>No.</t>
    <phoneticPr fontId="1"/>
  </si>
  <si>
    <t>エントリー</t>
    <phoneticPr fontId="1"/>
  </si>
  <si>
    <t>日付</t>
    <rPh sb="0" eb="2">
      <t>ヒヅケ</t>
    </rPh>
    <phoneticPr fontId="1"/>
  </si>
  <si>
    <t>残金（円)</t>
    <rPh sb="0" eb="2">
      <t>ザンキン</t>
    </rPh>
    <rPh sb="3" eb="4">
      <t>エン</t>
    </rPh>
    <phoneticPr fontId="1"/>
  </si>
  <si>
    <t>勝率</t>
    <rPh sb="0" eb="2">
      <t>ショウリツ</t>
    </rPh>
    <phoneticPr fontId="1"/>
  </si>
  <si>
    <t>勝数</t>
    <rPh sb="0" eb="1">
      <t>カ</t>
    </rPh>
    <rPh sb="1" eb="2">
      <t>スウ</t>
    </rPh>
    <phoneticPr fontId="1"/>
  </si>
  <si>
    <t>負数</t>
    <rPh sb="0" eb="1">
      <t>マ</t>
    </rPh>
    <rPh sb="1" eb="2">
      <t>スウ</t>
    </rPh>
    <phoneticPr fontId="1"/>
  </si>
  <si>
    <t>通貨ペア</t>
    <rPh sb="0" eb="2">
      <t>ツウカ</t>
    </rPh>
    <phoneticPr fontId="1"/>
  </si>
  <si>
    <t>時間足</t>
    <rPh sb="0" eb="2">
      <t>ジカン</t>
    </rPh>
    <rPh sb="2" eb="3">
      <t>アシ</t>
    </rPh>
    <phoneticPr fontId="1"/>
  </si>
  <si>
    <t>EURUSD</t>
    <phoneticPr fontId="1"/>
  </si>
  <si>
    <t>当初</t>
    <rPh sb="0" eb="2">
      <t>トウショ</t>
    </rPh>
    <phoneticPr fontId="1"/>
  </si>
  <si>
    <t>当初資金</t>
    <rPh sb="0" eb="2">
      <t>トウショ</t>
    </rPh>
    <rPh sb="2" eb="4">
      <t>シキン</t>
    </rPh>
    <phoneticPr fontId="1"/>
  </si>
  <si>
    <t>エントリー理由</t>
    <rPh sb="5" eb="7">
      <t>リユウ</t>
    </rPh>
    <phoneticPr fontId="1"/>
  </si>
  <si>
    <t>決済理由</t>
    <rPh sb="0" eb="2">
      <t>ケッサイ</t>
    </rPh>
    <rPh sb="2" eb="4">
      <t>リユウ</t>
    </rPh>
    <phoneticPr fontId="1"/>
  </si>
  <si>
    <t>検証終了通貨</t>
    <rPh sb="0" eb="2">
      <t>ケンショウ</t>
    </rPh>
    <rPh sb="2" eb="4">
      <t>シュウリョウ</t>
    </rPh>
    <rPh sb="4" eb="6">
      <t>ツウカ</t>
    </rPh>
    <phoneticPr fontId="5"/>
  </si>
  <si>
    <t>ルール</t>
    <phoneticPr fontId="5"/>
  </si>
  <si>
    <t>通貨ペア</t>
    <rPh sb="0" eb="2">
      <t>ツウカ</t>
    </rPh>
    <phoneticPr fontId="5"/>
  </si>
  <si>
    <t>日足</t>
    <rPh sb="0" eb="2">
      <t>ヒアシ</t>
    </rPh>
    <phoneticPr fontId="5"/>
  </si>
  <si>
    <t>終了日</t>
    <rPh sb="0" eb="3">
      <t>シュウリョウビ</t>
    </rPh>
    <phoneticPr fontId="5"/>
  </si>
  <si>
    <t>4Ｈ足</t>
    <rPh sb="2" eb="3">
      <t>アシ</t>
    </rPh>
    <phoneticPr fontId="5"/>
  </si>
  <si>
    <t>１Ｈ足</t>
    <rPh sb="2" eb="3">
      <t>アシ</t>
    </rPh>
    <phoneticPr fontId="5"/>
  </si>
  <si>
    <t>EUR/USD</t>
    <phoneticPr fontId="5"/>
  </si>
  <si>
    <t>損益額</t>
    <rPh sb="0" eb="2">
      <t>ソンエキ</t>
    </rPh>
    <rPh sb="2" eb="3">
      <t>ガク</t>
    </rPh>
    <phoneticPr fontId="1"/>
  </si>
  <si>
    <r>
      <rPr>
        <b/>
        <sz val="11"/>
        <color theme="1"/>
        <rFont val="游ゴシック"/>
        <family val="3"/>
        <charset val="128"/>
        <scheme val="minor"/>
      </rPr>
      <t>決済</t>
    </r>
    <r>
      <rPr>
        <b/>
        <sz val="9"/>
        <color theme="1"/>
        <rFont val="游ゴシック"/>
        <family val="3"/>
        <charset val="128"/>
        <scheme val="minor"/>
      </rPr>
      <t>(利確:1.27~2, 損切:-1,引分:0)</t>
    </r>
    <rPh sb="0" eb="2">
      <t>ケッサイ</t>
    </rPh>
    <rPh sb="3" eb="4">
      <t>リ</t>
    </rPh>
    <rPh sb="4" eb="5">
      <t>カク</t>
    </rPh>
    <rPh sb="14" eb="16">
      <t>ソンギリ</t>
    </rPh>
    <rPh sb="20" eb="22">
      <t>ヒキワケ</t>
    </rPh>
    <phoneticPr fontId="1"/>
  </si>
  <si>
    <t>気付き　質問</t>
  </si>
  <si>
    <t>感想</t>
  </si>
  <si>
    <t>今後</t>
  </si>
  <si>
    <t>買い1／売り2</t>
    <rPh sb="0" eb="1">
      <t>カ</t>
    </rPh>
    <rPh sb="4" eb="5">
      <t>ウ</t>
    </rPh>
    <phoneticPr fontId="1"/>
  </si>
  <si>
    <t>利益率</t>
    <rPh sb="0" eb="2">
      <t>リエキ</t>
    </rPh>
    <rPh sb="2" eb="3">
      <t>リツ</t>
    </rPh>
    <phoneticPr fontId="1"/>
  </si>
  <si>
    <t>期間</t>
    <rPh sb="0" eb="2">
      <t>キカン</t>
    </rPh>
    <phoneticPr fontId="1"/>
  </si>
  <si>
    <t>日</t>
    <rPh sb="0" eb="1">
      <t>ヒ</t>
    </rPh>
    <phoneticPr fontId="1"/>
  </si>
  <si>
    <t>月利</t>
    <rPh sb="0" eb="2">
      <t>ゲツリ</t>
    </rPh>
    <phoneticPr fontId="1"/>
  </si>
  <si>
    <t>フィボナッチターゲット1.27, 1.5, 2.0で決済(黄色で塗りつぶしたところはフィボナッチターゲット5までとれている）</t>
    <rPh sb="29" eb="31">
      <t>キイロ</t>
    </rPh>
    <rPh sb="32" eb="33">
      <t>ヌ</t>
    </rPh>
    <phoneticPr fontId="1"/>
  </si>
  <si>
    <t>引分</t>
    <rPh sb="0" eb="2">
      <t>ヒキワケ</t>
    </rPh>
    <phoneticPr fontId="1"/>
  </si>
  <si>
    <t>損失上限（リスク2%）</t>
    <rPh sb="0" eb="2">
      <t>ソンシツ</t>
    </rPh>
    <rPh sb="2" eb="4">
      <t>ジョウゲン</t>
    </rPh>
    <phoneticPr fontId="1"/>
  </si>
  <si>
    <t>4H足</t>
    <rPh sb="2" eb="3">
      <t>アシ</t>
    </rPh>
    <phoneticPr fontId="1"/>
  </si>
  <si>
    <t>キャンセル</t>
    <phoneticPr fontId="1"/>
  </si>
  <si>
    <t>髭の長いものでも有効なのか。</t>
    <rPh sb="0" eb="1">
      <t>ヒゲ</t>
    </rPh>
    <rPh sb="2" eb="3">
      <t>ナガ</t>
    </rPh>
    <rPh sb="8" eb="10">
      <t>ユウコウ</t>
    </rPh>
    <phoneticPr fontId="1"/>
  </si>
  <si>
    <t>1回目はキャンセルに終わる。</t>
    <rPh sb="1" eb="3">
      <t>カイメ</t>
    </rPh>
    <rPh sb="10" eb="11">
      <t>オ</t>
    </rPh>
    <phoneticPr fontId="1"/>
  </si>
  <si>
    <t>No.1</t>
    <phoneticPr fontId="1"/>
  </si>
  <si>
    <t>１：損切</t>
    <rPh sb="2" eb="4">
      <t>ソンギリ</t>
    </rPh>
    <phoneticPr fontId="1"/>
  </si>
  <si>
    <t>10MA・20MAの両方の上側にキャンドルがあれば買い方向、下側なら売り方向。MAに触れてEB出現でエントリー待ち、EB高値or安値ブレイクでエントリー。</t>
    <phoneticPr fontId="1"/>
  </si>
  <si>
    <t>No.2</t>
    <phoneticPr fontId="1"/>
  </si>
  <si>
    <t>２：利確</t>
    <rPh sb="2" eb="4">
      <t>リカク</t>
    </rPh>
    <phoneticPr fontId="1"/>
  </si>
  <si>
    <t>これも後になって違う時間足を確認した。</t>
    <rPh sb="3" eb="4">
      <t>アト</t>
    </rPh>
    <rPh sb="8" eb="9">
      <t>チガ</t>
    </rPh>
    <rPh sb="10" eb="13">
      <t>ジカンアシ</t>
    </rPh>
    <rPh sb="14" eb="16">
      <t>カクニン</t>
    </rPh>
    <phoneticPr fontId="1"/>
  </si>
  <si>
    <t>後になって違う時間足を見てみたら、H1はほぼ横這いながら</t>
    <rPh sb="0" eb="1">
      <t>アト</t>
    </rPh>
    <rPh sb="5" eb="6">
      <t>チガ</t>
    </rPh>
    <rPh sb="7" eb="10">
      <t>ジカンアシ</t>
    </rPh>
    <rPh sb="11" eb="12">
      <t>ミ</t>
    </rPh>
    <rPh sb="22" eb="24">
      <t>ヨコバ</t>
    </rPh>
    <phoneticPr fontId="1"/>
  </si>
  <si>
    <t>少しずつ上げのレンジ中、D1はアップトレンド中の小休止の底値だった。</t>
    <rPh sb="0" eb="1">
      <t>スコ</t>
    </rPh>
    <rPh sb="4" eb="5">
      <t>ア</t>
    </rPh>
    <rPh sb="10" eb="11">
      <t>チュウ</t>
    </rPh>
    <rPh sb="22" eb="23">
      <t>チュウ</t>
    </rPh>
    <rPh sb="24" eb="27">
      <t>ショウキュウシ</t>
    </rPh>
    <rPh sb="28" eb="30">
      <t>ソコネ</t>
    </rPh>
    <phoneticPr fontId="1"/>
  </si>
  <si>
    <t>M30、H1は大陰線が出現していた。</t>
    <rPh sb="7" eb="10">
      <t>ダイインセン</t>
    </rPh>
    <rPh sb="11" eb="13">
      <t>シュツゲン</t>
    </rPh>
    <phoneticPr fontId="1"/>
  </si>
  <si>
    <t>但し、D1では買いEBの条件を満たしていて、アップトレンド中の</t>
    <rPh sb="0" eb="1">
      <t>タダ</t>
    </rPh>
    <rPh sb="7" eb="8">
      <t>カ</t>
    </rPh>
    <rPh sb="12" eb="14">
      <t>ジョウケン</t>
    </rPh>
    <rPh sb="15" eb="16">
      <t>ミ</t>
    </rPh>
    <rPh sb="29" eb="30">
      <t>チュウ</t>
    </rPh>
    <phoneticPr fontId="1"/>
  </si>
  <si>
    <t>レンジとも読み取れる形になっていた。</t>
    <rPh sb="5" eb="6">
      <t>ヨ</t>
    </rPh>
    <rPh sb="7" eb="8">
      <t>ト</t>
    </rPh>
    <rPh sb="10" eb="11">
      <t>カタチ</t>
    </rPh>
    <phoneticPr fontId="1"/>
  </si>
  <si>
    <t>エントリーするかどうかの判断中に見ていたらスルーしていたかも知れない。</t>
    <rPh sb="12" eb="15">
      <t>ハンダンチュウ</t>
    </rPh>
    <rPh sb="16" eb="17">
      <t>ミ</t>
    </rPh>
    <rPh sb="30" eb="31">
      <t>シ</t>
    </rPh>
    <phoneticPr fontId="1"/>
  </si>
  <si>
    <t>No.2が損切ラインに到達するまでの全体の流れ「その１」（画像右下の↓は画像「その２」へ続く継ぎ目）</t>
    <rPh sb="5" eb="7">
      <t>ソンギリ</t>
    </rPh>
    <rPh sb="11" eb="13">
      <t>トウタツ</t>
    </rPh>
    <rPh sb="18" eb="20">
      <t>ゼンタイ</t>
    </rPh>
    <rPh sb="21" eb="22">
      <t>ナガ</t>
    </rPh>
    <rPh sb="29" eb="31">
      <t>ガゾウ</t>
    </rPh>
    <rPh sb="31" eb="33">
      <t>ミギシタ</t>
    </rPh>
    <rPh sb="36" eb="38">
      <t>ガゾウ</t>
    </rPh>
    <rPh sb="44" eb="45">
      <t>ツヅ</t>
    </rPh>
    <rPh sb="46" eb="47">
      <t>ツ</t>
    </rPh>
    <rPh sb="48" eb="49">
      <t>メ</t>
    </rPh>
    <phoneticPr fontId="1"/>
  </si>
  <si>
    <t>No.2が損切ラインに到達するまでの全体の流れ「その２」（画像右下の↓は画像「その１」からの継ぎ目）</t>
    <phoneticPr fontId="1"/>
  </si>
  <si>
    <t>損切ラインに到達したチャートの拡大画像（エントリーしてからおよそ2年1か月後の損切）</t>
    <rPh sb="0" eb="2">
      <t>ソンギリ</t>
    </rPh>
    <rPh sb="6" eb="8">
      <t>トウタツ</t>
    </rPh>
    <rPh sb="15" eb="17">
      <t>カクダイ</t>
    </rPh>
    <rPh sb="17" eb="19">
      <t>ガゾウ</t>
    </rPh>
    <rPh sb="33" eb="34">
      <t>ネン</t>
    </rPh>
    <rPh sb="36" eb="37">
      <t>ゲツ</t>
    </rPh>
    <rPh sb="37" eb="38">
      <t>ゴ</t>
    </rPh>
    <rPh sb="39" eb="41">
      <t>ソンギリ</t>
    </rPh>
    <phoneticPr fontId="1"/>
  </si>
  <si>
    <t>※以降の検証はFIBターゲット-5に到達した&lt;2005/5/30.12:00&gt;後から再開</t>
    <rPh sb="1" eb="3">
      <t>イコウ</t>
    </rPh>
    <rPh sb="4" eb="6">
      <t>ケンショウ</t>
    </rPh>
    <rPh sb="18" eb="20">
      <t>トウタツ</t>
    </rPh>
    <rPh sb="39" eb="40">
      <t>ゴ</t>
    </rPh>
    <rPh sb="42" eb="44">
      <t>サイカイ</t>
    </rPh>
    <phoneticPr fontId="1"/>
  </si>
  <si>
    <t>No.3</t>
    <phoneticPr fontId="1"/>
  </si>
  <si>
    <t>３：損切</t>
    <rPh sb="2" eb="4">
      <t>ソンギリ</t>
    </rPh>
    <phoneticPr fontId="1"/>
  </si>
  <si>
    <t>No.4</t>
    <phoneticPr fontId="1"/>
  </si>
  <si>
    <t>４：利確</t>
    <rPh sb="2" eb="4">
      <t>リカク</t>
    </rPh>
    <phoneticPr fontId="1"/>
  </si>
  <si>
    <t>H1足で見ると大陰線が出現していたけど大きく下がることはなく、損切で終わった。</t>
    <rPh sb="2" eb="3">
      <t>アシ</t>
    </rPh>
    <rPh sb="4" eb="5">
      <t>ミ</t>
    </rPh>
    <rPh sb="7" eb="10">
      <t>ダイインセン</t>
    </rPh>
    <rPh sb="11" eb="13">
      <t>シュツゲン</t>
    </rPh>
    <rPh sb="19" eb="20">
      <t>オオ</t>
    </rPh>
    <rPh sb="22" eb="23">
      <t>サ</t>
    </rPh>
    <rPh sb="31" eb="33">
      <t>ソンギリ</t>
    </rPh>
    <rPh sb="34" eb="35">
      <t>オ</t>
    </rPh>
    <phoneticPr fontId="1"/>
  </si>
  <si>
    <t>D1で過去を遡ると長期間ダウントレンドが続いていた。</t>
    <rPh sb="3" eb="5">
      <t>カコ</t>
    </rPh>
    <rPh sb="6" eb="7">
      <t>サカノボ</t>
    </rPh>
    <rPh sb="9" eb="12">
      <t>チョウキカン</t>
    </rPh>
    <rPh sb="20" eb="21">
      <t>ツヅ</t>
    </rPh>
    <phoneticPr fontId="1"/>
  </si>
  <si>
    <t>エントリーしたのは底値を探ってレンジに突入したタイミングだったと思われる。</t>
    <rPh sb="9" eb="11">
      <t>ソコネ</t>
    </rPh>
    <rPh sb="12" eb="13">
      <t>サグ</t>
    </rPh>
    <rPh sb="19" eb="21">
      <t>トツニュウ</t>
    </rPh>
    <rPh sb="32" eb="33">
      <t>オモ</t>
    </rPh>
    <phoneticPr fontId="1"/>
  </si>
  <si>
    <t>直近のレンジあたりまで値上げした後、反転して下落。</t>
    <rPh sb="0" eb="2">
      <t>チョッキン</t>
    </rPh>
    <rPh sb="11" eb="13">
      <t>ネア</t>
    </rPh>
    <rPh sb="16" eb="17">
      <t>アト</t>
    </rPh>
    <rPh sb="18" eb="20">
      <t>ハンテン</t>
    </rPh>
    <rPh sb="22" eb="24">
      <t>ゲラク</t>
    </rPh>
    <phoneticPr fontId="1"/>
  </si>
  <si>
    <t>H1足で見るとNo.3のエントリー辺りから若干買いの力が働いている様に思われる。</t>
    <rPh sb="2" eb="3">
      <t>アシ</t>
    </rPh>
    <rPh sb="4" eb="5">
      <t>ミ</t>
    </rPh>
    <rPh sb="17" eb="18">
      <t>アタ</t>
    </rPh>
    <rPh sb="21" eb="23">
      <t>ジャッカン</t>
    </rPh>
    <rPh sb="23" eb="24">
      <t>カ</t>
    </rPh>
    <rPh sb="26" eb="27">
      <t>チカラ</t>
    </rPh>
    <rPh sb="28" eb="29">
      <t>ハタラ</t>
    </rPh>
    <rPh sb="33" eb="34">
      <t>ヨウ</t>
    </rPh>
    <rPh sb="35" eb="36">
      <t>オモ</t>
    </rPh>
    <phoneticPr fontId="1"/>
  </si>
  <si>
    <t>但し、D1で見るとダウントレンド継続中に見える。</t>
    <rPh sb="0" eb="1">
      <t>タダ</t>
    </rPh>
    <rPh sb="6" eb="7">
      <t>ミ</t>
    </rPh>
    <rPh sb="16" eb="19">
      <t>ケイゾクチュウ</t>
    </rPh>
    <rPh sb="20" eb="21">
      <t>ミ</t>
    </rPh>
    <phoneticPr fontId="1"/>
  </si>
  <si>
    <t>やはり底値を探るタイミングに入っているのか？</t>
    <rPh sb="3" eb="5">
      <t>ソコネ</t>
    </rPh>
    <rPh sb="6" eb="7">
      <t>サグ</t>
    </rPh>
    <rPh sb="14" eb="15">
      <t>ハイ</t>
    </rPh>
    <phoneticPr fontId="1"/>
  </si>
  <si>
    <t>キャンセル</t>
    <phoneticPr fontId="1"/>
  </si>
  <si>
    <t>No.5</t>
    <phoneticPr fontId="1"/>
  </si>
  <si>
    <t>５：損切</t>
    <rPh sb="2" eb="4">
      <t>ソンギリ</t>
    </rPh>
    <phoneticPr fontId="1"/>
  </si>
  <si>
    <t>エントリーしてからしばらく大きな値動きはなく、その後下落の様子を見せたが、</t>
    <rPh sb="13" eb="14">
      <t>オオ</t>
    </rPh>
    <rPh sb="16" eb="18">
      <t>ネウゴ</t>
    </rPh>
    <rPh sb="25" eb="26">
      <t>ゴ</t>
    </rPh>
    <rPh sb="26" eb="28">
      <t>ゲラク</t>
    </rPh>
    <rPh sb="29" eb="31">
      <t>ヨウス</t>
    </rPh>
    <rPh sb="32" eb="33">
      <t>ミ</t>
    </rPh>
    <phoneticPr fontId="1"/>
  </si>
  <si>
    <t>ターゲットまで下がり続けることはなく、直近の高値まで戻るような動きを見せた。</t>
  </si>
  <si>
    <t>No.6</t>
    <phoneticPr fontId="1"/>
  </si>
  <si>
    <t>損切ラインに到達するまでの全体チャート</t>
    <rPh sb="0" eb="2">
      <t>ソンギリ</t>
    </rPh>
    <rPh sb="6" eb="8">
      <t>トウタツ</t>
    </rPh>
    <rPh sb="13" eb="15">
      <t>ゼンタイ</t>
    </rPh>
    <phoneticPr fontId="1"/>
  </si>
  <si>
    <t>損切ラインに到達したチャートの拡大</t>
    <rPh sb="0" eb="2">
      <t>ソンギリ</t>
    </rPh>
    <rPh sb="6" eb="8">
      <t>トウタツ</t>
    </rPh>
    <rPh sb="15" eb="17">
      <t>カクダイ</t>
    </rPh>
    <phoneticPr fontId="1"/>
  </si>
  <si>
    <t>６：利確</t>
    <rPh sb="2" eb="4">
      <t>リカク</t>
    </rPh>
    <phoneticPr fontId="1"/>
  </si>
  <si>
    <t>※以降の検証はFIBターゲット-5に到達した&lt;2005/8/11.20:00&gt;後から再開</t>
    <rPh sb="1" eb="3">
      <t>イコウ</t>
    </rPh>
    <rPh sb="4" eb="6">
      <t>ケンショウ</t>
    </rPh>
    <rPh sb="18" eb="20">
      <t>トウタツ</t>
    </rPh>
    <rPh sb="39" eb="40">
      <t>ゴ</t>
    </rPh>
    <rPh sb="42" eb="44">
      <t>サイカイ</t>
    </rPh>
    <phoneticPr fontId="1"/>
  </si>
  <si>
    <t>ターゲット1.5に到達した後、一旦値戻りする動きはあったが、</t>
    <rPh sb="9" eb="11">
      <t>トウタツ</t>
    </rPh>
    <rPh sb="13" eb="14">
      <t>アト</t>
    </rPh>
    <rPh sb="15" eb="17">
      <t>イッタン</t>
    </rPh>
    <rPh sb="17" eb="19">
      <t>ネモド</t>
    </rPh>
    <rPh sb="22" eb="23">
      <t>ウゴ</t>
    </rPh>
    <phoneticPr fontId="1"/>
  </si>
  <si>
    <t>エントリーランを割る事は無く、再び上昇。</t>
  </si>
  <si>
    <t>ターゲット2に到達後、レンジになったが最終的に5まで到達。</t>
    <rPh sb="7" eb="10">
      <t>トウタツゴ</t>
    </rPh>
    <rPh sb="19" eb="22">
      <t>サイシュウテキ</t>
    </rPh>
    <rPh sb="26" eb="28">
      <t>トウタツ</t>
    </rPh>
    <phoneticPr fontId="1"/>
  </si>
  <si>
    <t>No.7</t>
    <phoneticPr fontId="1"/>
  </si>
  <si>
    <t>７：損切</t>
    <rPh sb="2" eb="4">
      <t>ソンギリ</t>
    </rPh>
    <phoneticPr fontId="1"/>
  </si>
  <si>
    <t>H1で見るとレンジ中、D1で見ると10MAが20MAの下へ反転したタイミングだった。</t>
    <rPh sb="3" eb="4">
      <t>ミ</t>
    </rPh>
    <rPh sb="9" eb="10">
      <t>チュウ</t>
    </rPh>
    <rPh sb="14" eb="15">
      <t>ミ</t>
    </rPh>
    <rPh sb="27" eb="28">
      <t>シタ</t>
    </rPh>
    <rPh sb="29" eb="31">
      <t>ハンテン</t>
    </rPh>
    <phoneticPr fontId="1"/>
  </si>
  <si>
    <t>No.8</t>
    <phoneticPr fontId="1"/>
  </si>
  <si>
    <t>８：損切</t>
    <rPh sb="2" eb="4">
      <t>ソンギリ</t>
    </rPh>
    <phoneticPr fontId="1"/>
  </si>
  <si>
    <t>H1、M30で見るとレンジ中、D1だとチャートは短期間の下降中だが</t>
    <rPh sb="7" eb="8">
      <t>ミ</t>
    </rPh>
    <rPh sb="13" eb="14">
      <t>チュウ</t>
    </rPh>
    <rPh sb="24" eb="27">
      <t>タンキカン</t>
    </rPh>
    <rPh sb="28" eb="31">
      <t>カコウチュウ</t>
    </rPh>
    <phoneticPr fontId="1"/>
  </si>
  <si>
    <t>10MAが上昇しているのでやはりレンジ中という事か。</t>
    <rPh sb="5" eb="7">
      <t>ジョウショウ</t>
    </rPh>
    <phoneticPr fontId="1"/>
  </si>
  <si>
    <t>No.9</t>
    <phoneticPr fontId="1"/>
  </si>
  <si>
    <t>９：利確</t>
    <rPh sb="2" eb="4">
      <t>リカク</t>
    </rPh>
    <phoneticPr fontId="1"/>
  </si>
  <si>
    <t>レンジが終わり、値下がり始めるタイミングでのエントリー。</t>
    <rPh sb="4" eb="5">
      <t>オ</t>
    </rPh>
    <rPh sb="8" eb="10">
      <t>ネサ</t>
    </rPh>
    <rPh sb="12" eb="13">
      <t>ハジ</t>
    </rPh>
    <phoneticPr fontId="1"/>
  </si>
  <si>
    <t>H4だけだとレンジ中ともとれるが、H1、M30を見るとレンジが終わり始めている気配がある。</t>
    <rPh sb="9" eb="10">
      <t>チュウ</t>
    </rPh>
    <rPh sb="24" eb="25">
      <t>ミ</t>
    </rPh>
    <rPh sb="31" eb="32">
      <t>オ</t>
    </rPh>
    <rPh sb="34" eb="35">
      <t>ハジ</t>
    </rPh>
    <rPh sb="39" eb="41">
      <t>ケハイ</t>
    </rPh>
    <phoneticPr fontId="1"/>
  </si>
  <si>
    <t>No.10</t>
    <phoneticPr fontId="1"/>
  </si>
  <si>
    <t>１０：損切</t>
    <rPh sb="3" eb="5">
      <t>ソンギリ</t>
    </rPh>
    <phoneticPr fontId="1"/>
  </si>
  <si>
    <t>直前のレンジ間と同じくらいの値幅まで下げたところで下げ止まった。</t>
    <rPh sb="0" eb="2">
      <t>チョクゼン</t>
    </rPh>
    <rPh sb="6" eb="7">
      <t>カン</t>
    </rPh>
    <rPh sb="8" eb="9">
      <t>オナ</t>
    </rPh>
    <rPh sb="14" eb="16">
      <t>ネハバ</t>
    </rPh>
    <rPh sb="18" eb="19">
      <t>サ</t>
    </rPh>
    <rPh sb="25" eb="26">
      <t>サ</t>
    </rPh>
    <rPh sb="27" eb="28">
      <t>ド</t>
    </rPh>
    <phoneticPr fontId="1"/>
  </si>
  <si>
    <t>結局、エントリーポイントがレンジ帯になり、反転して損切となった。</t>
    <rPh sb="0" eb="2">
      <t>ケッキョク</t>
    </rPh>
    <rPh sb="16" eb="17">
      <t>タイ</t>
    </rPh>
    <rPh sb="21" eb="23">
      <t>ハンテン</t>
    </rPh>
    <rPh sb="25" eb="27">
      <t>ソンギリ</t>
    </rPh>
    <phoneticPr fontId="1"/>
  </si>
  <si>
    <t>No.11</t>
    <phoneticPr fontId="1"/>
  </si>
  <si>
    <t>１１：損切</t>
    <rPh sb="3" eb="5">
      <t>ソンギリ</t>
    </rPh>
    <phoneticPr fontId="1"/>
  </si>
  <si>
    <t>D1は実体だけ見ると綺麗なダウントレンド中に見えるが、やや上ヒゲが長い足が多い印象を受けた。</t>
    <rPh sb="3" eb="5">
      <t>ジッタイ</t>
    </rPh>
    <rPh sb="7" eb="8">
      <t>ミ</t>
    </rPh>
    <rPh sb="10" eb="12">
      <t>キレイ</t>
    </rPh>
    <rPh sb="20" eb="21">
      <t>チュウ</t>
    </rPh>
    <rPh sb="22" eb="23">
      <t>ミ</t>
    </rPh>
    <rPh sb="29" eb="30">
      <t>ウワ</t>
    </rPh>
    <rPh sb="33" eb="34">
      <t>ナガ</t>
    </rPh>
    <rPh sb="35" eb="36">
      <t>アシ</t>
    </rPh>
    <rPh sb="37" eb="38">
      <t>オオ</t>
    </rPh>
    <rPh sb="39" eb="41">
      <t>インショウ</t>
    </rPh>
    <rPh sb="42" eb="43">
      <t>ウ</t>
    </rPh>
    <phoneticPr fontId="1"/>
  </si>
  <si>
    <t>EBも一度買い戻す様な値動きを見せてからの出現で、損切まではレンジだった。</t>
    <rPh sb="3" eb="5">
      <t>イチド</t>
    </rPh>
    <rPh sb="5" eb="6">
      <t>カ</t>
    </rPh>
    <rPh sb="7" eb="8">
      <t>モド</t>
    </rPh>
    <rPh sb="9" eb="10">
      <t>ヨウ</t>
    </rPh>
    <rPh sb="11" eb="13">
      <t>ネウゴ</t>
    </rPh>
    <rPh sb="15" eb="16">
      <t>ミ</t>
    </rPh>
    <rPh sb="21" eb="23">
      <t>シュツゲン</t>
    </rPh>
    <rPh sb="25" eb="27">
      <t>ソンギリ</t>
    </rPh>
    <phoneticPr fontId="1"/>
  </si>
  <si>
    <t>上ヒゲが長いローソクが目立つ印象で、買いに反転するタイミング待ちなのか。</t>
    <rPh sb="0" eb="1">
      <t>ウワ</t>
    </rPh>
    <rPh sb="4" eb="5">
      <t>ナガ</t>
    </rPh>
    <rPh sb="11" eb="13">
      <t>メダ</t>
    </rPh>
    <rPh sb="14" eb="16">
      <t>インショウ</t>
    </rPh>
    <rPh sb="18" eb="19">
      <t>カ</t>
    </rPh>
    <rPh sb="21" eb="23">
      <t>ハンテン</t>
    </rPh>
    <rPh sb="30" eb="31">
      <t>マ</t>
    </rPh>
    <phoneticPr fontId="1"/>
  </si>
  <si>
    <t>No.12</t>
    <phoneticPr fontId="1"/>
  </si>
  <si>
    <t>１２：損切</t>
    <rPh sb="3" eb="5">
      <t>ソンギリ</t>
    </rPh>
    <phoneticPr fontId="1"/>
  </si>
  <si>
    <t>No.11同様、一度買い戻してからのEB。</t>
    <rPh sb="5" eb="7">
      <t>ドウヨウ</t>
    </rPh>
    <rPh sb="8" eb="10">
      <t>イチド</t>
    </rPh>
    <rPh sb="10" eb="11">
      <t>カ</t>
    </rPh>
    <rPh sb="12" eb="13">
      <t>モド</t>
    </rPh>
    <phoneticPr fontId="1"/>
  </si>
  <si>
    <t>こういう場合は狙った方向へのトレンドは続きにくいのかも知れない。</t>
    <rPh sb="4" eb="6">
      <t>バアイ</t>
    </rPh>
    <rPh sb="7" eb="8">
      <t>ネラ</t>
    </rPh>
    <rPh sb="10" eb="12">
      <t>ホウコウ</t>
    </rPh>
    <rPh sb="19" eb="20">
      <t>ツヅ</t>
    </rPh>
    <rPh sb="27" eb="28">
      <t>シ</t>
    </rPh>
    <phoneticPr fontId="1"/>
  </si>
  <si>
    <t>No.13</t>
    <phoneticPr fontId="1"/>
  </si>
  <si>
    <t>１３：利確</t>
    <rPh sb="3" eb="5">
      <t>リカク</t>
    </rPh>
    <phoneticPr fontId="1"/>
  </si>
  <si>
    <t>D1だと方向感が定まっておらず、レンジなんだと思われる。</t>
    <rPh sb="4" eb="7">
      <t>ホウコウカン</t>
    </rPh>
    <rPh sb="8" eb="9">
      <t>サダ</t>
    </rPh>
    <rPh sb="23" eb="24">
      <t>オモ</t>
    </rPh>
    <phoneticPr fontId="1"/>
  </si>
  <si>
    <t>H4、H1、M30は小幅な上下を繰り返していて、それをとらえた1.27の利確だった。</t>
    <rPh sb="10" eb="12">
      <t>コハバ</t>
    </rPh>
    <rPh sb="13" eb="15">
      <t>ジョウゲ</t>
    </rPh>
    <rPh sb="16" eb="17">
      <t>ク</t>
    </rPh>
    <rPh sb="18" eb="19">
      <t>カエ</t>
    </rPh>
    <rPh sb="36" eb="38">
      <t>リカク</t>
    </rPh>
    <phoneticPr fontId="1"/>
  </si>
  <si>
    <t>No.14</t>
    <phoneticPr fontId="1"/>
  </si>
  <si>
    <t>１４：損切</t>
    <rPh sb="3" eb="5">
      <t>ソンギリ</t>
    </rPh>
    <phoneticPr fontId="1"/>
  </si>
  <si>
    <t>よく見たら陽線のヒゲがMAにタッチしていなかった。凡ミス。</t>
    <rPh sb="2" eb="3">
      <t>ミ</t>
    </rPh>
    <rPh sb="5" eb="7">
      <t>ヨウセン</t>
    </rPh>
    <rPh sb="25" eb="26">
      <t>ボン</t>
    </rPh>
    <phoneticPr fontId="1"/>
  </si>
  <si>
    <t>これがきちんと条件を満たしたEBだったとして、大陽線、大陰線を含むEBは</t>
    <rPh sb="7" eb="9">
      <t>ジョウケン</t>
    </rPh>
    <rPh sb="10" eb="11">
      <t>ミ</t>
    </rPh>
    <rPh sb="23" eb="26">
      <t>ダイヨウセン</t>
    </rPh>
    <rPh sb="27" eb="30">
      <t>ダイインセン</t>
    </rPh>
    <rPh sb="31" eb="32">
      <t>フク</t>
    </rPh>
    <phoneticPr fontId="1"/>
  </si>
  <si>
    <t>長い分だけFIBターゲットまでの距離もあるので損切になるリスクも大きいと実感。</t>
    <rPh sb="0" eb="1">
      <t>ナガ</t>
    </rPh>
    <rPh sb="2" eb="3">
      <t>ブン</t>
    </rPh>
    <rPh sb="16" eb="18">
      <t>キョリ</t>
    </rPh>
    <rPh sb="23" eb="25">
      <t>ソンギリ</t>
    </rPh>
    <rPh sb="32" eb="33">
      <t>オオ</t>
    </rPh>
    <rPh sb="36" eb="38">
      <t>ジッカン</t>
    </rPh>
    <phoneticPr fontId="1"/>
  </si>
  <si>
    <t>No.15</t>
    <phoneticPr fontId="1"/>
  </si>
  <si>
    <t>１５：利確</t>
    <rPh sb="3" eb="5">
      <t>リカク</t>
    </rPh>
    <phoneticPr fontId="1"/>
  </si>
  <si>
    <t>No.16</t>
    <phoneticPr fontId="1"/>
  </si>
  <si>
    <t>１６：損切</t>
    <rPh sb="3" eb="5">
      <t>ソンギリ</t>
    </rPh>
    <phoneticPr fontId="1"/>
  </si>
  <si>
    <t>陽線の下ヒゲ長すぎるのが気になるところ</t>
    <rPh sb="0" eb="2">
      <t>ヨウセン</t>
    </rPh>
    <rPh sb="3" eb="4">
      <t>シタ</t>
    </rPh>
    <rPh sb="6" eb="7">
      <t>ナガ</t>
    </rPh>
    <rPh sb="12" eb="13">
      <t>キ</t>
    </rPh>
    <phoneticPr fontId="1"/>
  </si>
  <si>
    <t>No.17</t>
    <phoneticPr fontId="1"/>
  </si>
  <si>
    <t>１７：利確</t>
    <rPh sb="3" eb="5">
      <t>リカク</t>
    </rPh>
    <phoneticPr fontId="1"/>
  </si>
  <si>
    <t>No.17が損切ラインに到達するまでの全体の流れ「その２」（画像右下の↑は画像「その３」へ続く継ぎ目）</t>
    <rPh sb="33" eb="34">
      <t>シタ</t>
    </rPh>
    <phoneticPr fontId="1"/>
  </si>
  <si>
    <t>No.17が損切ラインに到達するまでの全体の流れ「その１」（画像右上の↓は画像「その２」へ続く継ぎ目）</t>
    <rPh sb="33" eb="34">
      <t>ウエ</t>
    </rPh>
    <phoneticPr fontId="1"/>
  </si>
  <si>
    <t>No.17が損切ラインに到達するまでの全体の流れ「その３」</t>
    <phoneticPr fontId="1"/>
  </si>
  <si>
    <t>上昇トレンドの形が出来始めてからのエントリー。</t>
    <rPh sb="0" eb="2">
      <t>ジョウショウ</t>
    </rPh>
    <rPh sb="7" eb="8">
      <t>カタチ</t>
    </rPh>
    <rPh sb="9" eb="12">
      <t>デキハジ</t>
    </rPh>
    <phoneticPr fontId="1"/>
  </si>
  <si>
    <t>EBは小さなレンジから抜けるタイミングでエントリーできるルールという事なのか。</t>
    <rPh sb="3" eb="4">
      <t>チイ</t>
    </rPh>
    <rPh sb="11" eb="12">
      <t>ヌ</t>
    </rPh>
    <rPh sb="34" eb="35">
      <t>コト</t>
    </rPh>
    <phoneticPr fontId="1"/>
  </si>
  <si>
    <t>逆にレンジに捕まって損切になったケースもあったので、レンジに入りそうなのか、</t>
    <rPh sb="0" eb="1">
      <t>ギャク</t>
    </rPh>
    <rPh sb="6" eb="7">
      <t>ツカ</t>
    </rPh>
    <rPh sb="10" eb="12">
      <t>ソンギリ</t>
    </rPh>
    <rPh sb="30" eb="31">
      <t>ハイ</t>
    </rPh>
    <phoneticPr fontId="1"/>
  </si>
  <si>
    <t>レンジから抜けるタイミングなのかの見極めができる様になると非常に有効な気がする。</t>
    <rPh sb="5" eb="6">
      <t>ヌ</t>
    </rPh>
    <rPh sb="17" eb="19">
      <t>ミキワ</t>
    </rPh>
    <rPh sb="24" eb="25">
      <t>ヨウ</t>
    </rPh>
    <rPh sb="29" eb="31">
      <t>ヒジョウ</t>
    </rPh>
    <rPh sb="32" eb="34">
      <t>ユウコウ</t>
    </rPh>
    <rPh sb="35" eb="36">
      <t>キ</t>
    </rPh>
    <phoneticPr fontId="1"/>
  </si>
  <si>
    <t>※以降の検証はFIBターゲット-5に到達した&lt;2006/5/1.12:00&gt;後から再開</t>
    <rPh sb="1" eb="3">
      <t>イコウ</t>
    </rPh>
    <rPh sb="4" eb="6">
      <t>ケンショウ</t>
    </rPh>
    <rPh sb="18" eb="20">
      <t>トウタツ</t>
    </rPh>
    <rPh sb="38" eb="39">
      <t>ゴ</t>
    </rPh>
    <rPh sb="41" eb="43">
      <t>サイカイ</t>
    </rPh>
    <phoneticPr fontId="1"/>
  </si>
  <si>
    <t>値動きに幅があるけど直近の動きが明らかにレンジ。</t>
    <rPh sb="0" eb="2">
      <t>ネウゴ</t>
    </rPh>
    <rPh sb="4" eb="5">
      <t>ハバ</t>
    </rPh>
    <rPh sb="10" eb="12">
      <t>チョッキン</t>
    </rPh>
    <rPh sb="13" eb="14">
      <t>ウゴ</t>
    </rPh>
    <rPh sb="16" eb="17">
      <t>アキ</t>
    </rPh>
    <phoneticPr fontId="1"/>
  </si>
  <si>
    <t>損切になってもおかしくない状況なので、リスクを考えたらスルーするべき状況。</t>
    <rPh sb="0" eb="2">
      <t>ソンギリ</t>
    </rPh>
    <rPh sb="13" eb="15">
      <t>ジョウキョウ</t>
    </rPh>
    <rPh sb="23" eb="24">
      <t>カンガ</t>
    </rPh>
    <rPh sb="34" eb="36">
      <t>ジョウキョウ</t>
    </rPh>
    <phoneticPr fontId="1"/>
  </si>
  <si>
    <t>No.18</t>
    <phoneticPr fontId="1"/>
  </si>
  <si>
    <t>１８：損切</t>
    <rPh sb="3" eb="5">
      <t>ソンギリ</t>
    </rPh>
    <phoneticPr fontId="1"/>
  </si>
  <si>
    <t>EBの安値が直近安値よりも下がらなかったのが要因か。</t>
    <rPh sb="3" eb="5">
      <t>ヤスネ</t>
    </rPh>
    <rPh sb="6" eb="10">
      <t>チョッキンヤスネ</t>
    </rPh>
    <rPh sb="13" eb="14">
      <t>サ</t>
    </rPh>
    <rPh sb="22" eb="24">
      <t>ヨウイン</t>
    </rPh>
    <phoneticPr fontId="1"/>
  </si>
  <si>
    <t>やはり値幅があるけどレンジ中。</t>
    <rPh sb="3" eb="5">
      <t>ネハバ</t>
    </rPh>
    <rPh sb="13" eb="14">
      <t>チュウ</t>
    </rPh>
    <phoneticPr fontId="1"/>
  </si>
  <si>
    <t>エントリータイミングを狙うなら時間足を落とさないと損切のリスクが高いと思われる。</t>
    <rPh sb="11" eb="12">
      <t>ネラ</t>
    </rPh>
    <rPh sb="15" eb="18">
      <t>ジカンアシ</t>
    </rPh>
    <rPh sb="19" eb="20">
      <t>オ</t>
    </rPh>
    <rPh sb="25" eb="27">
      <t>ソンギリ</t>
    </rPh>
    <rPh sb="32" eb="33">
      <t>タカ</t>
    </rPh>
    <rPh sb="35" eb="36">
      <t>オモ</t>
    </rPh>
    <phoneticPr fontId="1"/>
  </si>
  <si>
    <t>No.19</t>
    <phoneticPr fontId="1"/>
  </si>
  <si>
    <t>１９：利確</t>
    <rPh sb="3" eb="5">
      <t>リカク</t>
    </rPh>
    <phoneticPr fontId="1"/>
  </si>
  <si>
    <t>EB</t>
    <phoneticPr fontId="5"/>
  </si>
  <si>
    <t>　PB検証の時と通貨ペアと時間足は共通ですが、検証した期間が異なるので正しい比較ではありませんが、PBルールよりもEBの方が出現頻度が高い気がしました。ただ結果は19回のエントリーで勝率はどれも5割以下で、PBよりも低い勝率で終わったのが印象的です。
　検証中感じたのは、騙しと呼ぶべきなのかは分かりませんが、レンジ中にEBの条件を満たしてエントリーするも、キャンセルや損切で終わり、結果的にレンジ中の値動きがEBと同じ形状を作っていただけだったという事が結構多かった気がしました。
　また、大陽線や大陰線を含むEBは大きなトレンドを作る可能性も大きいけど、その分エントリーや損切のタイミングが遅くなる可能性も大きくなると感じました。</t>
    <rPh sb="3" eb="5">
      <t>ケンショウ</t>
    </rPh>
    <rPh sb="6" eb="7">
      <t>トキ</t>
    </rPh>
    <rPh sb="8" eb="10">
      <t>ツウカ</t>
    </rPh>
    <rPh sb="13" eb="16">
      <t>ジカンアシ</t>
    </rPh>
    <rPh sb="17" eb="19">
      <t>キョウツウ</t>
    </rPh>
    <rPh sb="23" eb="25">
      <t>ケンショウ</t>
    </rPh>
    <rPh sb="27" eb="29">
      <t>キカン</t>
    </rPh>
    <rPh sb="30" eb="31">
      <t>コト</t>
    </rPh>
    <rPh sb="35" eb="36">
      <t>タダ</t>
    </rPh>
    <rPh sb="38" eb="40">
      <t>ヒカク</t>
    </rPh>
    <rPh sb="60" eb="61">
      <t>ホウ</t>
    </rPh>
    <rPh sb="62" eb="66">
      <t>シュツゲンヒンド</t>
    </rPh>
    <rPh sb="67" eb="68">
      <t>タカ</t>
    </rPh>
    <rPh sb="69" eb="70">
      <t>キ</t>
    </rPh>
    <rPh sb="78" eb="80">
      <t>ケッカ</t>
    </rPh>
    <rPh sb="83" eb="84">
      <t>カイ</t>
    </rPh>
    <rPh sb="91" eb="93">
      <t>ショウリツ</t>
    </rPh>
    <rPh sb="98" eb="101">
      <t>ワリイカ</t>
    </rPh>
    <rPh sb="108" eb="109">
      <t>ヒク</t>
    </rPh>
    <rPh sb="110" eb="112">
      <t>ショウリツ</t>
    </rPh>
    <rPh sb="113" eb="114">
      <t>オ</t>
    </rPh>
    <rPh sb="119" eb="122">
      <t>インショウテキ</t>
    </rPh>
    <rPh sb="127" eb="131">
      <t>ケンショウチュウカン</t>
    </rPh>
    <rPh sb="136" eb="137">
      <t>ダマ</t>
    </rPh>
    <rPh sb="139" eb="140">
      <t>ヨ</t>
    </rPh>
    <rPh sb="147" eb="148">
      <t>ワ</t>
    </rPh>
    <rPh sb="158" eb="159">
      <t>チュウ</t>
    </rPh>
    <rPh sb="163" eb="165">
      <t>ジョウケン</t>
    </rPh>
    <rPh sb="166" eb="167">
      <t>ミ</t>
    </rPh>
    <rPh sb="185" eb="187">
      <t>ソンギリ</t>
    </rPh>
    <rPh sb="188" eb="189">
      <t>オ</t>
    </rPh>
    <rPh sb="192" eb="195">
      <t>ケッカテキ</t>
    </rPh>
    <rPh sb="199" eb="200">
      <t>チュウ</t>
    </rPh>
    <rPh sb="201" eb="203">
      <t>ネウゴ</t>
    </rPh>
    <rPh sb="208" eb="209">
      <t>オナ</t>
    </rPh>
    <rPh sb="210" eb="212">
      <t>ケイジョウ</t>
    </rPh>
    <rPh sb="213" eb="214">
      <t>ツク</t>
    </rPh>
    <rPh sb="226" eb="227">
      <t>コト</t>
    </rPh>
    <rPh sb="228" eb="230">
      <t>ケッコウ</t>
    </rPh>
    <rPh sb="230" eb="231">
      <t>オオ</t>
    </rPh>
    <rPh sb="234" eb="235">
      <t>キ</t>
    </rPh>
    <rPh sb="246" eb="249">
      <t>ダイヨウセン</t>
    </rPh>
    <rPh sb="250" eb="253">
      <t>ダイインセン</t>
    </rPh>
    <rPh sb="254" eb="255">
      <t>フク</t>
    </rPh>
    <rPh sb="259" eb="260">
      <t>オオ</t>
    </rPh>
    <rPh sb="267" eb="268">
      <t>ツク</t>
    </rPh>
    <rPh sb="269" eb="272">
      <t>カノウセイ</t>
    </rPh>
    <rPh sb="273" eb="274">
      <t>オオ</t>
    </rPh>
    <rPh sb="281" eb="282">
      <t>ブン</t>
    </rPh>
    <rPh sb="288" eb="290">
      <t>ソンギリ</t>
    </rPh>
    <rPh sb="297" eb="298">
      <t>オソ</t>
    </rPh>
    <rPh sb="301" eb="304">
      <t>カノウセイ</t>
    </rPh>
    <rPh sb="305" eb="306">
      <t>オオ</t>
    </rPh>
    <rPh sb="311" eb="312">
      <t>カン</t>
    </rPh>
    <phoneticPr fontId="1"/>
  </si>
  <si>
    <t>　検証の途中だったのですが、MT4の設定を触ったら検証中のインディケータが消えてしまったので一旦提出させて頂きました。
　今回第1回目のEB検証だったので、単純にEBの条件を満たしたものは全てチェックしました。結果勝率が5割以下だったので、もう少し単純データを集めた後、過去の値動きも気にしながらエントリーするしないの判断を絞っていきたいと思っています。
　また、同じ条件でPB検証も行って、EBとの勝率の比較をしてみたいと思っています。</t>
    <rPh sb="1" eb="3">
      <t>ケンショウ</t>
    </rPh>
    <rPh sb="4" eb="6">
      <t>トチュウ</t>
    </rPh>
    <rPh sb="18" eb="20">
      <t>セッテイ</t>
    </rPh>
    <rPh sb="21" eb="22">
      <t>サワ</t>
    </rPh>
    <rPh sb="25" eb="28">
      <t>ケンショウチュウ</t>
    </rPh>
    <rPh sb="37" eb="38">
      <t>キ</t>
    </rPh>
    <rPh sb="46" eb="50">
      <t>イッタンテイシュツ</t>
    </rPh>
    <rPh sb="53" eb="54">
      <t>イタダ</t>
    </rPh>
    <rPh sb="61" eb="63">
      <t>コンカイ</t>
    </rPh>
    <rPh sb="63" eb="64">
      <t>ダイ</t>
    </rPh>
    <rPh sb="65" eb="67">
      <t>カイメ</t>
    </rPh>
    <rPh sb="70" eb="72">
      <t>ケンショウ</t>
    </rPh>
    <rPh sb="78" eb="80">
      <t>タンジュン</t>
    </rPh>
    <rPh sb="84" eb="86">
      <t>ジョウケン</t>
    </rPh>
    <rPh sb="87" eb="88">
      <t>ミ</t>
    </rPh>
    <rPh sb="94" eb="95">
      <t>スベ</t>
    </rPh>
    <rPh sb="105" eb="107">
      <t>ケッカ</t>
    </rPh>
    <rPh sb="107" eb="109">
      <t>ショウリツ</t>
    </rPh>
    <rPh sb="111" eb="114">
      <t>ワリイカ</t>
    </rPh>
    <rPh sb="122" eb="123">
      <t>スコ</t>
    </rPh>
    <rPh sb="124" eb="126">
      <t>タンジュン</t>
    </rPh>
    <rPh sb="130" eb="131">
      <t>アツ</t>
    </rPh>
    <rPh sb="133" eb="134">
      <t>アト</t>
    </rPh>
    <rPh sb="135" eb="137">
      <t>カコ</t>
    </rPh>
    <rPh sb="138" eb="140">
      <t>ネウゴ</t>
    </rPh>
    <rPh sb="142" eb="143">
      <t>キ</t>
    </rPh>
    <rPh sb="159" eb="161">
      <t>ハンダン</t>
    </rPh>
    <rPh sb="162" eb="163">
      <t>シボ</t>
    </rPh>
    <rPh sb="170" eb="171">
      <t>オモ</t>
    </rPh>
    <rPh sb="182" eb="183">
      <t>オナ</t>
    </rPh>
    <rPh sb="184" eb="186">
      <t>ジョウケン</t>
    </rPh>
    <rPh sb="189" eb="191">
      <t>ケンショウ</t>
    </rPh>
    <rPh sb="192" eb="193">
      <t>オコナ</t>
    </rPh>
    <rPh sb="200" eb="202">
      <t>ショウリツ</t>
    </rPh>
    <rPh sb="203" eb="205">
      <t>ヒカク</t>
    </rPh>
    <rPh sb="212" eb="213">
      <t>オモ</t>
    </rPh>
    <phoneticPr fontId="1"/>
  </si>
  <si>
    <t>　感想と今後の欄でも触れさせて頂きましたが、単純にEBの条件を満たしただけでエントリーしてしまうと、エントリー機会は多くても勝率が低いのが気になりました。
　対策として過去の値動きをエントリーの判断基準に追加したり、大陽線、大陰線が絡むようなEBは笹田さんがWEBセミナー等でよく仰っている「2つ時間足を落として」エントリーポイントを決めるというのを今後の検証に絡めて行きたいと思っているのですが、これはどちらかというと『裁量』になってしまうと思うので、検証に取り入れるのはあまり良くない事でしょうか。
　もし検証を進めていくうえで考え方に間違いがあるようでしたらご指摘お願いいたします。</t>
    <rPh sb="1" eb="3">
      <t>カンソウ</t>
    </rPh>
    <rPh sb="4" eb="6">
      <t>コンゴ</t>
    </rPh>
    <rPh sb="7" eb="8">
      <t>ラン</t>
    </rPh>
    <rPh sb="10" eb="11">
      <t>フ</t>
    </rPh>
    <rPh sb="15" eb="16">
      <t>イタダ</t>
    </rPh>
    <rPh sb="22" eb="24">
      <t>タンジュン</t>
    </rPh>
    <rPh sb="28" eb="30">
      <t>ジョウケン</t>
    </rPh>
    <rPh sb="31" eb="32">
      <t>ミ</t>
    </rPh>
    <rPh sb="55" eb="57">
      <t>キカイ</t>
    </rPh>
    <rPh sb="58" eb="59">
      <t>オオ</t>
    </rPh>
    <rPh sb="62" eb="64">
      <t>ショウリツ</t>
    </rPh>
    <rPh sb="65" eb="66">
      <t>ヒク</t>
    </rPh>
    <rPh sb="69" eb="70">
      <t>キ</t>
    </rPh>
    <rPh sb="79" eb="81">
      <t>タイサク</t>
    </rPh>
    <rPh sb="84" eb="86">
      <t>カコ</t>
    </rPh>
    <rPh sb="87" eb="89">
      <t>ネウゴ</t>
    </rPh>
    <rPh sb="97" eb="101">
      <t>ハンダンキジュン</t>
    </rPh>
    <rPh sb="102" eb="104">
      <t>ツイカ</t>
    </rPh>
    <rPh sb="108" eb="111">
      <t>ダイヨウセン</t>
    </rPh>
    <rPh sb="112" eb="115">
      <t>ダイインセン</t>
    </rPh>
    <rPh sb="116" eb="117">
      <t>カラ</t>
    </rPh>
    <rPh sb="124" eb="126">
      <t>ササダ</t>
    </rPh>
    <rPh sb="136" eb="137">
      <t>トウ</t>
    </rPh>
    <rPh sb="140" eb="141">
      <t>オッシャ</t>
    </rPh>
    <rPh sb="148" eb="151">
      <t>ジカンアシ</t>
    </rPh>
    <rPh sb="152" eb="153">
      <t>オ</t>
    </rPh>
    <rPh sb="167" eb="168">
      <t>キ</t>
    </rPh>
    <rPh sb="175" eb="177">
      <t>コンゴ</t>
    </rPh>
    <rPh sb="178" eb="180">
      <t>ケンショウ</t>
    </rPh>
    <rPh sb="181" eb="182">
      <t>カラ</t>
    </rPh>
    <rPh sb="184" eb="185">
      <t>イ</t>
    </rPh>
    <rPh sb="189" eb="190">
      <t>オモ</t>
    </rPh>
    <rPh sb="211" eb="213">
      <t>サイリョウ</t>
    </rPh>
    <rPh sb="222" eb="223">
      <t>オモ</t>
    </rPh>
    <rPh sb="227" eb="229">
      <t>ケンショウ</t>
    </rPh>
    <rPh sb="230" eb="231">
      <t>ト</t>
    </rPh>
    <rPh sb="232" eb="233">
      <t>イ</t>
    </rPh>
    <rPh sb="240" eb="241">
      <t>ヨ</t>
    </rPh>
    <rPh sb="244" eb="245">
      <t>コト</t>
    </rPh>
    <rPh sb="255" eb="257">
      <t>ケンショウ</t>
    </rPh>
    <rPh sb="258" eb="259">
      <t>スス</t>
    </rPh>
    <rPh sb="266" eb="267">
      <t>カンガ</t>
    </rPh>
    <rPh sb="268" eb="269">
      <t>カタ</t>
    </rPh>
    <rPh sb="270" eb="272">
      <t>マチガ</t>
    </rPh>
    <rPh sb="283" eb="285">
      <t>シテキ</t>
    </rPh>
    <rPh sb="286" eb="287">
      <t>ネガ</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</si>
</sst>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yyyy/m/d;@"/>
    <numFmt numFmtId="177" formatCode="#,##0_);[Red]\(#,##0\)"/>
    <numFmt numFmtId="178" formatCode="#,##0_ "/>
    <numFmt numFmtId="179" formatCode="0.0%"/>
  </numFmts>
  <fonts count="15" x14ac:knownFonts="1">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11"/>
      <color theme="1"/>
      <name val="游ゴシック"/>
      <family val="3"/>
      <charset val="128"/>
      <scheme val="minor"/>
    </font>
    <font>
      <b/>
      <sz val="14"/>
      <color indexed="8"/>
      <name val="ＭＳ Ｐゴシック"/>
      <family val="3"/>
      <charset val="128"/>
    </font>
    <font>
      <sz val="6"/>
      <name val="ＭＳ Ｐゴシック"/>
      <family val="3"/>
      <charset val="128"/>
    </font>
    <font>
      <sz val="14"/>
      <color indexed="8"/>
      <name val="ＭＳ Ｐゴシック"/>
      <family val="3"/>
      <charset val="128"/>
    </font>
    <font>
      <b/>
      <sz val="14"/>
      <color rgb="FFFF0000"/>
      <name val="ＭＳ Ｐゴシック"/>
      <family val="3"/>
      <charset val="128"/>
    </font>
    <font>
      <sz val="11"/>
      <color theme="1"/>
      <name val="游ゴシック"/>
      <family val="2"/>
      <charset val="128"/>
      <scheme val="minor"/>
    </font>
    <font>
      <b/>
      <sz val="9"/>
      <color theme="1"/>
      <name val="游ゴシック"/>
      <family val="3"/>
      <charset val="128"/>
      <scheme val="minor"/>
    </font>
    <font>
      <sz val="11"/>
      <color indexed="8"/>
      <name val="ＭＳ Ｐゴシック"/>
      <family val="3"/>
      <charset val="128"/>
    </font>
    <font>
      <b/>
      <sz val="12"/>
      <color indexed="8"/>
      <name val="ＭＳ Ｐゴシック"/>
      <family val="3"/>
      <charset val="128"/>
    </font>
    <font>
      <sz val="11"/>
      <name val="游ゴシック"/>
      <family val="2"/>
      <charset val="128"/>
      <scheme val="minor"/>
    </font>
    <font>
      <b/>
      <sz val="11"/>
      <name val="游ゴシック"/>
      <family val="3"/>
      <charset val="128"/>
      <scheme val="minor"/>
    </font>
    <font>
      <sz val="9"/>
      <color indexed="8"/>
      <name val="ＭＳ Ｐゴシック"/>
      <family val="3"/>
      <charset val="128"/>
    </font>
  </fonts>
  <fills count="4">
    <fill>
      <patternFill patternType="none"/>
    </fill>
    <fill>
      <patternFill patternType="gray125"/>
    </fill>
    <fill>
      <patternFill patternType="solid">
        <fgColor theme="8" tint="0.39997558519241921"/>
        <bgColor indexed="64"/>
      </patternFill>
    </fill>
    <fill>
      <patternFill patternType="solid">
        <fgColor rgb="FFFFFF00"/>
        <bgColor indexed="64"/>
      </patternFill>
    </fill>
  </fills>
  <borders count="17">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4">
    <xf numFmtId="0" fontId="0" fillId="0" borderId="0">
      <alignment vertical="center"/>
    </xf>
    <xf numFmtId="38" fontId="8" fillId="0" borderId="0" applyFont="0" applyFill="0" applyBorder="0" applyAlignment="0" applyProtection="0">
      <alignment vertical="center"/>
    </xf>
    <xf numFmtId="0" fontId="10" fillId="0" borderId="0">
      <alignment vertical="center"/>
    </xf>
    <xf numFmtId="9" fontId="8" fillId="0" borderId="0" applyFont="0" applyFill="0" applyBorder="0" applyAlignment="0" applyProtection="0">
      <alignment vertical="center"/>
    </xf>
  </cellStyleXfs>
  <cellXfs count="97">
    <xf numFmtId="0" fontId="0" fillId="0" borderId="0" xfId="0">
      <alignment vertical="center"/>
    </xf>
    <xf numFmtId="0" fontId="2" fillId="0" borderId="0" xfId="0" applyFont="1">
      <alignment vertical="center"/>
    </xf>
    <xf numFmtId="0" fontId="0" fillId="0" borderId="1" xfId="0" applyBorder="1">
      <alignment vertical="center"/>
    </xf>
    <xf numFmtId="0" fontId="0" fillId="0" borderId="0" xfId="0" applyBorder="1">
      <alignment vertical="center"/>
    </xf>
    <xf numFmtId="0" fontId="0" fillId="0" borderId="9" xfId="0" applyBorder="1">
      <alignment vertical="center"/>
    </xf>
    <xf numFmtId="176" fontId="0" fillId="0" borderId="12" xfId="0" applyNumberFormat="1" applyBorder="1">
      <alignment vertical="center"/>
    </xf>
    <xf numFmtId="176" fontId="0" fillId="0" borderId="11" xfId="0" applyNumberFormat="1" applyBorder="1">
      <alignment vertical="center"/>
    </xf>
    <xf numFmtId="0" fontId="2" fillId="0" borderId="0" xfId="0" applyFont="1" applyBorder="1">
      <alignment vertical="center"/>
    </xf>
    <xf numFmtId="0" fontId="2" fillId="0" borderId="9" xfId="0" applyFont="1" applyBorder="1">
      <alignment vertical="center"/>
    </xf>
    <xf numFmtId="0" fontId="0" fillId="0" borderId="8" xfId="0" applyBorder="1">
      <alignment vertical="center"/>
    </xf>
    <xf numFmtId="0" fontId="0" fillId="0" borderId="6" xfId="0" applyBorder="1">
      <alignment vertical="center"/>
    </xf>
    <xf numFmtId="0" fontId="0" fillId="0" borderId="7" xfId="0" applyBorder="1">
      <alignment vertical="center"/>
    </xf>
    <xf numFmtId="0" fontId="0" fillId="0" borderId="2" xfId="0" applyBorder="1">
      <alignment vertical="center"/>
    </xf>
    <xf numFmtId="0" fontId="2" fillId="0" borderId="13" xfId="0" applyFont="1" applyBorder="1">
      <alignment vertical="center"/>
    </xf>
    <xf numFmtId="0" fontId="2" fillId="0" borderId="14" xfId="0" applyFont="1" applyBorder="1">
      <alignment vertical="center"/>
    </xf>
    <xf numFmtId="0" fontId="2" fillId="0" borderId="15" xfId="0" applyFont="1" applyBorder="1">
      <alignment vertical="center"/>
    </xf>
    <xf numFmtId="0" fontId="2" fillId="0" borderId="4" xfId="0" applyFont="1" applyBorder="1">
      <alignment vertical="center"/>
    </xf>
    <xf numFmtId="0" fontId="2" fillId="0" borderId="3" xfId="0" applyFont="1" applyBorder="1">
      <alignment vertical="center"/>
    </xf>
    <xf numFmtId="0" fontId="2" fillId="0" borderId="5" xfId="0" applyFont="1" applyBorder="1">
      <alignment vertical="center"/>
    </xf>
    <xf numFmtId="177" fontId="3" fillId="0" borderId="13" xfId="0" applyNumberFormat="1" applyFont="1" applyBorder="1">
      <alignment vertical="center"/>
    </xf>
    <xf numFmtId="177" fontId="0" fillId="0" borderId="14" xfId="0" applyNumberFormat="1" applyBorder="1">
      <alignment vertical="center"/>
    </xf>
    <xf numFmtId="177" fontId="0" fillId="0" borderId="15" xfId="0" applyNumberFormat="1" applyBorder="1">
      <alignment vertical="center"/>
    </xf>
    <xf numFmtId="177" fontId="0" fillId="0" borderId="0" xfId="0" applyNumberFormat="1" applyBorder="1">
      <alignment vertical="center"/>
    </xf>
    <xf numFmtId="176" fontId="0" fillId="0" borderId="10" xfId="0" applyNumberFormat="1" applyBorder="1">
      <alignment vertical="center"/>
    </xf>
    <xf numFmtId="0" fontId="2" fillId="0" borderId="10" xfId="0" applyFont="1" applyBorder="1">
      <alignment vertical="center"/>
    </xf>
    <xf numFmtId="0" fontId="2" fillId="0" borderId="4" xfId="0" applyFont="1" applyBorder="1" applyAlignment="1">
      <alignment horizontal="left" vertical="center"/>
    </xf>
    <xf numFmtId="0" fontId="2" fillId="0" borderId="5" xfId="0" applyFont="1" applyBorder="1" applyAlignment="1">
      <alignment horizontal="left" vertical="center"/>
    </xf>
    <xf numFmtId="0" fontId="2" fillId="0" borderId="11" xfId="0" applyFont="1" applyBorder="1">
      <alignment vertical="center"/>
    </xf>
    <xf numFmtId="0" fontId="3" fillId="0" borderId="2" xfId="0" applyFont="1" applyBorder="1">
      <alignment vertical="center"/>
    </xf>
    <xf numFmtId="178" fontId="0" fillId="0" borderId="0" xfId="0" applyNumberFormat="1">
      <alignment vertical="center"/>
    </xf>
    <xf numFmtId="0" fontId="4" fillId="0" borderId="0" xfId="0" applyFont="1" applyAlignment="1">
      <alignment horizontal="left" vertical="center"/>
    </xf>
    <xf numFmtId="0" fontId="6" fillId="0" borderId="0" xfId="0" applyFont="1">
      <alignment vertical="center"/>
    </xf>
    <xf numFmtId="0" fontId="6" fillId="0" borderId="0" xfId="0" applyFont="1" applyAlignment="1">
      <alignment horizontal="center" vertical="center"/>
    </xf>
    <xf numFmtId="0" fontId="7" fillId="0" borderId="0" xfId="0" applyFont="1" applyAlignment="1">
      <alignment horizontal="center" vertical="center"/>
    </xf>
    <xf numFmtId="0" fontId="4" fillId="0" borderId="0" xfId="0" applyFont="1" applyAlignment="1">
      <alignment horizontal="center" vertical="center"/>
    </xf>
    <xf numFmtId="0" fontId="4" fillId="2" borderId="16" xfId="0" applyFont="1" applyFill="1" applyBorder="1" applyAlignment="1">
      <alignment horizontal="center" vertical="center"/>
    </xf>
    <xf numFmtId="0" fontId="7" fillId="2" borderId="16" xfId="0" applyFont="1" applyFill="1" applyBorder="1" applyAlignment="1">
      <alignment horizontal="center" vertical="center"/>
    </xf>
    <xf numFmtId="0" fontId="4" fillId="0" borderId="16" xfId="0" applyFont="1" applyBorder="1" applyAlignment="1">
      <alignment horizontal="center" vertical="center"/>
    </xf>
    <xf numFmtId="14" fontId="7" fillId="0" borderId="16" xfId="0" applyNumberFormat="1" applyFont="1" applyBorder="1" applyAlignment="1">
      <alignment horizontal="center" vertical="center"/>
    </xf>
    <xf numFmtId="0" fontId="7" fillId="0" borderId="16" xfId="0" applyFont="1" applyBorder="1" applyAlignment="1">
      <alignment horizontal="center" vertical="center"/>
    </xf>
    <xf numFmtId="177" fontId="0" fillId="0" borderId="0" xfId="0" applyNumberFormat="1">
      <alignment vertical="center"/>
    </xf>
    <xf numFmtId="38" fontId="0" fillId="0" borderId="3" xfId="1" applyFont="1" applyBorder="1">
      <alignment vertical="center"/>
    </xf>
    <xf numFmtId="38" fontId="0" fillId="0" borderId="4" xfId="1" applyFont="1" applyBorder="1">
      <alignment vertical="center"/>
    </xf>
    <xf numFmtId="38" fontId="0" fillId="0" borderId="5" xfId="1" applyFont="1" applyBorder="1">
      <alignment vertical="center"/>
    </xf>
    <xf numFmtId="38" fontId="0" fillId="0" borderId="8" xfId="1" applyFont="1" applyBorder="1">
      <alignment vertical="center"/>
    </xf>
    <xf numFmtId="38" fontId="0" fillId="0" borderId="0" xfId="1" applyFont="1" applyBorder="1">
      <alignment vertical="center"/>
    </xf>
    <xf numFmtId="38" fontId="0" fillId="0" borderId="9" xfId="1" applyFont="1" applyBorder="1">
      <alignment vertical="center"/>
    </xf>
    <xf numFmtId="0" fontId="0" fillId="0" borderId="8" xfId="0" applyBorder="1" applyAlignment="1">
      <alignment horizontal="center" vertical="center"/>
    </xf>
    <xf numFmtId="0" fontId="9" fillId="0" borderId="3" xfId="0" applyFont="1" applyBorder="1" applyAlignment="1">
      <alignment horizontal="left"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6" xfId="0" applyBorder="1" applyAlignment="1">
      <alignment horizontal="center" vertical="center"/>
    </xf>
    <xf numFmtId="0" fontId="10" fillId="0" borderId="0" xfId="2">
      <alignment vertical="center"/>
    </xf>
    <xf numFmtId="0" fontId="12" fillId="0" borderId="3" xfId="0" applyNumberFormat="1" applyFont="1" applyBorder="1">
      <alignment vertical="center"/>
    </xf>
    <xf numFmtId="0" fontId="12" fillId="0" borderId="4" xfId="0" applyNumberFormat="1" applyFont="1" applyBorder="1">
      <alignment vertical="center"/>
    </xf>
    <xf numFmtId="0" fontId="12" fillId="0" borderId="5" xfId="0" applyNumberFormat="1" applyFont="1" applyBorder="1">
      <alignment vertical="center"/>
    </xf>
    <xf numFmtId="0" fontId="12" fillId="0" borderId="0" xfId="0" applyNumberFormat="1" applyFont="1" applyFill="1" applyBorder="1">
      <alignment vertical="center"/>
    </xf>
    <xf numFmtId="0" fontId="9" fillId="0" borderId="11" xfId="0" applyFont="1" applyBorder="1">
      <alignment vertical="center"/>
    </xf>
    <xf numFmtId="179" fontId="2" fillId="0" borderId="13" xfId="3" applyNumberFormat="1" applyFont="1" applyBorder="1">
      <alignment vertical="center"/>
    </xf>
    <xf numFmtId="179" fontId="2" fillId="0" borderId="2" xfId="3" applyNumberFormat="1" applyFont="1" applyBorder="1">
      <alignment vertical="center"/>
    </xf>
    <xf numFmtId="0" fontId="2" fillId="0" borderId="2" xfId="0" applyFont="1" applyBorder="1" applyAlignment="1">
      <alignment horizontal="center" vertical="center"/>
    </xf>
    <xf numFmtId="38" fontId="13" fillId="0" borderId="13" xfId="1" applyFont="1" applyFill="1" applyBorder="1">
      <alignment vertical="center"/>
    </xf>
    <xf numFmtId="0" fontId="13" fillId="0" borderId="15" xfId="0" applyFont="1" applyBorder="1">
      <alignment vertical="center"/>
    </xf>
    <xf numFmtId="177" fontId="0" fillId="0" borderId="13" xfId="0" applyNumberFormat="1" applyFill="1" applyBorder="1">
      <alignment vertical="center"/>
    </xf>
    <xf numFmtId="177" fontId="0" fillId="0" borderId="14" xfId="0" applyNumberFormat="1" applyFill="1" applyBorder="1">
      <alignment vertical="center"/>
    </xf>
    <xf numFmtId="177" fontId="0" fillId="0" borderId="15" xfId="0" applyNumberFormat="1" applyFill="1" applyBorder="1">
      <alignment vertical="center"/>
    </xf>
    <xf numFmtId="9" fontId="2" fillId="0" borderId="0" xfId="0" applyNumberFormat="1" applyFont="1" applyBorder="1">
      <alignment vertical="center"/>
    </xf>
    <xf numFmtId="9" fontId="2" fillId="0" borderId="14" xfId="0" applyNumberFormat="1" applyFont="1" applyBorder="1">
      <alignment vertical="center"/>
    </xf>
    <xf numFmtId="9" fontId="2" fillId="0" borderId="15" xfId="0" applyNumberFormat="1" applyFont="1" applyBorder="1">
      <alignment vertical="center"/>
    </xf>
    <xf numFmtId="9" fontId="2" fillId="0" borderId="13" xfId="3" applyFont="1" applyBorder="1">
      <alignment vertical="center"/>
    </xf>
    <xf numFmtId="9" fontId="2" fillId="0" borderId="14" xfId="3" applyFont="1" applyBorder="1">
      <alignment vertical="center"/>
    </xf>
    <xf numFmtId="9" fontId="2" fillId="0" borderId="15" xfId="3" applyFont="1" applyBorder="1">
      <alignment vertical="center"/>
    </xf>
    <xf numFmtId="9" fontId="2" fillId="0" borderId="13" xfId="0" applyNumberFormat="1" applyFont="1" applyBorder="1">
      <alignment vertical="center"/>
    </xf>
    <xf numFmtId="38" fontId="0" fillId="0" borderId="13" xfId="0" applyNumberFormat="1" applyBorder="1">
      <alignment vertical="center"/>
    </xf>
    <xf numFmtId="38" fontId="0" fillId="0" borderId="14" xfId="0" applyNumberFormat="1" applyBorder="1">
      <alignment vertical="center"/>
    </xf>
    <xf numFmtId="38" fontId="0" fillId="0" borderId="15" xfId="0" applyNumberFormat="1" applyBorder="1">
      <alignment vertical="center"/>
    </xf>
    <xf numFmtId="0" fontId="12" fillId="0" borderId="8" xfId="0" applyNumberFormat="1" applyFont="1" applyFill="1" applyBorder="1">
      <alignment vertical="center"/>
    </xf>
    <xf numFmtId="0" fontId="12" fillId="0" borderId="9" xfId="0" applyNumberFormat="1" applyFont="1" applyFill="1" applyBorder="1">
      <alignment vertical="center"/>
    </xf>
    <xf numFmtId="0" fontId="12" fillId="0" borderId="6" xfId="0" applyNumberFormat="1" applyFont="1" applyFill="1" applyBorder="1">
      <alignment vertical="center"/>
    </xf>
    <xf numFmtId="0" fontId="12" fillId="0" borderId="1" xfId="0" applyNumberFormat="1" applyFont="1" applyFill="1" applyBorder="1">
      <alignment vertical="center"/>
    </xf>
    <xf numFmtId="0" fontId="12" fillId="0" borderId="7" xfId="0" applyNumberFormat="1" applyFont="1" applyFill="1" applyBorder="1">
      <alignment vertical="center"/>
    </xf>
    <xf numFmtId="0" fontId="11" fillId="0" borderId="0" xfId="2" applyFont="1" applyAlignment="1">
      <alignment horizontal="left" vertical="center"/>
    </xf>
    <xf numFmtId="0" fontId="12" fillId="3" borderId="9" xfId="0" applyNumberFormat="1" applyFont="1" applyFill="1" applyBorder="1">
      <alignment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2" fillId="0" borderId="15" xfId="0" applyFont="1" applyBorder="1" applyAlignment="1">
      <alignment horizontal="center" vertical="center"/>
    </xf>
    <xf numFmtId="0" fontId="2" fillId="0" borderId="3" xfId="0" applyFont="1" applyBorder="1" applyAlignment="1">
      <alignment horizontal="center" vertical="center"/>
    </xf>
    <xf numFmtId="0" fontId="2" fillId="0" borderId="5" xfId="0" applyFont="1" applyBorder="1" applyAlignment="1">
      <alignment horizontal="center" vertical="center"/>
    </xf>
    <xf numFmtId="0" fontId="14" fillId="0" borderId="0" xfId="2" applyFont="1" applyAlignment="1">
      <alignment vertical="top" wrapText="1"/>
    </xf>
    <xf numFmtId="0" fontId="14" fillId="0" borderId="0" xfId="2" applyFont="1" applyAlignment="1">
      <alignment vertical="top"/>
    </xf>
    <xf numFmtId="0" fontId="14" fillId="0" borderId="0" xfId="2" applyFont="1" applyAlignment="1">
      <alignment horizontal="left" vertical="top" wrapText="1"/>
    </xf>
    <xf numFmtId="0" fontId="14" fillId="0" borderId="0" xfId="2" applyFont="1" applyAlignment="1">
      <alignment horizontal="left" vertical="top"/>
    </xf>
  </cellXfs>
  <cellStyles count="4">
    <cellStyle name="パーセント" xfId="3" builtinId="5"/>
    <cellStyle name="桁区切り" xfId="1" builtinId="6"/>
    <cellStyle name="標準" xfId="0" builtinId="0"/>
    <cellStyle name="標準 2" xfId="2" xr:uid="{CD78C7D8-3A45-4776-9D09-8317F161085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s>
</file>

<file path=xl/drawings/drawing1.xml><?xml version="1.0" encoding="utf-8"?>
<xdr:wsDr xmlns:xdr="http://schemas.openxmlformats.org/drawingml/2006/spreadsheetDrawing" xmlns:a="http://schemas.openxmlformats.org/drawingml/2006/main">
  <xdr:twoCellAnchor editAs="oneCell">
    <xdr:from>
      <xdr:col>8</xdr:col>
      <xdr:colOff>601980</xdr:colOff>
      <xdr:row>13</xdr:row>
      <xdr:rowOff>76200</xdr:rowOff>
    </xdr:from>
    <xdr:to>
      <xdr:col>9</xdr:col>
      <xdr:colOff>510540</xdr:colOff>
      <xdr:row>18</xdr:row>
      <xdr:rowOff>99060</xdr:rowOff>
    </xdr:to>
    <xdr:sp macro="" textlink="">
      <xdr:nvSpPr>
        <xdr:cNvPr id="2" name="正方形/長方形 2">
          <a:extLst>
            <a:ext uri="{FF2B5EF4-FFF2-40B4-BE49-F238E27FC236}">
              <a16:creationId xmlns:a16="http://schemas.microsoft.com/office/drawing/2014/main" id="{807E1551-A7FE-4B2B-8BD2-1A9EEA7DC199}"/>
            </a:ext>
          </a:extLst>
        </xdr:cNvPr>
        <xdr:cNvSpPr>
          <a:spLocks noChangeArrowheads="1"/>
        </xdr:cNvSpPr>
      </xdr:nvSpPr>
      <xdr:spPr bwMode="auto">
        <a:xfrm rot="856518">
          <a:off x="5364480" y="2453640"/>
          <a:ext cx="525780" cy="937260"/>
        </a:xfrm>
        <a:prstGeom prst="rect">
          <a:avLst/>
        </a:prstGeom>
        <a:noFill/>
        <a:ln>
          <a:noFill/>
        </a:ln>
      </xdr:spPr>
      <xdr:txBody>
        <a:bodyPr vertOverflow="clip" wrap="square" lIns="18288" tIns="0" rIns="0" bIns="0" anchor="t" upright="1"/>
        <a:lstStyle/>
        <a:p>
          <a:pPr algn="ctr" rtl="0">
            <a:defRPr sz="1000"/>
          </a:pPr>
          <a:endParaRPr lang="ja-JP" altLang="en-US"/>
        </a:p>
      </xdr:txBody>
    </xdr:sp>
    <xdr:clientData/>
  </xdr:twoCellAnchor>
  <xdr:oneCellAnchor>
    <xdr:from>
      <xdr:col>10</xdr:col>
      <xdr:colOff>45720</xdr:colOff>
      <xdr:row>60</xdr:row>
      <xdr:rowOff>106680</xdr:rowOff>
    </xdr:from>
    <xdr:ext cx="20848" cy="209085"/>
    <xdr:sp macro="" textlink="">
      <xdr:nvSpPr>
        <xdr:cNvPr id="3" name="正方形/長方形 7">
          <a:extLst>
            <a:ext uri="{FF2B5EF4-FFF2-40B4-BE49-F238E27FC236}">
              <a16:creationId xmlns:a16="http://schemas.microsoft.com/office/drawing/2014/main" id="{ECC4C193-ADB4-470E-8B1A-3CF12632E866}"/>
            </a:ext>
          </a:extLst>
        </xdr:cNvPr>
        <xdr:cNvSpPr>
          <a:spLocks noChangeArrowheads="1"/>
        </xdr:cNvSpPr>
      </xdr:nvSpPr>
      <xdr:spPr bwMode="auto">
        <a:xfrm>
          <a:off x="6042660" y="1107948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10</xdr:col>
      <xdr:colOff>266700</xdr:colOff>
      <xdr:row>31</xdr:row>
      <xdr:rowOff>30480</xdr:rowOff>
    </xdr:from>
    <xdr:ext cx="20848" cy="209085"/>
    <xdr:sp macro="" textlink="">
      <xdr:nvSpPr>
        <xdr:cNvPr id="4" name="正方形/長方形 1">
          <a:extLst>
            <a:ext uri="{FF2B5EF4-FFF2-40B4-BE49-F238E27FC236}">
              <a16:creationId xmlns:a16="http://schemas.microsoft.com/office/drawing/2014/main" id="{CE595B1E-BDDB-4D34-AC4E-9F805EDA7964}"/>
            </a:ext>
          </a:extLst>
        </xdr:cNvPr>
        <xdr:cNvSpPr>
          <a:spLocks noChangeArrowheads="1"/>
        </xdr:cNvSpPr>
      </xdr:nvSpPr>
      <xdr:spPr bwMode="auto">
        <a:xfrm>
          <a:off x="6263640" y="569976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13</xdr:col>
      <xdr:colOff>327660</xdr:colOff>
      <xdr:row>77</xdr:row>
      <xdr:rowOff>68580</xdr:rowOff>
    </xdr:from>
    <xdr:ext cx="18531" cy="156518"/>
    <xdr:sp macro="" textlink="">
      <xdr:nvSpPr>
        <xdr:cNvPr id="5" name="正方形/長方形 3">
          <a:extLst>
            <a:ext uri="{FF2B5EF4-FFF2-40B4-BE49-F238E27FC236}">
              <a16:creationId xmlns:a16="http://schemas.microsoft.com/office/drawing/2014/main" id="{41017E77-4AFF-481C-8F70-7DF0B0D8F7AD}"/>
            </a:ext>
          </a:extLst>
        </xdr:cNvPr>
        <xdr:cNvSpPr>
          <a:spLocks noChangeArrowheads="1"/>
        </xdr:cNvSpPr>
      </xdr:nvSpPr>
      <xdr:spPr bwMode="auto">
        <a:xfrm>
          <a:off x="8176260" y="1415034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6</xdr:col>
      <xdr:colOff>304800</xdr:colOff>
      <xdr:row>136</xdr:row>
      <xdr:rowOff>175260</xdr:rowOff>
    </xdr:from>
    <xdr:ext cx="20848" cy="209122"/>
    <xdr:sp macro="" textlink="">
      <xdr:nvSpPr>
        <xdr:cNvPr id="6" name="正方形/長方形 5">
          <a:extLst>
            <a:ext uri="{FF2B5EF4-FFF2-40B4-BE49-F238E27FC236}">
              <a16:creationId xmlns:a16="http://schemas.microsoft.com/office/drawing/2014/main" id="{2B7F2513-716F-4657-AD2B-EB6DA7A3F7D6}"/>
            </a:ext>
          </a:extLst>
        </xdr:cNvPr>
        <xdr:cNvSpPr>
          <a:spLocks noChangeArrowheads="1"/>
        </xdr:cNvSpPr>
      </xdr:nvSpPr>
      <xdr:spPr bwMode="auto">
        <a:xfrm>
          <a:off x="3832860" y="25046940"/>
          <a:ext cx="20848" cy="209122"/>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198120</xdr:colOff>
      <xdr:row>135</xdr:row>
      <xdr:rowOff>30480</xdr:rowOff>
    </xdr:from>
    <xdr:ext cx="20848" cy="209085"/>
    <xdr:sp macro="" textlink="">
      <xdr:nvSpPr>
        <xdr:cNvPr id="7" name="正方形/長方形 6">
          <a:extLst>
            <a:ext uri="{FF2B5EF4-FFF2-40B4-BE49-F238E27FC236}">
              <a16:creationId xmlns:a16="http://schemas.microsoft.com/office/drawing/2014/main" id="{AC6F7D77-18C6-42A1-8C11-9E4D13BC71C5}"/>
            </a:ext>
          </a:extLst>
        </xdr:cNvPr>
        <xdr:cNvSpPr>
          <a:spLocks noChangeArrowheads="1"/>
        </xdr:cNvSpPr>
      </xdr:nvSpPr>
      <xdr:spPr bwMode="auto">
        <a:xfrm>
          <a:off x="4343400" y="2471928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612866</xdr:colOff>
      <xdr:row>134</xdr:row>
      <xdr:rowOff>22860</xdr:rowOff>
    </xdr:from>
    <xdr:ext cx="18531" cy="156518"/>
    <xdr:sp macro="" textlink="">
      <xdr:nvSpPr>
        <xdr:cNvPr id="8" name="正方形/長方形 14">
          <a:extLst>
            <a:ext uri="{FF2B5EF4-FFF2-40B4-BE49-F238E27FC236}">
              <a16:creationId xmlns:a16="http://schemas.microsoft.com/office/drawing/2014/main" id="{9892F898-5CE1-4B94-8A9A-D905175BF9CC}"/>
            </a:ext>
          </a:extLst>
        </xdr:cNvPr>
        <xdr:cNvSpPr>
          <a:spLocks noChangeArrowheads="1"/>
        </xdr:cNvSpPr>
      </xdr:nvSpPr>
      <xdr:spPr bwMode="auto">
        <a:xfrm>
          <a:off x="4758146" y="2452878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144780</xdr:colOff>
      <xdr:row>105</xdr:row>
      <xdr:rowOff>22860</xdr:rowOff>
    </xdr:from>
    <xdr:ext cx="18531" cy="201237"/>
    <xdr:sp macro="" textlink="">
      <xdr:nvSpPr>
        <xdr:cNvPr id="9" name="正方形/長方形 17">
          <a:extLst>
            <a:ext uri="{FF2B5EF4-FFF2-40B4-BE49-F238E27FC236}">
              <a16:creationId xmlns:a16="http://schemas.microsoft.com/office/drawing/2014/main" id="{845B2ED7-55D0-4FB8-8528-7E037606B9DA}"/>
            </a:ext>
          </a:extLst>
        </xdr:cNvPr>
        <xdr:cNvSpPr>
          <a:spLocks noChangeArrowheads="1"/>
        </xdr:cNvSpPr>
      </xdr:nvSpPr>
      <xdr:spPr bwMode="auto">
        <a:xfrm>
          <a:off x="4907280" y="19225260"/>
          <a:ext cx="18531" cy="201237"/>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342900</xdr:colOff>
      <xdr:row>102</xdr:row>
      <xdr:rowOff>175260</xdr:rowOff>
    </xdr:from>
    <xdr:ext cx="20848" cy="210820"/>
    <xdr:sp macro="" textlink="">
      <xdr:nvSpPr>
        <xdr:cNvPr id="10" name="正方形/長方形 10">
          <a:extLst>
            <a:ext uri="{FF2B5EF4-FFF2-40B4-BE49-F238E27FC236}">
              <a16:creationId xmlns:a16="http://schemas.microsoft.com/office/drawing/2014/main" id="{CA04D5F8-3EEC-48D4-949D-50B446FF53AD}"/>
            </a:ext>
          </a:extLst>
        </xdr:cNvPr>
        <xdr:cNvSpPr>
          <a:spLocks noChangeArrowheads="1"/>
        </xdr:cNvSpPr>
      </xdr:nvSpPr>
      <xdr:spPr bwMode="auto">
        <a:xfrm>
          <a:off x="5722620" y="18829020"/>
          <a:ext cx="20848"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449580</xdr:colOff>
      <xdr:row>178</xdr:row>
      <xdr:rowOff>144780</xdr:rowOff>
    </xdr:from>
    <xdr:ext cx="18531" cy="210820"/>
    <xdr:sp macro="" textlink="">
      <xdr:nvSpPr>
        <xdr:cNvPr id="11" name="正方形/長方形 22">
          <a:extLst>
            <a:ext uri="{FF2B5EF4-FFF2-40B4-BE49-F238E27FC236}">
              <a16:creationId xmlns:a16="http://schemas.microsoft.com/office/drawing/2014/main" id="{F322E9FD-AF18-42EC-BDF1-A035AE634F9B}"/>
            </a:ext>
          </a:extLst>
        </xdr:cNvPr>
        <xdr:cNvSpPr>
          <a:spLocks noChangeArrowheads="1"/>
        </xdr:cNvSpPr>
      </xdr:nvSpPr>
      <xdr:spPr bwMode="auto">
        <a:xfrm>
          <a:off x="7680960" y="3269742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480060</xdr:colOff>
      <xdr:row>180</xdr:row>
      <xdr:rowOff>22860</xdr:rowOff>
    </xdr:from>
    <xdr:ext cx="18531" cy="156518"/>
    <xdr:sp macro="" textlink="">
      <xdr:nvSpPr>
        <xdr:cNvPr id="12" name="正方形/長方形 23">
          <a:extLst>
            <a:ext uri="{FF2B5EF4-FFF2-40B4-BE49-F238E27FC236}">
              <a16:creationId xmlns:a16="http://schemas.microsoft.com/office/drawing/2014/main" id="{93D0F979-B7B7-473C-BEDD-461D0DFE7B18}"/>
            </a:ext>
          </a:extLst>
        </xdr:cNvPr>
        <xdr:cNvSpPr>
          <a:spLocks noChangeArrowheads="1"/>
        </xdr:cNvSpPr>
      </xdr:nvSpPr>
      <xdr:spPr bwMode="auto">
        <a:xfrm>
          <a:off x="9563100" y="3294126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190500</xdr:colOff>
      <xdr:row>223</xdr:row>
      <xdr:rowOff>68580</xdr:rowOff>
    </xdr:from>
    <xdr:ext cx="20848" cy="209122"/>
    <xdr:sp macro="" textlink="">
      <xdr:nvSpPr>
        <xdr:cNvPr id="13" name="正方形/長方形 27">
          <a:extLst>
            <a:ext uri="{FF2B5EF4-FFF2-40B4-BE49-F238E27FC236}">
              <a16:creationId xmlns:a16="http://schemas.microsoft.com/office/drawing/2014/main" id="{088E49E8-0FCF-4541-A2CA-2092E9D97F4B}"/>
            </a:ext>
          </a:extLst>
        </xdr:cNvPr>
        <xdr:cNvSpPr>
          <a:spLocks noChangeArrowheads="1"/>
        </xdr:cNvSpPr>
      </xdr:nvSpPr>
      <xdr:spPr bwMode="auto">
        <a:xfrm>
          <a:off x="9273540" y="40850820"/>
          <a:ext cx="20848" cy="209122"/>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381000</xdr:colOff>
      <xdr:row>274</xdr:row>
      <xdr:rowOff>175260</xdr:rowOff>
    </xdr:from>
    <xdr:ext cx="20848" cy="210384"/>
    <xdr:sp macro="" textlink="">
      <xdr:nvSpPr>
        <xdr:cNvPr id="14" name="正方形/長方形 9">
          <a:extLst>
            <a:ext uri="{FF2B5EF4-FFF2-40B4-BE49-F238E27FC236}">
              <a16:creationId xmlns:a16="http://schemas.microsoft.com/office/drawing/2014/main" id="{4610F084-7BC8-4D8E-AB60-5F79A24F2250}"/>
            </a:ext>
          </a:extLst>
        </xdr:cNvPr>
        <xdr:cNvSpPr>
          <a:spLocks noChangeArrowheads="1"/>
        </xdr:cNvSpPr>
      </xdr:nvSpPr>
      <xdr:spPr bwMode="auto">
        <a:xfrm>
          <a:off x="5143500" y="50284380"/>
          <a:ext cx="20848" cy="210384"/>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266</xdr:row>
      <xdr:rowOff>175260</xdr:rowOff>
    </xdr:from>
    <xdr:ext cx="18531" cy="210820"/>
    <xdr:sp macro="" textlink="">
      <xdr:nvSpPr>
        <xdr:cNvPr id="15" name="正方形/長方形 11">
          <a:extLst>
            <a:ext uri="{FF2B5EF4-FFF2-40B4-BE49-F238E27FC236}">
              <a16:creationId xmlns:a16="http://schemas.microsoft.com/office/drawing/2014/main" id="{DE5FD452-1484-4D6C-8D9B-B8BB18808C89}"/>
            </a:ext>
          </a:extLst>
        </xdr:cNvPr>
        <xdr:cNvSpPr>
          <a:spLocks noChangeArrowheads="1"/>
        </xdr:cNvSpPr>
      </xdr:nvSpPr>
      <xdr:spPr bwMode="auto">
        <a:xfrm>
          <a:off x="7376160" y="4882134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612866</xdr:colOff>
      <xdr:row>314</xdr:row>
      <xdr:rowOff>68580</xdr:rowOff>
    </xdr:from>
    <xdr:ext cx="18531" cy="156518"/>
    <xdr:sp macro="" textlink="">
      <xdr:nvSpPr>
        <xdr:cNvPr id="16" name="正方形/長方形 13">
          <a:extLst>
            <a:ext uri="{FF2B5EF4-FFF2-40B4-BE49-F238E27FC236}">
              <a16:creationId xmlns:a16="http://schemas.microsoft.com/office/drawing/2014/main" id="{80D7BDD7-3AC9-4C9C-B38F-1521E9708808}"/>
            </a:ext>
          </a:extLst>
        </xdr:cNvPr>
        <xdr:cNvSpPr>
          <a:spLocks noChangeArrowheads="1"/>
        </xdr:cNvSpPr>
      </xdr:nvSpPr>
      <xdr:spPr bwMode="auto">
        <a:xfrm>
          <a:off x="5992586" y="5749290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247795</xdr:colOff>
      <xdr:row>329</xdr:row>
      <xdr:rowOff>104775</xdr:rowOff>
    </xdr:from>
    <xdr:ext cx="184731" cy="264560"/>
    <xdr:sp macro="" textlink="">
      <xdr:nvSpPr>
        <xdr:cNvPr id="17" name="テキスト ボックス 15">
          <a:extLst>
            <a:ext uri="{FF2B5EF4-FFF2-40B4-BE49-F238E27FC236}">
              <a16:creationId xmlns:a16="http://schemas.microsoft.com/office/drawing/2014/main" id="{C658E11D-DA75-4827-97E5-F679A30145EF}"/>
            </a:ext>
          </a:extLst>
        </xdr:cNvPr>
        <xdr:cNvSpPr txBox="1"/>
      </xdr:nvSpPr>
      <xdr:spPr>
        <a:xfrm>
          <a:off x="7479175" y="6027229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556260</xdr:colOff>
      <xdr:row>307</xdr:row>
      <xdr:rowOff>68580</xdr:rowOff>
    </xdr:from>
    <xdr:ext cx="18531" cy="156518"/>
    <xdr:sp macro="" textlink="">
      <xdr:nvSpPr>
        <xdr:cNvPr id="18" name="正方形/長方形 16">
          <a:extLst>
            <a:ext uri="{FF2B5EF4-FFF2-40B4-BE49-F238E27FC236}">
              <a16:creationId xmlns:a16="http://schemas.microsoft.com/office/drawing/2014/main" id="{BD612AF5-0220-4B00-8D84-5FF17E8E7F61}"/>
            </a:ext>
          </a:extLst>
        </xdr:cNvPr>
        <xdr:cNvSpPr>
          <a:spLocks noChangeArrowheads="1"/>
        </xdr:cNvSpPr>
      </xdr:nvSpPr>
      <xdr:spPr bwMode="auto">
        <a:xfrm>
          <a:off x="9022080" y="5621274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251460</xdr:colOff>
      <xdr:row>355</xdr:row>
      <xdr:rowOff>144780</xdr:rowOff>
    </xdr:from>
    <xdr:ext cx="18531" cy="156518"/>
    <xdr:sp macro="" textlink="">
      <xdr:nvSpPr>
        <xdr:cNvPr id="19" name="正方形/長方形 19">
          <a:extLst>
            <a:ext uri="{FF2B5EF4-FFF2-40B4-BE49-F238E27FC236}">
              <a16:creationId xmlns:a16="http://schemas.microsoft.com/office/drawing/2014/main" id="{B8F88D7C-F9BC-431F-98F3-74EAE2A5AAED}"/>
            </a:ext>
          </a:extLst>
        </xdr:cNvPr>
        <xdr:cNvSpPr>
          <a:spLocks noChangeArrowheads="1"/>
        </xdr:cNvSpPr>
      </xdr:nvSpPr>
      <xdr:spPr bwMode="auto">
        <a:xfrm>
          <a:off x="4396740" y="6506718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68580</xdr:colOff>
      <xdr:row>355</xdr:row>
      <xdr:rowOff>160020</xdr:rowOff>
    </xdr:from>
    <xdr:ext cx="18531" cy="208690"/>
    <xdr:sp macro="" textlink="">
      <xdr:nvSpPr>
        <xdr:cNvPr id="20" name="正方形/長方形 20">
          <a:extLst>
            <a:ext uri="{FF2B5EF4-FFF2-40B4-BE49-F238E27FC236}">
              <a16:creationId xmlns:a16="http://schemas.microsoft.com/office/drawing/2014/main" id="{D57A13ED-E583-48D7-B706-36143E3C8B56}"/>
            </a:ext>
          </a:extLst>
        </xdr:cNvPr>
        <xdr:cNvSpPr>
          <a:spLocks noChangeArrowheads="1"/>
        </xdr:cNvSpPr>
      </xdr:nvSpPr>
      <xdr:spPr bwMode="auto">
        <a:xfrm>
          <a:off x="5448300" y="65082420"/>
          <a:ext cx="18531" cy="20869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114300</xdr:colOff>
      <xdr:row>398</xdr:row>
      <xdr:rowOff>175260</xdr:rowOff>
    </xdr:from>
    <xdr:ext cx="20848" cy="210820"/>
    <xdr:sp macro="" textlink="">
      <xdr:nvSpPr>
        <xdr:cNvPr id="21" name="正方形/長方形 24">
          <a:extLst>
            <a:ext uri="{FF2B5EF4-FFF2-40B4-BE49-F238E27FC236}">
              <a16:creationId xmlns:a16="http://schemas.microsoft.com/office/drawing/2014/main" id="{DF17369B-89D3-4238-BAB7-6732DE6C3A49}"/>
            </a:ext>
          </a:extLst>
        </xdr:cNvPr>
        <xdr:cNvSpPr>
          <a:spLocks noChangeArrowheads="1"/>
        </xdr:cNvSpPr>
      </xdr:nvSpPr>
      <xdr:spPr bwMode="auto">
        <a:xfrm>
          <a:off x="5494020" y="72961500"/>
          <a:ext cx="20848"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11</xdr:col>
      <xdr:colOff>220980</xdr:colOff>
      <xdr:row>403</xdr:row>
      <xdr:rowOff>160020</xdr:rowOff>
    </xdr:from>
    <xdr:ext cx="18531" cy="209085"/>
    <xdr:sp macro="" textlink="">
      <xdr:nvSpPr>
        <xdr:cNvPr id="22" name="正方形/長方形 25">
          <a:extLst>
            <a:ext uri="{FF2B5EF4-FFF2-40B4-BE49-F238E27FC236}">
              <a16:creationId xmlns:a16="http://schemas.microsoft.com/office/drawing/2014/main" id="{D691EBC3-328F-4026-9556-6712B72D5FB3}"/>
            </a:ext>
          </a:extLst>
        </xdr:cNvPr>
        <xdr:cNvSpPr>
          <a:spLocks noChangeArrowheads="1"/>
        </xdr:cNvSpPr>
      </xdr:nvSpPr>
      <xdr:spPr bwMode="auto">
        <a:xfrm>
          <a:off x="6835140" y="73860660"/>
          <a:ext cx="18531"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406</xdr:row>
      <xdr:rowOff>144780</xdr:rowOff>
    </xdr:from>
    <xdr:ext cx="18531" cy="210820"/>
    <xdr:sp macro="" textlink="">
      <xdr:nvSpPr>
        <xdr:cNvPr id="23" name="正方形/長方形 28">
          <a:extLst>
            <a:ext uri="{FF2B5EF4-FFF2-40B4-BE49-F238E27FC236}">
              <a16:creationId xmlns:a16="http://schemas.microsoft.com/office/drawing/2014/main" id="{739F3FE8-DB84-4726-8DAA-542A5183E315}"/>
            </a:ext>
          </a:extLst>
        </xdr:cNvPr>
        <xdr:cNvSpPr>
          <a:spLocks noChangeArrowheads="1"/>
        </xdr:cNvSpPr>
      </xdr:nvSpPr>
      <xdr:spPr bwMode="auto">
        <a:xfrm>
          <a:off x="7376160" y="7439406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411480</xdr:colOff>
      <xdr:row>408</xdr:row>
      <xdr:rowOff>106680</xdr:rowOff>
    </xdr:from>
    <xdr:ext cx="18531" cy="156518"/>
    <xdr:sp macro="" textlink="">
      <xdr:nvSpPr>
        <xdr:cNvPr id="24" name="正方形/長方形 29">
          <a:extLst>
            <a:ext uri="{FF2B5EF4-FFF2-40B4-BE49-F238E27FC236}">
              <a16:creationId xmlns:a16="http://schemas.microsoft.com/office/drawing/2014/main" id="{DAF55A35-9EEC-4368-9BAB-D1112E982A08}"/>
            </a:ext>
          </a:extLst>
        </xdr:cNvPr>
        <xdr:cNvSpPr>
          <a:spLocks noChangeArrowheads="1"/>
        </xdr:cNvSpPr>
      </xdr:nvSpPr>
      <xdr:spPr bwMode="auto">
        <a:xfrm>
          <a:off x="7642860" y="7472172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twoCellAnchor editAs="oneCell">
    <xdr:from>
      <xdr:col>0</xdr:col>
      <xdr:colOff>0</xdr:colOff>
      <xdr:row>3</xdr:row>
      <xdr:rowOff>0</xdr:rowOff>
    </xdr:from>
    <xdr:to>
      <xdr:col>29</xdr:col>
      <xdr:colOff>531270</xdr:colOff>
      <xdr:row>55</xdr:row>
      <xdr:rowOff>175275</xdr:rowOff>
    </xdr:to>
    <xdr:pic>
      <xdr:nvPicPr>
        <xdr:cNvPr id="29" name="図 28">
          <a:extLst>
            <a:ext uri="{FF2B5EF4-FFF2-40B4-BE49-F238E27FC236}">
              <a16:creationId xmlns:a16="http://schemas.microsoft.com/office/drawing/2014/main" id="{9EC1D298-36E6-47D3-845F-0EB4C21BE62A}"/>
            </a:ext>
          </a:extLst>
        </xdr:cNvPr>
        <xdr:cNvPicPr>
          <a:picLocks noChangeAspect="1"/>
        </xdr:cNvPicPr>
      </xdr:nvPicPr>
      <xdr:blipFill>
        <a:blip xmlns:r="http://schemas.openxmlformats.org/officeDocument/2006/relationships" r:embed="rId1"/>
        <a:stretch>
          <a:fillRect/>
        </a:stretch>
      </xdr:blipFill>
      <xdr:spPr>
        <a:xfrm>
          <a:off x="0" y="535781"/>
          <a:ext cx="18295395" cy="9462150"/>
        </a:xfrm>
        <a:prstGeom prst="rect">
          <a:avLst/>
        </a:prstGeom>
      </xdr:spPr>
    </xdr:pic>
    <xdr:clientData/>
  </xdr:twoCellAnchor>
  <xdr:twoCellAnchor editAs="oneCell">
    <xdr:from>
      <xdr:col>0</xdr:col>
      <xdr:colOff>0</xdr:colOff>
      <xdr:row>61</xdr:row>
      <xdr:rowOff>0</xdr:rowOff>
    </xdr:from>
    <xdr:to>
      <xdr:col>29</xdr:col>
      <xdr:colOff>521741</xdr:colOff>
      <xdr:row>114</xdr:row>
      <xdr:rowOff>25267</xdr:rowOff>
    </xdr:to>
    <xdr:pic>
      <xdr:nvPicPr>
        <xdr:cNvPr id="32" name="図 31">
          <a:extLst>
            <a:ext uri="{FF2B5EF4-FFF2-40B4-BE49-F238E27FC236}">
              <a16:creationId xmlns:a16="http://schemas.microsoft.com/office/drawing/2014/main" id="{5C4184AA-63D2-4C4B-841D-DAA27CFBDD61}"/>
            </a:ext>
          </a:extLst>
        </xdr:cNvPr>
        <xdr:cNvPicPr>
          <a:picLocks noChangeAspect="1"/>
        </xdr:cNvPicPr>
      </xdr:nvPicPr>
      <xdr:blipFill>
        <a:blip xmlns:r="http://schemas.openxmlformats.org/officeDocument/2006/relationships" r:embed="rId2"/>
        <a:stretch>
          <a:fillRect/>
        </a:stretch>
      </xdr:blipFill>
      <xdr:spPr>
        <a:xfrm>
          <a:off x="0" y="10894219"/>
          <a:ext cx="18285866" cy="9490736"/>
        </a:xfrm>
        <a:prstGeom prst="rect">
          <a:avLst/>
        </a:prstGeom>
      </xdr:spPr>
    </xdr:pic>
    <xdr:clientData/>
  </xdr:twoCellAnchor>
  <xdr:twoCellAnchor editAs="oneCell">
    <xdr:from>
      <xdr:col>69</xdr:col>
      <xdr:colOff>0</xdr:colOff>
      <xdr:row>118</xdr:row>
      <xdr:rowOff>0</xdr:rowOff>
    </xdr:from>
    <xdr:to>
      <xdr:col>98</xdr:col>
      <xdr:colOff>340770</xdr:colOff>
      <xdr:row>171</xdr:row>
      <xdr:rowOff>34797</xdr:rowOff>
    </xdr:to>
    <xdr:pic>
      <xdr:nvPicPr>
        <xdr:cNvPr id="26" name="図 25">
          <a:extLst>
            <a:ext uri="{FF2B5EF4-FFF2-40B4-BE49-F238E27FC236}">
              <a16:creationId xmlns:a16="http://schemas.microsoft.com/office/drawing/2014/main" id="{2DF2FCF2-B218-45DB-B466-4EFE66405202}"/>
            </a:ext>
          </a:extLst>
        </xdr:cNvPr>
        <xdr:cNvPicPr>
          <a:picLocks noChangeAspect="1"/>
        </xdr:cNvPicPr>
      </xdr:nvPicPr>
      <xdr:blipFill>
        <a:blip xmlns:r="http://schemas.openxmlformats.org/officeDocument/2006/relationships" r:embed="rId3"/>
        <a:stretch>
          <a:fillRect/>
        </a:stretch>
      </xdr:blipFill>
      <xdr:spPr>
        <a:xfrm>
          <a:off x="43186350" y="22479000"/>
          <a:ext cx="18571620" cy="10131297"/>
        </a:xfrm>
        <a:prstGeom prst="rect">
          <a:avLst/>
        </a:prstGeom>
      </xdr:spPr>
    </xdr:pic>
    <xdr:clientData/>
  </xdr:twoCellAnchor>
  <xdr:twoCellAnchor editAs="oneCell">
    <xdr:from>
      <xdr:col>38</xdr:col>
      <xdr:colOff>0</xdr:colOff>
      <xdr:row>118</xdr:row>
      <xdr:rowOff>0</xdr:rowOff>
    </xdr:from>
    <xdr:to>
      <xdr:col>67</xdr:col>
      <xdr:colOff>350295</xdr:colOff>
      <xdr:row>171</xdr:row>
      <xdr:rowOff>25268</xdr:rowOff>
    </xdr:to>
    <xdr:pic>
      <xdr:nvPicPr>
        <xdr:cNvPr id="27" name="図 26">
          <a:extLst>
            <a:ext uri="{FF2B5EF4-FFF2-40B4-BE49-F238E27FC236}">
              <a16:creationId xmlns:a16="http://schemas.microsoft.com/office/drawing/2014/main" id="{0016956D-7661-4675-9ED2-6A7981E3BACC}"/>
            </a:ext>
          </a:extLst>
        </xdr:cNvPr>
        <xdr:cNvPicPr>
          <a:picLocks noChangeAspect="1"/>
        </xdr:cNvPicPr>
      </xdr:nvPicPr>
      <xdr:blipFill>
        <a:blip xmlns:r="http://schemas.openxmlformats.org/officeDocument/2006/relationships" r:embed="rId4"/>
        <a:stretch>
          <a:fillRect/>
        </a:stretch>
      </xdr:blipFill>
      <xdr:spPr>
        <a:xfrm>
          <a:off x="23698200" y="22479000"/>
          <a:ext cx="18581145" cy="10121768"/>
        </a:xfrm>
        <a:prstGeom prst="rect">
          <a:avLst/>
        </a:prstGeom>
      </xdr:spPr>
    </xdr:pic>
    <xdr:clientData/>
  </xdr:twoCellAnchor>
  <xdr:twoCellAnchor editAs="oneCell">
    <xdr:from>
      <xdr:col>99</xdr:col>
      <xdr:colOff>0</xdr:colOff>
      <xdr:row>118</xdr:row>
      <xdr:rowOff>0</xdr:rowOff>
    </xdr:from>
    <xdr:to>
      <xdr:col>125</xdr:col>
      <xdr:colOff>82740</xdr:colOff>
      <xdr:row>161</xdr:row>
      <xdr:rowOff>19781</xdr:rowOff>
    </xdr:to>
    <xdr:pic>
      <xdr:nvPicPr>
        <xdr:cNvPr id="31" name="図 30">
          <a:extLst>
            <a:ext uri="{FF2B5EF4-FFF2-40B4-BE49-F238E27FC236}">
              <a16:creationId xmlns:a16="http://schemas.microsoft.com/office/drawing/2014/main" id="{A3D84269-CDE1-4191-825B-48357AEC470F}"/>
            </a:ext>
          </a:extLst>
        </xdr:cNvPr>
        <xdr:cNvPicPr>
          <a:picLocks noChangeAspect="1"/>
        </xdr:cNvPicPr>
      </xdr:nvPicPr>
      <xdr:blipFill>
        <a:blip xmlns:r="http://schemas.openxmlformats.org/officeDocument/2006/relationships" r:embed="rId5"/>
        <a:stretch>
          <a:fillRect/>
        </a:stretch>
      </xdr:blipFill>
      <xdr:spPr>
        <a:xfrm>
          <a:off x="62045850" y="22479000"/>
          <a:ext cx="16427640" cy="8211281"/>
        </a:xfrm>
        <a:prstGeom prst="rect">
          <a:avLst/>
        </a:prstGeom>
      </xdr:spPr>
    </xdr:pic>
    <xdr:clientData/>
  </xdr:twoCellAnchor>
  <xdr:twoCellAnchor editAs="oneCell">
    <xdr:from>
      <xdr:col>0</xdr:col>
      <xdr:colOff>0</xdr:colOff>
      <xdr:row>118</xdr:row>
      <xdr:rowOff>0</xdr:rowOff>
    </xdr:from>
    <xdr:to>
      <xdr:col>29</xdr:col>
      <xdr:colOff>521741</xdr:colOff>
      <xdr:row>171</xdr:row>
      <xdr:rowOff>15739</xdr:rowOff>
    </xdr:to>
    <xdr:pic>
      <xdr:nvPicPr>
        <xdr:cNvPr id="33" name="図 32">
          <a:extLst>
            <a:ext uri="{FF2B5EF4-FFF2-40B4-BE49-F238E27FC236}">
              <a16:creationId xmlns:a16="http://schemas.microsoft.com/office/drawing/2014/main" id="{C34EF86A-4A89-4D39-A63B-E9B049BB6E75}"/>
            </a:ext>
          </a:extLst>
        </xdr:cNvPr>
        <xdr:cNvPicPr>
          <a:picLocks noChangeAspect="1"/>
        </xdr:cNvPicPr>
      </xdr:nvPicPr>
      <xdr:blipFill>
        <a:blip xmlns:r="http://schemas.openxmlformats.org/officeDocument/2006/relationships" r:embed="rId6"/>
        <a:stretch>
          <a:fillRect/>
        </a:stretch>
      </xdr:blipFill>
      <xdr:spPr>
        <a:xfrm>
          <a:off x="0" y="21074063"/>
          <a:ext cx="18285866" cy="9481207"/>
        </a:xfrm>
        <a:prstGeom prst="rect">
          <a:avLst/>
        </a:prstGeom>
      </xdr:spPr>
    </xdr:pic>
    <xdr:clientData/>
  </xdr:twoCellAnchor>
  <xdr:twoCellAnchor editAs="oneCell">
    <xdr:from>
      <xdr:col>0</xdr:col>
      <xdr:colOff>0</xdr:colOff>
      <xdr:row>174</xdr:row>
      <xdr:rowOff>0</xdr:rowOff>
    </xdr:from>
    <xdr:to>
      <xdr:col>29</xdr:col>
      <xdr:colOff>493158</xdr:colOff>
      <xdr:row>226</xdr:row>
      <xdr:rowOff>89565</xdr:rowOff>
    </xdr:to>
    <xdr:pic>
      <xdr:nvPicPr>
        <xdr:cNvPr id="34" name="図 33">
          <a:extLst>
            <a:ext uri="{FF2B5EF4-FFF2-40B4-BE49-F238E27FC236}">
              <a16:creationId xmlns:a16="http://schemas.microsoft.com/office/drawing/2014/main" id="{7A17F084-5B2B-4484-AAA3-C14A086C15E4}"/>
            </a:ext>
          </a:extLst>
        </xdr:cNvPr>
        <xdr:cNvPicPr>
          <a:picLocks noChangeAspect="1"/>
        </xdr:cNvPicPr>
      </xdr:nvPicPr>
      <xdr:blipFill>
        <a:blip xmlns:r="http://schemas.openxmlformats.org/officeDocument/2006/relationships" r:embed="rId7"/>
        <a:stretch>
          <a:fillRect/>
        </a:stretch>
      </xdr:blipFill>
      <xdr:spPr>
        <a:xfrm>
          <a:off x="0" y="31489650"/>
          <a:ext cx="18266808" cy="9500265"/>
        </a:xfrm>
        <a:prstGeom prst="rect">
          <a:avLst/>
        </a:prstGeom>
      </xdr:spPr>
    </xdr:pic>
    <xdr:clientData/>
  </xdr:twoCellAnchor>
  <xdr:twoCellAnchor editAs="oneCell">
    <xdr:from>
      <xdr:col>0</xdr:col>
      <xdr:colOff>0</xdr:colOff>
      <xdr:row>230</xdr:row>
      <xdr:rowOff>0</xdr:rowOff>
    </xdr:from>
    <xdr:to>
      <xdr:col>29</xdr:col>
      <xdr:colOff>493158</xdr:colOff>
      <xdr:row>282</xdr:row>
      <xdr:rowOff>99094</xdr:rowOff>
    </xdr:to>
    <xdr:pic>
      <xdr:nvPicPr>
        <xdr:cNvPr id="35" name="図 34">
          <a:extLst>
            <a:ext uri="{FF2B5EF4-FFF2-40B4-BE49-F238E27FC236}">
              <a16:creationId xmlns:a16="http://schemas.microsoft.com/office/drawing/2014/main" id="{110F1FF3-CA9F-4C65-81B7-82223936C6EB}"/>
            </a:ext>
          </a:extLst>
        </xdr:cNvPr>
        <xdr:cNvPicPr>
          <a:picLocks noChangeAspect="1"/>
        </xdr:cNvPicPr>
      </xdr:nvPicPr>
      <xdr:blipFill>
        <a:blip xmlns:r="http://schemas.openxmlformats.org/officeDocument/2006/relationships" r:embed="rId8"/>
        <a:stretch>
          <a:fillRect/>
        </a:stretch>
      </xdr:blipFill>
      <xdr:spPr>
        <a:xfrm>
          <a:off x="0" y="41624250"/>
          <a:ext cx="18266808" cy="9509794"/>
        </a:xfrm>
        <a:prstGeom prst="rect">
          <a:avLst/>
        </a:prstGeom>
      </xdr:spPr>
    </xdr:pic>
    <xdr:clientData/>
  </xdr:twoCellAnchor>
  <xdr:twoCellAnchor editAs="oneCell">
    <xdr:from>
      <xdr:col>0</xdr:col>
      <xdr:colOff>0</xdr:colOff>
      <xdr:row>286</xdr:row>
      <xdr:rowOff>0</xdr:rowOff>
    </xdr:from>
    <xdr:to>
      <xdr:col>29</xdr:col>
      <xdr:colOff>521745</xdr:colOff>
      <xdr:row>338</xdr:row>
      <xdr:rowOff>108623</xdr:rowOff>
    </xdr:to>
    <xdr:pic>
      <xdr:nvPicPr>
        <xdr:cNvPr id="36" name="図 35">
          <a:extLst>
            <a:ext uri="{FF2B5EF4-FFF2-40B4-BE49-F238E27FC236}">
              <a16:creationId xmlns:a16="http://schemas.microsoft.com/office/drawing/2014/main" id="{E7B9BDB1-2246-48F7-A055-FA98E6DA7E49}"/>
            </a:ext>
          </a:extLst>
        </xdr:cNvPr>
        <xdr:cNvPicPr>
          <a:picLocks noChangeAspect="1"/>
        </xdr:cNvPicPr>
      </xdr:nvPicPr>
      <xdr:blipFill>
        <a:blip xmlns:r="http://schemas.openxmlformats.org/officeDocument/2006/relationships" r:embed="rId9"/>
        <a:stretch>
          <a:fillRect/>
        </a:stretch>
      </xdr:blipFill>
      <xdr:spPr>
        <a:xfrm>
          <a:off x="0" y="51758850"/>
          <a:ext cx="18295395" cy="9519323"/>
        </a:xfrm>
        <a:prstGeom prst="rect">
          <a:avLst/>
        </a:prstGeom>
      </xdr:spPr>
    </xdr:pic>
    <xdr:clientData/>
  </xdr:twoCellAnchor>
  <xdr:twoCellAnchor editAs="oneCell">
    <xdr:from>
      <xdr:col>0</xdr:col>
      <xdr:colOff>0</xdr:colOff>
      <xdr:row>342</xdr:row>
      <xdr:rowOff>0</xdr:rowOff>
    </xdr:from>
    <xdr:to>
      <xdr:col>29</xdr:col>
      <xdr:colOff>521745</xdr:colOff>
      <xdr:row>394</xdr:row>
      <xdr:rowOff>99094</xdr:rowOff>
    </xdr:to>
    <xdr:pic>
      <xdr:nvPicPr>
        <xdr:cNvPr id="37" name="図 36">
          <a:extLst>
            <a:ext uri="{FF2B5EF4-FFF2-40B4-BE49-F238E27FC236}">
              <a16:creationId xmlns:a16="http://schemas.microsoft.com/office/drawing/2014/main" id="{60A78829-60A2-4354-A8BE-71BE75C25FBB}"/>
            </a:ext>
          </a:extLst>
        </xdr:cNvPr>
        <xdr:cNvPicPr>
          <a:picLocks noChangeAspect="1"/>
        </xdr:cNvPicPr>
      </xdr:nvPicPr>
      <xdr:blipFill>
        <a:blip xmlns:r="http://schemas.openxmlformats.org/officeDocument/2006/relationships" r:embed="rId10"/>
        <a:stretch>
          <a:fillRect/>
        </a:stretch>
      </xdr:blipFill>
      <xdr:spPr>
        <a:xfrm>
          <a:off x="0" y="61893450"/>
          <a:ext cx="18295395" cy="9509794"/>
        </a:xfrm>
        <a:prstGeom prst="rect">
          <a:avLst/>
        </a:prstGeom>
      </xdr:spPr>
    </xdr:pic>
    <xdr:clientData/>
  </xdr:twoCellAnchor>
  <xdr:twoCellAnchor editAs="oneCell">
    <xdr:from>
      <xdr:col>0</xdr:col>
      <xdr:colOff>0</xdr:colOff>
      <xdr:row>398</xdr:row>
      <xdr:rowOff>0</xdr:rowOff>
    </xdr:from>
    <xdr:to>
      <xdr:col>29</xdr:col>
      <xdr:colOff>377812</xdr:colOff>
      <xdr:row>450</xdr:row>
      <xdr:rowOff>135069</xdr:rowOff>
    </xdr:to>
    <xdr:pic>
      <xdr:nvPicPr>
        <xdr:cNvPr id="39" name="図 38">
          <a:extLst>
            <a:ext uri="{FF2B5EF4-FFF2-40B4-BE49-F238E27FC236}">
              <a16:creationId xmlns:a16="http://schemas.microsoft.com/office/drawing/2014/main" id="{1B853906-6942-40E5-8034-136803105BD2}"/>
            </a:ext>
          </a:extLst>
        </xdr:cNvPr>
        <xdr:cNvPicPr>
          <a:picLocks noChangeAspect="1"/>
        </xdr:cNvPicPr>
      </xdr:nvPicPr>
      <xdr:blipFill>
        <a:blip xmlns:r="http://schemas.openxmlformats.org/officeDocument/2006/relationships" r:embed="rId11"/>
        <a:stretch>
          <a:fillRect/>
        </a:stretch>
      </xdr:blipFill>
      <xdr:spPr>
        <a:xfrm>
          <a:off x="0" y="71606833"/>
          <a:ext cx="18295395" cy="9490736"/>
        </a:xfrm>
        <a:prstGeom prst="rect">
          <a:avLst/>
        </a:prstGeom>
      </xdr:spPr>
    </xdr:pic>
    <xdr:clientData/>
  </xdr:twoCellAnchor>
  <xdr:twoCellAnchor editAs="oneCell">
    <xdr:from>
      <xdr:col>38</xdr:col>
      <xdr:colOff>0</xdr:colOff>
      <xdr:row>398</xdr:row>
      <xdr:rowOff>0</xdr:rowOff>
    </xdr:from>
    <xdr:to>
      <xdr:col>67</xdr:col>
      <xdr:colOff>187311</xdr:colOff>
      <xdr:row>450</xdr:row>
      <xdr:rowOff>144598</xdr:rowOff>
    </xdr:to>
    <xdr:pic>
      <xdr:nvPicPr>
        <xdr:cNvPr id="40" name="図 39">
          <a:extLst>
            <a:ext uri="{FF2B5EF4-FFF2-40B4-BE49-F238E27FC236}">
              <a16:creationId xmlns:a16="http://schemas.microsoft.com/office/drawing/2014/main" id="{648D139E-3A60-456B-84B0-380864D45D13}"/>
            </a:ext>
          </a:extLst>
        </xdr:cNvPr>
        <xdr:cNvPicPr>
          <a:picLocks noChangeAspect="1"/>
        </xdr:cNvPicPr>
      </xdr:nvPicPr>
      <xdr:blipFill>
        <a:blip xmlns:r="http://schemas.openxmlformats.org/officeDocument/2006/relationships" r:embed="rId12"/>
        <a:stretch>
          <a:fillRect/>
        </a:stretch>
      </xdr:blipFill>
      <xdr:spPr>
        <a:xfrm>
          <a:off x="23537333" y="71606833"/>
          <a:ext cx="18295395" cy="9500265"/>
        </a:xfrm>
        <a:prstGeom prst="rect">
          <a:avLst/>
        </a:prstGeom>
      </xdr:spPr>
    </xdr:pic>
    <xdr:clientData/>
  </xdr:twoCellAnchor>
  <xdr:twoCellAnchor editAs="oneCell">
    <xdr:from>
      <xdr:col>68</xdr:col>
      <xdr:colOff>0</xdr:colOff>
      <xdr:row>398</xdr:row>
      <xdr:rowOff>0</xdr:rowOff>
    </xdr:from>
    <xdr:to>
      <xdr:col>97</xdr:col>
      <xdr:colOff>187311</xdr:colOff>
      <xdr:row>450</xdr:row>
      <xdr:rowOff>116011</xdr:rowOff>
    </xdr:to>
    <xdr:pic>
      <xdr:nvPicPr>
        <xdr:cNvPr id="41" name="図 40">
          <a:extLst>
            <a:ext uri="{FF2B5EF4-FFF2-40B4-BE49-F238E27FC236}">
              <a16:creationId xmlns:a16="http://schemas.microsoft.com/office/drawing/2014/main" id="{6BCCB97B-8C06-4E9A-9829-AB32EA6774D4}"/>
            </a:ext>
          </a:extLst>
        </xdr:cNvPr>
        <xdr:cNvPicPr>
          <a:picLocks noChangeAspect="1"/>
        </xdr:cNvPicPr>
      </xdr:nvPicPr>
      <xdr:blipFill>
        <a:blip xmlns:r="http://schemas.openxmlformats.org/officeDocument/2006/relationships" r:embed="rId13"/>
        <a:stretch>
          <a:fillRect/>
        </a:stretch>
      </xdr:blipFill>
      <xdr:spPr>
        <a:xfrm>
          <a:off x="42269833" y="71606833"/>
          <a:ext cx="18295395" cy="9471678"/>
        </a:xfrm>
        <a:prstGeom prst="rect">
          <a:avLst/>
        </a:prstGeom>
      </xdr:spPr>
    </xdr:pic>
    <xdr:clientData/>
  </xdr:twoCellAnchor>
  <xdr:twoCellAnchor editAs="oneCell">
    <xdr:from>
      <xdr:col>0</xdr:col>
      <xdr:colOff>0</xdr:colOff>
      <xdr:row>454</xdr:row>
      <xdr:rowOff>0</xdr:rowOff>
    </xdr:from>
    <xdr:to>
      <xdr:col>29</xdr:col>
      <xdr:colOff>368283</xdr:colOff>
      <xdr:row>506</xdr:row>
      <xdr:rowOff>144599</xdr:rowOff>
    </xdr:to>
    <xdr:pic>
      <xdr:nvPicPr>
        <xdr:cNvPr id="42" name="図 41">
          <a:extLst>
            <a:ext uri="{FF2B5EF4-FFF2-40B4-BE49-F238E27FC236}">
              <a16:creationId xmlns:a16="http://schemas.microsoft.com/office/drawing/2014/main" id="{49BEF6C0-A025-4336-979C-60B07D471819}"/>
            </a:ext>
          </a:extLst>
        </xdr:cNvPr>
        <xdr:cNvPicPr>
          <a:picLocks noChangeAspect="1"/>
        </xdr:cNvPicPr>
      </xdr:nvPicPr>
      <xdr:blipFill>
        <a:blip xmlns:r="http://schemas.openxmlformats.org/officeDocument/2006/relationships" r:embed="rId14"/>
        <a:stretch>
          <a:fillRect/>
        </a:stretch>
      </xdr:blipFill>
      <xdr:spPr>
        <a:xfrm>
          <a:off x="0" y="81682167"/>
          <a:ext cx="18285866" cy="9500265"/>
        </a:xfrm>
        <a:prstGeom prst="rect">
          <a:avLst/>
        </a:prstGeom>
      </xdr:spPr>
    </xdr:pic>
    <xdr:clientData/>
  </xdr:twoCellAnchor>
  <xdr:twoCellAnchor editAs="oneCell">
    <xdr:from>
      <xdr:col>0</xdr:col>
      <xdr:colOff>0</xdr:colOff>
      <xdr:row>510</xdr:row>
      <xdr:rowOff>0</xdr:rowOff>
    </xdr:from>
    <xdr:to>
      <xdr:col>29</xdr:col>
      <xdr:colOff>377812</xdr:colOff>
      <xdr:row>562</xdr:row>
      <xdr:rowOff>163656</xdr:rowOff>
    </xdr:to>
    <xdr:pic>
      <xdr:nvPicPr>
        <xdr:cNvPr id="43" name="図 42">
          <a:extLst>
            <a:ext uri="{FF2B5EF4-FFF2-40B4-BE49-F238E27FC236}">
              <a16:creationId xmlns:a16="http://schemas.microsoft.com/office/drawing/2014/main" id="{D89850A2-AD2C-4A62-A6D7-E60E0744D187}"/>
            </a:ext>
          </a:extLst>
        </xdr:cNvPr>
        <xdr:cNvPicPr>
          <a:picLocks noChangeAspect="1"/>
        </xdr:cNvPicPr>
      </xdr:nvPicPr>
      <xdr:blipFill>
        <a:blip xmlns:r="http://schemas.openxmlformats.org/officeDocument/2006/relationships" r:embed="rId15"/>
        <a:stretch>
          <a:fillRect/>
        </a:stretch>
      </xdr:blipFill>
      <xdr:spPr>
        <a:xfrm>
          <a:off x="0" y="91757500"/>
          <a:ext cx="18295395" cy="9519323"/>
        </a:xfrm>
        <a:prstGeom prst="rect">
          <a:avLst/>
        </a:prstGeom>
      </xdr:spPr>
    </xdr:pic>
    <xdr:clientData/>
  </xdr:twoCellAnchor>
  <xdr:twoCellAnchor editAs="oneCell">
    <xdr:from>
      <xdr:col>0</xdr:col>
      <xdr:colOff>0</xdr:colOff>
      <xdr:row>566</xdr:row>
      <xdr:rowOff>0</xdr:rowOff>
    </xdr:from>
    <xdr:to>
      <xdr:col>29</xdr:col>
      <xdr:colOff>377812</xdr:colOff>
      <xdr:row>618</xdr:row>
      <xdr:rowOff>106483</xdr:rowOff>
    </xdr:to>
    <xdr:pic>
      <xdr:nvPicPr>
        <xdr:cNvPr id="44" name="図 43">
          <a:extLst>
            <a:ext uri="{FF2B5EF4-FFF2-40B4-BE49-F238E27FC236}">
              <a16:creationId xmlns:a16="http://schemas.microsoft.com/office/drawing/2014/main" id="{7F0F870E-8D5E-441A-8801-D308935BF034}"/>
            </a:ext>
          </a:extLst>
        </xdr:cNvPr>
        <xdr:cNvPicPr>
          <a:picLocks noChangeAspect="1"/>
        </xdr:cNvPicPr>
      </xdr:nvPicPr>
      <xdr:blipFill>
        <a:blip xmlns:r="http://schemas.openxmlformats.org/officeDocument/2006/relationships" r:embed="rId16"/>
        <a:stretch>
          <a:fillRect/>
        </a:stretch>
      </xdr:blipFill>
      <xdr:spPr>
        <a:xfrm>
          <a:off x="0" y="101832833"/>
          <a:ext cx="18295395" cy="9462150"/>
        </a:xfrm>
        <a:prstGeom prst="rect">
          <a:avLst/>
        </a:prstGeom>
      </xdr:spPr>
    </xdr:pic>
    <xdr:clientData/>
  </xdr:twoCellAnchor>
  <xdr:twoCellAnchor editAs="oneCell">
    <xdr:from>
      <xdr:col>0</xdr:col>
      <xdr:colOff>0</xdr:colOff>
      <xdr:row>622</xdr:row>
      <xdr:rowOff>0</xdr:rowOff>
    </xdr:from>
    <xdr:to>
      <xdr:col>29</xdr:col>
      <xdr:colOff>377812</xdr:colOff>
      <xdr:row>674</xdr:row>
      <xdr:rowOff>163657</xdr:rowOff>
    </xdr:to>
    <xdr:pic>
      <xdr:nvPicPr>
        <xdr:cNvPr id="45" name="図 44">
          <a:extLst>
            <a:ext uri="{FF2B5EF4-FFF2-40B4-BE49-F238E27FC236}">
              <a16:creationId xmlns:a16="http://schemas.microsoft.com/office/drawing/2014/main" id="{C1C44D96-9776-4B2C-8EB2-C5C7FBB05C89}"/>
            </a:ext>
          </a:extLst>
        </xdr:cNvPr>
        <xdr:cNvPicPr>
          <a:picLocks noChangeAspect="1"/>
        </xdr:cNvPicPr>
      </xdr:nvPicPr>
      <xdr:blipFill>
        <a:blip xmlns:r="http://schemas.openxmlformats.org/officeDocument/2006/relationships" r:embed="rId17"/>
        <a:stretch>
          <a:fillRect/>
        </a:stretch>
      </xdr:blipFill>
      <xdr:spPr>
        <a:xfrm>
          <a:off x="0" y="111908167"/>
          <a:ext cx="18295395" cy="9519323"/>
        </a:xfrm>
        <a:prstGeom prst="rect">
          <a:avLst/>
        </a:prstGeom>
      </xdr:spPr>
    </xdr:pic>
    <xdr:clientData/>
  </xdr:twoCellAnchor>
  <xdr:twoCellAnchor editAs="oneCell">
    <xdr:from>
      <xdr:col>0</xdr:col>
      <xdr:colOff>0</xdr:colOff>
      <xdr:row>678</xdr:row>
      <xdr:rowOff>0</xdr:rowOff>
    </xdr:from>
    <xdr:to>
      <xdr:col>29</xdr:col>
      <xdr:colOff>377812</xdr:colOff>
      <xdr:row>730</xdr:row>
      <xdr:rowOff>144598</xdr:rowOff>
    </xdr:to>
    <xdr:pic>
      <xdr:nvPicPr>
        <xdr:cNvPr id="46" name="図 45">
          <a:extLst>
            <a:ext uri="{FF2B5EF4-FFF2-40B4-BE49-F238E27FC236}">
              <a16:creationId xmlns:a16="http://schemas.microsoft.com/office/drawing/2014/main" id="{48884C2A-5AB9-43F7-B6E7-510C2538EE14}"/>
            </a:ext>
          </a:extLst>
        </xdr:cNvPr>
        <xdr:cNvPicPr>
          <a:picLocks noChangeAspect="1"/>
        </xdr:cNvPicPr>
      </xdr:nvPicPr>
      <xdr:blipFill>
        <a:blip xmlns:r="http://schemas.openxmlformats.org/officeDocument/2006/relationships" r:embed="rId18"/>
        <a:stretch>
          <a:fillRect/>
        </a:stretch>
      </xdr:blipFill>
      <xdr:spPr>
        <a:xfrm>
          <a:off x="0" y="121983500"/>
          <a:ext cx="18295395" cy="9500265"/>
        </a:xfrm>
        <a:prstGeom prst="rect">
          <a:avLst/>
        </a:prstGeom>
      </xdr:spPr>
    </xdr:pic>
    <xdr:clientData/>
  </xdr:twoCellAnchor>
  <xdr:twoCellAnchor editAs="oneCell">
    <xdr:from>
      <xdr:col>0</xdr:col>
      <xdr:colOff>0</xdr:colOff>
      <xdr:row>734</xdr:row>
      <xdr:rowOff>0</xdr:rowOff>
    </xdr:from>
    <xdr:to>
      <xdr:col>29</xdr:col>
      <xdr:colOff>377812</xdr:colOff>
      <xdr:row>786</xdr:row>
      <xdr:rowOff>116011</xdr:rowOff>
    </xdr:to>
    <xdr:pic>
      <xdr:nvPicPr>
        <xdr:cNvPr id="47" name="図 46">
          <a:extLst>
            <a:ext uri="{FF2B5EF4-FFF2-40B4-BE49-F238E27FC236}">
              <a16:creationId xmlns:a16="http://schemas.microsoft.com/office/drawing/2014/main" id="{2CDBCCA0-8DFD-4564-8D4B-F09ABFE905B6}"/>
            </a:ext>
          </a:extLst>
        </xdr:cNvPr>
        <xdr:cNvPicPr>
          <a:picLocks noChangeAspect="1"/>
        </xdr:cNvPicPr>
      </xdr:nvPicPr>
      <xdr:blipFill>
        <a:blip xmlns:r="http://schemas.openxmlformats.org/officeDocument/2006/relationships" r:embed="rId19"/>
        <a:stretch>
          <a:fillRect/>
        </a:stretch>
      </xdr:blipFill>
      <xdr:spPr>
        <a:xfrm>
          <a:off x="0" y="132058833"/>
          <a:ext cx="18295395" cy="9471678"/>
        </a:xfrm>
        <a:prstGeom prst="rect">
          <a:avLst/>
        </a:prstGeom>
      </xdr:spPr>
    </xdr:pic>
    <xdr:clientData/>
  </xdr:twoCellAnchor>
  <xdr:twoCellAnchor editAs="oneCell">
    <xdr:from>
      <xdr:col>0</xdr:col>
      <xdr:colOff>0</xdr:colOff>
      <xdr:row>790</xdr:row>
      <xdr:rowOff>0</xdr:rowOff>
    </xdr:from>
    <xdr:to>
      <xdr:col>29</xdr:col>
      <xdr:colOff>377812</xdr:colOff>
      <xdr:row>842</xdr:row>
      <xdr:rowOff>154128</xdr:rowOff>
    </xdr:to>
    <xdr:pic>
      <xdr:nvPicPr>
        <xdr:cNvPr id="49" name="図 48">
          <a:extLst>
            <a:ext uri="{FF2B5EF4-FFF2-40B4-BE49-F238E27FC236}">
              <a16:creationId xmlns:a16="http://schemas.microsoft.com/office/drawing/2014/main" id="{FA07ECFE-29DE-456A-A30E-99C0911DF785}"/>
            </a:ext>
          </a:extLst>
        </xdr:cNvPr>
        <xdr:cNvPicPr>
          <a:picLocks noChangeAspect="1"/>
        </xdr:cNvPicPr>
      </xdr:nvPicPr>
      <xdr:blipFill>
        <a:blip xmlns:r="http://schemas.openxmlformats.org/officeDocument/2006/relationships" r:embed="rId20"/>
        <a:stretch>
          <a:fillRect/>
        </a:stretch>
      </xdr:blipFill>
      <xdr:spPr>
        <a:xfrm>
          <a:off x="0" y="142134167"/>
          <a:ext cx="18295395" cy="9509794"/>
        </a:xfrm>
        <a:prstGeom prst="rect">
          <a:avLst/>
        </a:prstGeom>
      </xdr:spPr>
    </xdr:pic>
    <xdr:clientData/>
  </xdr:twoCellAnchor>
  <xdr:twoCellAnchor editAs="oneCell">
    <xdr:from>
      <xdr:col>0</xdr:col>
      <xdr:colOff>0</xdr:colOff>
      <xdr:row>846</xdr:row>
      <xdr:rowOff>0</xdr:rowOff>
    </xdr:from>
    <xdr:to>
      <xdr:col>29</xdr:col>
      <xdr:colOff>368283</xdr:colOff>
      <xdr:row>898</xdr:row>
      <xdr:rowOff>116011</xdr:rowOff>
    </xdr:to>
    <xdr:pic>
      <xdr:nvPicPr>
        <xdr:cNvPr id="50" name="図 49">
          <a:extLst>
            <a:ext uri="{FF2B5EF4-FFF2-40B4-BE49-F238E27FC236}">
              <a16:creationId xmlns:a16="http://schemas.microsoft.com/office/drawing/2014/main" id="{DA4C27F2-68F8-4150-8F6F-197F8B70977E}"/>
            </a:ext>
          </a:extLst>
        </xdr:cNvPr>
        <xdr:cNvPicPr>
          <a:picLocks noChangeAspect="1"/>
        </xdr:cNvPicPr>
      </xdr:nvPicPr>
      <xdr:blipFill>
        <a:blip xmlns:r="http://schemas.openxmlformats.org/officeDocument/2006/relationships" r:embed="rId21"/>
        <a:stretch>
          <a:fillRect/>
        </a:stretch>
      </xdr:blipFill>
      <xdr:spPr>
        <a:xfrm>
          <a:off x="0" y="152209500"/>
          <a:ext cx="18285866" cy="9471678"/>
        </a:xfrm>
        <a:prstGeom prst="rect">
          <a:avLst/>
        </a:prstGeom>
      </xdr:spPr>
    </xdr:pic>
    <xdr:clientData/>
  </xdr:twoCellAnchor>
  <xdr:twoCellAnchor editAs="oneCell">
    <xdr:from>
      <xdr:col>0</xdr:col>
      <xdr:colOff>0</xdr:colOff>
      <xdr:row>902</xdr:row>
      <xdr:rowOff>0</xdr:rowOff>
    </xdr:from>
    <xdr:to>
      <xdr:col>29</xdr:col>
      <xdr:colOff>377812</xdr:colOff>
      <xdr:row>954</xdr:row>
      <xdr:rowOff>125540</xdr:rowOff>
    </xdr:to>
    <xdr:pic>
      <xdr:nvPicPr>
        <xdr:cNvPr id="52" name="図 51">
          <a:extLst>
            <a:ext uri="{FF2B5EF4-FFF2-40B4-BE49-F238E27FC236}">
              <a16:creationId xmlns:a16="http://schemas.microsoft.com/office/drawing/2014/main" id="{1318E6A3-BF37-45C0-BB0A-C83AB2762321}"/>
            </a:ext>
          </a:extLst>
        </xdr:cNvPr>
        <xdr:cNvPicPr>
          <a:picLocks noChangeAspect="1"/>
        </xdr:cNvPicPr>
      </xdr:nvPicPr>
      <xdr:blipFill>
        <a:blip xmlns:r="http://schemas.openxmlformats.org/officeDocument/2006/relationships" r:embed="rId22"/>
        <a:stretch>
          <a:fillRect/>
        </a:stretch>
      </xdr:blipFill>
      <xdr:spPr>
        <a:xfrm>
          <a:off x="0" y="162284833"/>
          <a:ext cx="18295395" cy="9481207"/>
        </a:xfrm>
        <a:prstGeom prst="rect">
          <a:avLst/>
        </a:prstGeom>
      </xdr:spPr>
    </xdr:pic>
    <xdr:clientData/>
  </xdr:twoCellAnchor>
  <xdr:twoCellAnchor editAs="oneCell">
    <xdr:from>
      <xdr:col>0</xdr:col>
      <xdr:colOff>0</xdr:colOff>
      <xdr:row>958</xdr:row>
      <xdr:rowOff>0</xdr:rowOff>
    </xdr:from>
    <xdr:to>
      <xdr:col>29</xdr:col>
      <xdr:colOff>377812</xdr:colOff>
      <xdr:row>1010</xdr:row>
      <xdr:rowOff>144599</xdr:rowOff>
    </xdr:to>
    <xdr:pic>
      <xdr:nvPicPr>
        <xdr:cNvPr id="54" name="図 53">
          <a:extLst>
            <a:ext uri="{FF2B5EF4-FFF2-40B4-BE49-F238E27FC236}">
              <a16:creationId xmlns:a16="http://schemas.microsoft.com/office/drawing/2014/main" id="{EEF7E7D8-23D1-4129-A676-6865883758A4}"/>
            </a:ext>
          </a:extLst>
        </xdr:cNvPr>
        <xdr:cNvPicPr>
          <a:picLocks noChangeAspect="1"/>
        </xdr:cNvPicPr>
      </xdr:nvPicPr>
      <xdr:blipFill>
        <a:blip xmlns:r="http://schemas.openxmlformats.org/officeDocument/2006/relationships" r:embed="rId23"/>
        <a:stretch>
          <a:fillRect/>
        </a:stretch>
      </xdr:blipFill>
      <xdr:spPr>
        <a:xfrm>
          <a:off x="0" y="172360167"/>
          <a:ext cx="18295395" cy="9500265"/>
        </a:xfrm>
        <a:prstGeom prst="rect">
          <a:avLst/>
        </a:prstGeom>
      </xdr:spPr>
    </xdr:pic>
    <xdr:clientData/>
  </xdr:twoCellAnchor>
  <xdr:twoCellAnchor editAs="oneCell">
    <xdr:from>
      <xdr:col>0</xdr:col>
      <xdr:colOff>0</xdr:colOff>
      <xdr:row>1014</xdr:row>
      <xdr:rowOff>0</xdr:rowOff>
    </xdr:from>
    <xdr:to>
      <xdr:col>29</xdr:col>
      <xdr:colOff>358754</xdr:colOff>
      <xdr:row>1066</xdr:row>
      <xdr:rowOff>87425</xdr:rowOff>
    </xdr:to>
    <xdr:pic>
      <xdr:nvPicPr>
        <xdr:cNvPr id="56" name="図 55">
          <a:extLst>
            <a:ext uri="{FF2B5EF4-FFF2-40B4-BE49-F238E27FC236}">
              <a16:creationId xmlns:a16="http://schemas.microsoft.com/office/drawing/2014/main" id="{4CC263B9-5826-4EB1-BF95-ADA0C9BAE3D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xdr:blipFill>
      <xdr:spPr>
        <a:xfrm>
          <a:off x="0" y="182435500"/>
          <a:ext cx="18276337" cy="9443092"/>
        </a:xfrm>
        <a:prstGeom prst="rect">
          <a:avLst/>
        </a:prstGeom>
      </xdr:spPr>
    </xdr:pic>
    <xdr:clientData/>
  </xdr:twoCellAnchor>
  <xdr:twoCellAnchor editAs="oneCell">
    <xdr:from>
      <xdr:col>38</xdr:col>
      <xdr:colOff>0</xdr:colOff>
      <xdr:row>1014</xdr:row>
      <xdr:rowOff>0</xdr:rowOff>
    </xdr:from>
    <xdr:to>
      <xdr:col>67</xdr:col>
      <xdr:colOff>187311</xdr:colOff>
      <xdr:row>1066</xdr:row>
      <xdr:rowOff>116011</xdr:rowOff>
    </xdr:to>
    <xdr:pic>
      <xdr:nvPicPr>
        <xdr:cNvPr id="57" name="図 56">
          <a:extLst>
            <a:ext uri="{FF2B5EF4-FFF2-40B4-BE49-F238E27FC236}">
              <a16:creationId xmlns:a16="http://schemas.microsoft.com/office/drawing/2014/main" id="{A015BBC4-11CD-4A0B-B78E-7CE2256D635A}"/>
            </a:ext>
          </a:extLst>
        </xdr:cNvPr>
        <xdr:cNvPicPr>
          <a:picLocks noChangeAspect="1"/>
        </xdr:cNvPicPr>
      </xdr:nvPicPr>
      <xdr:blipFill>
        <a:blip xmlns:r="http://schemas.openxmlformats.org/officeDocument/2006/relationships" r:embed="rId25"/>
        <a:stretch>
          <a:fillRect/>
        </a:stretch>
      </xdr:blipFill>
      <xdr:spPr>
        <a:xfrm>
          <a:off x="23537333" y="182435500"/>
          <a:ext cx="18295395" cy="9471678"/>
        </a:xfrm>
        <a:prstGeom prst="rect">
          <a:avLst/>
        </a:prstGeom>
      </xdr:spPr>
    </xdr:pic>
    <xdr:clientData/>
  </xdr:twoCellAnchor>
  <xdr:twoCellAnchor editAs="oneCell">
    <xdr:from>
      <xdr:col>0</xdr:col>
      <xdr:colOff>0</xdr:colOff>
      <xdr:row>1070</xdr:row>
      <xdr:rowOff>0</xdr:rowOff>
    </xdr:from>
    <xdr:to>
      <xdr:col>29</xdr:col>
      <xdr:colOff>377812</xdr:colOff>
      <xdr:row>1122</xdr:row>
      <xdr:rowOff>125540</xdr:rowOff>
    </xdr:to>
    <xdr:pic>
      <xdr:nvPicPr>
        <xdr:cNvPr id="58" name="図 57">
          <a:extLst>
            <a:ext uri="{FF2B5EF4-FFF2-40B4-BE49-F238E27FC236}">
              <a16:creationId xmlns:a16="http://schemas.microsoft.com/office/drawing/2014/main" id="{AA7DDE2C-8751-42B9-832F-B3C7A430C451}"/>
            </a:ext>
          </a:extLst>
        </xdr:cNvPr>
        <xdr:cNvPicPr>
          <a:picLocks noChangeAspect="1"/>
        </xdr:cNvPicPr>
      </xdr:nvPicPr>
      <xdr:blipFill>
        <a:blip xmlns:r="http://schemas.openxmlformats.org/officeDocument/2006/relationships" r:embed="rId26"/>
        <a:stretch>
          <a:fillRect/>
        </a:stretch>
      </xdr:blipFill>
      <xdr:spPr>
        <a:xfrm>
          <a:off x="0" y="192510833"/>
          <a:ext cx="18295395" cy="9481207"/>
        </a:xfrm>
        <a:prstGeom prst="rect">
          <a:avLst/>
        </a:prstGeom>
      </xdr:spPr>
    </xdr:pic>
    <xdr:clientData/>
  </xdr:twoCellAnchor>
  <xdr:twoCellAnchor editAs="oneCell">
    <xdr:from>
      <xdr:col>0</xdr:col>
      <xdr:colOff>0</xdr:colOff>
      <xdr:row>1126</xdr:row>
      <xdr:rowOff>0</xdr:rowOff>
    </xdr:from>
    <xdr:to>
      <xdr:col>29</xdr:col>
      <xdr:colOff>368283</xdr:colOff>
      <xdr:row>1178</xdr:row>
      <xdr:rowOff>135070</xdr:rowOff>
    </xdr:to>
    <xdr:pic>
      <xdr:nvPicPr>
        <xdr:cNvPr id="59" name="図 58">
          <a:extLst>
            <a:ext uri="{FF2B5EF4-FFF2-40B4-BE49-F238E27FC236}">
              <a16:creationId xmlns:a16="http://schemas.microsoft.com/office/drawing/2014/main" id="{C36F0759-0A5A-4BC6-8911-3907BF4BB8E1}"/>
            </a:ext>
          </a:extLst>
        </xdr:cNvPr>
        <xdr:cNvPicPr>
          <a:picLocks noChangeAspect="1"/>
        </xdr:cNvPicPr>
      </xdr:nvPicPr>
      <xdr:blipFill>
        <a:blip xmlns:r="http://schemas.openxmlformats.org/officeDocument/2006/relationships" r:embed="rId27"/>
        <a:stretch>
          <a:fillRect/>
        </a:stretch>
      </xdr:blipFill>
      <xdr:spPr>
        <a:xfrm>
          <a:off x="0" y="202586167"/>
          <a:ext cx="18285866" cy="9490736"/>
        </a:xfrm>
        <a:prstGeom prst="rect">
          <a:avLst/>
        </a:prstGeom>
      </xdr:spPr>
    </xdr:pic>
    <xdr:clientData/>
  </xdr:twoCellAnchor>
  <xdr:twoCellAnchor editAs="oneCell">
    <xdr:from>
      <xdr:col>0</xdr:col>
      <xdr:colOff>0</xdr:colOff>
      <xdr:row>1182</xdr:row>
      <xdr:rowOff>0</xdr:rowOff>
    </xdr:from>
    <xdr:to>
      <xdr:col>29</xdr:col>
      <xdr:colOff>377812</xdr:colOff>
      <xdr:row>1234</xdr:row>
      <xdr:rowOff>125540</xdr:rowOff>
    </xdr:to>
    <xdr:pic>
      <xdr:nvPicPr>
        <xdr:cNvPr id="60" name="図 59">
          <a:extLst>
            <a:ext uri="{FF2B5EF4-FFF2-40B4-BE49-F238E27FC236}">
              <a16:creationId xmlns:a16="http://schemas.microsoft.com/office/drawing/2014/main" id="{80ADBC09-D08D-4D32-9912-272D29E05630}"/>
            </a:ext>
          </a:extLst>
        </xdr:cNvPr>
        <xdr:cNvPicPr>
          <a:picLocks noChangeAspect="1"/>
        </xdr:cNvPicPr>
      </xdr:nvPicPr>
      <xdr:blipFill>
        <a:blip xmlns:r="http://schemas.openxmlformats.org/officeDocument/2006/relationships" r:embed="rId28"/>
        <a:stretch>
          <a:fillRect/>
        </a:stretch>
      </xdr:blipFill>
      <xdr:spPr>
        <a:xfrm>
          <a:off x="0" y="212661500"/>
          <a:ext cx="18295395" cy="9481207"/>
        </a:xfrm>
        <a:prstGeom prst="rect">
          <a:avLst/>
        </a:prstGeom>
      </xdr:spPr>
    </xdr:pic>
    <xdr:clientData/>
  </xdr:twoCellAnchor>
  <xdr:twoCellAnchor editAs="oneCell">
    <xdr:from>
      <xdr:col>38</xdr:col>
      <xdr:colOff>0</xdr:colOff>
      <xdr:row>1182</xdr:row>
      <xdr:rowOff>21355</xdr:rowOff>
    </xdr:from>
    <xdr:to>
      <xdr:col>67</xdr:col>
      <xdr:colOff>177782</xdr:colOff>
      <xdr:row>1234</xdr:row>
      <xdr:rowOff>132771</xdr:rowOff>
    </xdr:to>
    <xdr:pic>
      <xdr:nvPicPr>
        <xdr:cNvPr id="61" name="図 60">
          <a:extLst>
            <a:ext uri="{FF2B5EF4-FFF2-40B4-BE49-F238E27FC236}">
              <a16:creationId xmlns:a16="http://schemas.microsoft.com/office/drawing/2014/main" id="{BFA1CE35-35E4-44EC-945F-89CB7E25A1C1}"/>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xdr:blipFill>
      <xdr:spPr>
        <a:xfrm>
          <a:off x="23537333" y="212682855"/>
          <a:ext cx="18285866" cy="9467083"/>
        </a:xfrm>
        <a:prstGeom prst="rect">
          <a:avLst/>
        </a:prstGeom>
      </xdr:spPr>
    </xdr:pic>
    <xdr:clientData/>
  </xdr:twoCellAnchor>
  <xdr:twoCellAnchor editAs="oneCell">
    <xdr:from>
      <xdr:col>68</xdr:col>
      <xdr:colOff>0</xdr:colOff>
      <xdr:row>1182</xdr:row>
      <xdr:rowOff>0</xdr:rowOff>
    </xdr:from>
    <xdr:to>
      <xdr:col>97</xdr:col>
      <xdr:colOff>187311</xdr:colOff>
      <xdr:row>1234</xdr:row>
      <xdr:rowOff>116011</xdr:rowOff>
    </xdr:to>
    <xdr:pic>
      <xdr:nvPicPr>
        <xdr:cNvPr id="62" name="図 61">
          <a:extLst>
            <a:ext uri="{FF2B5EF4-FFF2-40B4-BE49-F238E27FC236}">
              <a16:creationId xmlns:a16="http://schemas.microsoft.com/office/drawing/2014/main" id="{2EE50E1F-B6E9-481A-9177-7706EBB108B5}"/>
            </a:ext>
          </a:extLst>
        </xdr:cNvPr>
        <xdr:cNvPicPr>
          <a:picLocks noChangeAspect="1"/>
        </xdr:cNvPicPr>
      </xdr:nvPicPr>
      <xdr:blipFill>
        <a:blip xmlns:r="http://schemas.openxmlformats.org/officeDocument/2006/relationships" r:embed="rId30"/>
        <a:stretch>
          <a:fillRect/>
        </a:stretch>
      </xdr:blipFill>
      <xdr:spPr>
        <a:xfrm>
          <a:off x="42269833" y="212661500"/>
          <a:ext cx="18295395" cy="9471678"/>
        </a:xfrm>
        <a:prstGeom prst="rect">
          <a:avLst/>
        </a:prstGeom>
      </xdr:spPr>
    </xdr:pic>
    <xdr:clientData/>
  </xdr:twoCellAnchor>
  <xdr:twoCellAnchor editAs="oneCell">
    <xdr:from>
      <xdr:col>98</xdr:col>
      <xdr:colOff>0</xdr:colOff>
      <xdr:row>1182</xdr:row>
      <xdr:rowOff>0</xdr:rowOff>
    </xdr:from>
    <xdr:to>
      <xdr:col>127</xdr:col>
      <xdr:colOff>187311</xdr:colOff>
      <xdr:row>1234</xdr:row>
      <xdr:rowOff>154127</xdr:rowOff>
    </xdr:to>
    <xdr:pic>
      <xdr:nvPicPr>
        <xdr:cNvPr id="64" name="図 63">
          <a:extLst>
            <a:ext uri="{FF2B5EF4-FFF2-40B4-BE49-F238E27FC236}">
              <a16:creationId xmlns:a16="http://schemas.microsoft.com/office/drawing/2014/main" id="{D64DB1BD-3747-46E8-85C7-D8475707FD7F}"/>
            </a:ext>
          </a:extLst>
        </xdr:cNvPr>
        <xdr:cNvPicPr>
          <a:picLocks noChangeAspect="1"/>
        </xdr:cNvPicPr>
      </xdr:nvPicPr>
      <xdr:blipFill>
        <a:blip xmlns:r="http://schemas.openxmlformats.org/officeDocument/2006/relationships" r:embed="rId31"/>
        <a:stretch>
          <a:fillRect/>
        </a:stretch>
      </xdr:blipFill>
      <xdr:spPr>
        <a:xfrm>
          <a:off x="61002333" y="212661500"/>
          <a:ext cx="18295395" cy="9509794"/>
        </a:xfrm>
        <a:prstGeom prst="rect">
          <a:avLst/>
        </a:prstGeom>
      </xdr:spPr>
    </xdr:pic>
    <xdr:clientData/>
  </xdr:twoCellAnchor>
  <xdr:twoCellAnchor editAs="oneCell">
    <xdr:from>
      <xdr:col>0</xdr:col>
      <xdr:colOff>0</xdr:colOff>
      <xdr:row>1238</xdr:row>
      <xdr:rowOff>0</xdr:rowOff>
    </xdr:from>
    <xdr:to>
      <xdr:col>29</xdr:col>
      <xdr:colOff>377812</xdr:colOff>
      <xdr:row>1290</xdr:row>
      <xdr:rowOff>135069</xdr:rowOff>
    </xdr:to>
    <xdr:pic>
      <xdr:nvPicPr>
        <xdr:cNvPr id="65" name="図 64">
          <a:extLst>
            <a:ext uri="{FF2B5EF4-FFF2-40B4-BE49-F238E27FC236}">
              <a16:creationId xmlns:a16="http://schemas.microsoft.com/office/drawing/2014/main" id="{CFB9D0E9-A5D3-4FDC-9004-132C3041BBDC}"/>
            </a:ext>
          </a:extLst>
        </xdr:cNvPr>
        <xdr:cNvPicPr>
          <a:picLocks noChangeAspect="1"/>
        </xdr:cNvPicPr>
      </xdr:nvPicPr>
      <xdr:blipFill>
        <a:blip xmlns:r="http://schemas.openxmlformats.org/officeDocument/2006/relationships" r:embed="rId32"/>
        <a:stretch>
          <a:fillRect/>
        </a:stretch>
      </xdr:blipFill>
      <xdr:spPr>
        <a:xfrm>
          <a:off x="0" y="222736833"/>
          <a:ext cx="18295395" cy="9490736"/>
        </a:xfrm>
        <a:prstGeom prst="rect">
          <a:avLst/>
        </a:prstGeom>
      </xdr:spPr>
    </xdr:pic>
    <xdr:clientData/>
  </xdr:twoCellAnchor>
  <xdr:twoCellAnchor editAs="oneCell">
    <xdr:from>
      <xdr:col>0</xdr:col>
      <xdr:colOff>0</xdr:colOff>
      <xdr:row>1294</xdr:row>
      <xdr:rowOff>0</xdr:rowOff>
    </xdr:from>
    <xdr:to>
      <xdr:col>29</xdr:col>
      <xdr:colOff>377812</xdr:colOff>
      <xdr:row>1346</xdr:row>
      <xdr:rowOff>154128</xdr:rowOff>
    </xdr:to>
    <xdr:pic>
      <xdr:nvPicPr>
        <xdr:cNvPr id="66" name="図 65">
          <a:extLst>
            <a:ext uri="{FF2B5EF4-FFF2-40B4-BE49-F238E27FC236}">
              <a16:creationId xmlns:a16="http://schemas.microsoft.com/office/drawing/2014/main" id="{80C4FADF-5C90-42CA-A0F4-2A54EC31C721}"/>
            </a:ext>
          </a:extLst>
        </xdr:cNvPr>
        <xdr:cNvPicPr>
          <a:picLocks noChangeAspect="1"/>
        </xdr:cNvPicPr>
      </xdr:nvPicPr>
      <xdr:blipFill>
        <a:blip xmlns:r="http://schemas.openxmlformats.org/officeDocument/2006/relationships" r:embed="rId33"/>
        <a:stretch>
          <a:fillRect/>
        </a:stretch>
      </xdr:blipFill>
      <xdr:spPr>
        <a:xfrm>
          <a:off x="0" y="232812167"/>
          <a:ext cx="18295395" cy="9509794"/>
        </a:xfrm>
        <a:prstGeom prst="rect">
          <a:avLst/>
        </a:prstGeom>
      </xdr:spPr>
    </xdr:pic>
    <xdr:clientData/>
  </xdr:twoCellAnchor>
  <xdr:twoCellAnchor editAs="oneCell">
    <xdr:from>
      <xdr:col>0</xdr:col>
      <xdr:colOff>0</xdr:colOff>
      <xdr:row>1294</xdr:row>
      <xdr:rowOff>0</xdr:rowOff>
    </xdr:from>
    <xdr:to>
      <xdr:col>29</xdr:col>
      <xdr:colOff>377812</xdr:colOff>
      <xdr:row>1346</xdr:row>
      <xdr:rowOff>135070</xdr:rowOff>
    </xdr:to>
    <xdr:pic>
      <xdr:nvPicPr>
        <xdr:cNvPr id="67" name="図 66">
          <a:extLst>
            <a:ext uri="{FF2B5EF4-FFF2-40B4-BE49-F238E27FC236}">
              <a16:creationId xmlns:a16="http://schemas.microsoft.com/office/drawing/2014/main" id="{EACF1103-6A5F-40C6-81C0-963AC411963C}"/>
            </a:ext>
          </a:extLst>
        </xdr:cNvPr>
        <xdr:cNvPicPr>
          <a:picLocks noChangeAspect="1"/>
        </xdr:cNvPicPr>
      </xdr:nvPicPr>
      <xdr:blipFill>
        <a:blip xmlns:r="http://schemas.openxmlformats.org/officeDocument/2006/relationships" r:embed="rId34"/>
        <a:stretch>
          <a:fillRect/>
        </a:stretch>
      </xdr:blipFill>
      <xdr:spPr>
        <a:xfrm>
          <a:off x="0" y="232812167"/>
          <a:ext cx="18295395" cy="9490736"/>
        </a:xfrm>
        <a:prstGeom prst="rect">
          <a:avLst/>
        </a:prstGeom>
      </xdr:spPr>
    </xdr:pic>
    <xdr:clientData/>
  </xdr:twoCellAnchor>
  <xdr:twoCellAnchor editAs="oneCell">
    <xdr:from>
      <xdr:col>0</xdr:col>
      <xdr:colOff>0</xdr:colOff>
      <xdr:row>1350</xdr:row>
      <xdr:rowOff>0</xdr:rowOff>
    </xdr:from>
    <xdr:to>
      <xdr:col>29</xdr:col>
      <xdr:colOff>377812</xdr:colOff>
      <xdr:row>1402</xdr:row>
      <xdr:rowOff>135069</xdr:rowOff>
    </xdr:to>
    <xdr:pic>
      <xdr:nvPicPr>
        <xdr:cNvPr id="68" name="図 67">
          <a:extLst>
            <a:ext uri="{FF2B5EF4-FFF2-40B4-BE49-F238E27FC236}">
              <a16:creationId xmlns:a16="http://schemas.microsoft.com/office/drawing/2014/main" id="{7294FC2C-0D37-4FBC-AF58-82F6D1D746A2}"/>
            </a:ext>
          </a:extLst>
        </xdr:cNvPr>
        <xdr:cNvPicPr>
          <a:picLocks noChangeAspect="1"/>
        </xdr:cNvPicPr>
      </xdr:nvPicPr>
      <xdr:blipFill>
        <a:blip xmlns:r="http://schemas.openxmlformats.org/officeDocument/2006/relationships" r:embed="rId35"/>
        <a:stretch>
          <a:fillRect/>
        </a:stretch>
      </xdr:blipFill>
      <xdr:spPr>
        <a:xfrm>
          <a:off x="0" y="242887500"/>
          <a:ext cx="18295395" cy="9490736"/>
        </a:xfrm>
        <a:prstGeom prst="rect">
          <a:avLst/>
        </a:prstGeom>
      </xdr:spPr>
    </xdr:pic>
    <xdr:clientData/>
  </xdr:twoCellAnchor>
  <xdr:twoCellAnchor editAs="oneCell">
    <xdr:from>
      <xdr:col>0</xdr:col>
      <xdr:colOff>0</xdr:colOff>
      <xdr:row>1406</xdr:row>
      <xdr:rowOff>0</xdr:rowOff>
    </xdr:from>
    <xdr:to>
      <xdr:col>29</xdr:col>
      <xdr:colOff>377812</xdr:colOff>
      <xdr:row>1458</xdr:row>
      <xdr:rowOff>96954</xdr:rowOff>
    </xdr:to>
    <xdr:pic>
      <xdr:nvPicPr>
        <xdr:cNvPr id="70" name="図 69">
          <a:extLst>
            <a:ext uri="{FF2B5EF4-FFF2-40B4-BE49-F238E27FC236}">
              <a16:creationId xmlns:a16="http://schemas.microsoft.com/office/drawing/2014/main" id="{B97C8DB8-07B0-477D-9EFD-896B44F488D4}"/>
            </a:ext>
          </a:extLst>
        </xdr:cNvPr>
        <xdr:cNvPicPr>
          <a:picLocks noChangeAspect="1"/>
        </xdr:cNvPicPr>
      </xdr:nvPicPr>
      <xdr:blipFill>
        <a:blip xmlns:r="http://schemas.openxmlformats.org/officeDocument/2006/relationships" r:embed="rId36"/>
        <a:stretch>
          <a:fillRect/>
        </a:stretch>
      </xdr:blipFill>
      <xdr:spPr>
        <a:xfrm>
          <a:off x="0" y="252962833"/>
          <a:ext cx="18295395" cy="9452621"/>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64"/>
  <sheetViews>
    <sheetView tabSelected="1" zoomScaleNormal="100" workbookViewId="0">
      <pane xSplit="1" ySplit="8" topLeftCell="B9" activePane="bottomRight" state="frozen"/>
      <selection pane="topRight" activeCell="B1" sqref="B1"/>
      <selection pane="bottomLeft" activeCell="A9" sqref="A9"/>
      <selection pane="bottomRight" activeCell="B28" sqref="B28"/>
    </sheetView>
  </sheetViews>
  <sheetFormatPr defaultRowHeight="18.75" x14ac:dyDescent="0.4"/>
  <cols>
    <col min="1" max="1" width="4.875" customWidth="1"/>
    <col min="2" max="2" width="12" customWidth="1"/>
    <col min="3" max="3" width="10.625" customWidth="1"/>
    <col min="4" max="6" width="8.25" customWidth="1"/>
    <col min="7" max="7" width="9.875" customWidth="1"/>
    <col min="10" max="15" width="7.75" customWidth="1"/>
  </cols>
  <sheetData>
    <row r="1" spans="1:18" x14ac:dyDescent="0.4">
      <c r="A1" s="1" t="s">
        <v>7</v>
      </c>
      <c r="C1" t="s">
        <v>9</v>
      </c>
    </row>
    <row r="2" spans="1:18" x14ac:dyDescent="0.4">
      <c r="A2" s="1" t="s">
        <v>8</v>
      </c>
      <c r="C2" t="s">
        <v>35</v>
      </c>
    </row>
    <row r="3" spans="1:18" x14ac:dyDescent="0.4">
      <c r="A3" s="1" t="s">
        <v>11</v>
      </c>
      <c r="C3" s="29">
        <v>10000</v>
      </c>
    </row>
    <row r="4" spans="1:18" x14ac:dyDescent="0.4">
      <c r="A4" s="1" t="s">
        <v>12</v>
      </c>
      <c r="C4" s="29" t="s">
        <v>41</v>
      </c>
    </row>
    <row r="5" spans="1:18" ht="19.5" thickBot="1" x14ac:dyDescent="0.45">
      <c r="A5" s="1" t="s">
        <v>13</v>
      </c>
      <c r="C5" s="29" t="s">
        <v>32</v>
      </c>
    </row>
    <row r="6" spans="1:18" ht="19.5" thickBot="1" x14ac:dyDescent="0.45">
      <c r="A6" s="24" t="s">
        <v>0</v>
      </c>
      <c r="B6" s="24" t="s">
        <v>1</v>
      </c>
      <c r="C6" s="24" t="s">
        <v>1</v>
      </c>
      <c r="D6" s="48" t="s">
        <v>23</v>
      </c>
      <c r="E6" s="25"/>
      <c r="F6" s="26"/>
      <c r="G6" s="83" t="s">
        <v>3</v>
      </c>
      <c r="H6" s="84"/>
      <c r="I6" s="90"/>
      <c r="J6" s="83" t="s">
        <v>34</v>
      </c>
      <c r="K6" s="84"/>
      <c r="L6" s="90"/>
      <c r="M6" s="83" t="s">
        <v>22</v>
      </c>
      <c r="N6" s="84"/>
      <c r="O6" s="90"/>
    </row>
    <row r="7" spans="1:18" ht="19.5" thickBot="1" x14ac:dyDescent="0.45">
      <c r="A7" s="27"/>
      <c r="B7" s="27" t="s">
        <v>2</v>
      </c>
      <c r="C7" s="57" t="s">
        <v>27</v>
      </c>
      <c r="D7" s="13">
        <v>1.27</v>
      </c>
      <c r="E7" s="14">
        <v>1.5</v>
      </c>
      <c r="F7" s="15">
        <v>2</v>
      </c>
      <c r="G7" s="13">
        <v>1.27</v>
      </c>
      <c r="H7" s="14">
        <v>1.5</v>
      </c>
      <c r="I7" s="15">
        <v>2</v>
      </c>
      <c r="J7" s="13">
        <v>1.27</v>
      </c>
      <c r="K7" s="14">
        <v>1.5</v>
      </c>
      <c r="L7" s="15">
        <v>2</v>
      </c>
      <c r="M7" s="13">
        <v>1.27</v>
      </c>
      <c r="N7" s="14">
        <v>1.5</v>
      </c>
      <c r="O7" s="15">
        <v>2</v>
      </c>
    </row>
    <row r="8" spans="1:18" ht="19.5" thickBot="1" x14ac:dyDescent="0.45">
      <c r="A8" s="28" t="s">
        <v>10</v>
      </c>
      <c r="B8" s="12"/>
      <c r="C8" s="49"/>
      <c r="D8" s="17"/>
      <c r="E8" s="16"/>
      <c r="F8" s="18"/>
      <c r="G8" s="19">
        <f>C3</f>
        <v>10000</v>
      </c>
      <c r="H8" s="20">
        <f>C3</f>
        <v>10000</v>
      </c>
      <c r="I8" s="21">
        <f>C3</f>
        <v>10000</v>
      </c>
      <c r="J8" s="87" t="s">
        <v>34</v>
      </c>
      <c r="K8" s="88"/>
      <c r="L8" s="89"/>
      <c r="M8" s="87"/>
      <c r="N8" s="88"/>
      <c r="O8" s="89"/>
    </row>
    <row r="9" spans="1:18" x14ac:dyDescent="0.4">
      <c r="A9" s="9">
        <v>1</v>
      </c>
      <c r="B9" s="23">
        <v>38414</v>
      </c>
      <c r="C9" s="50">
        <v>2</v>
      </c>
      <c r="D9" s="53">
        <v>-1</v>
      </c>
      <c r="E9" s="54">
        <v>-1</v>
      </c>
      <c r="F9" s="55">
        <v>-1</v>
      </c>
      <c r="G9" s="22">
        <f>IF(D9="","",G8+M9)</f>
        <v>9800</v>
      </c>
      <c r="H9" s="22">
        <f t="shared" ref="H9" si="0">IF(E9="","",H8+N9)</f>
        <v>9800</v>
      </c>
      <c r="I9" s="22">
        <f t="shared" ref="I9" si="1">IF(F9="","",I8+O9)</f>
        <v>9800</v>
      </c>
      <c r="J9" s="41">
        <f t="shared" ref="J9:L10" si="2">IF(G8="","",G8*0.02)</f>
        <v>200</v>
      </c>
      <c r="K9" s="42">
        <f t="shared" si="2"/>
        <v>200</v>
      </c>
      <c r="L9" s="43">
        <f t="shared" si="2"/>
        <v>200</v>
      </c>
      <c r="M9" s="41">
        <f>IF(D9="","",J9*D9)</f>
        <v>-200</v>
      </c>
      <c r="N9" s="42">
        <f>IF(E9="","",K9*E9)</f>
        <v>-200</v>
      </c>
      <c r="O9" s="43">
        <f>IF(F9="","",L9*F9)</f>
        <v>-200</v>
      </c>
      <c r="P9" s="40"/>
      <c r="Q9" s="40"/>
      <c r="R9" s="40"/>
    </row>
    <row r="10" spans="1:18" x14ac:dyDescent="0.4">
      <c r="A10" s="9">
        <v>2</v>
      </c>
      <c r="B10" s="5">
        <v>38427</v>
      </c>
      <c r="C10" s="47">
        <v>2</v>
      </c>
      <c r="D10" s="76">
        <v>1.27</v>
      </c>
      <c r="E10" s="56">
        <v>1.5</v>
      </c>
      <c r="F10" s="82">
        <v>2</v>
      </c>
      <c r="G10" s="22">
        <f t="shared" ref="G10:G42" si="3">IF(D10="","",G9+M10)</f>
        <v>10048.92</v>
      </c>
      <c r="H10" s="22">
        <f t="shared" ref="H10:H42" si="4">IF(E10="","",H9+N10)</f>
        <v>10094</v>
      </c>
      <c r="I10" s="22">
        <f t="shared" ref="I10:I42" si="5">IF(F10="","",I9+O10)</f>
        <v>10192</v>
      </c>
      <c r="J10" s="44">
        <f t="shared" si="2"/>
        <v>196</v>
      </c>
      <c r="K10" s="45">
        <f t="shared" si="2"/>
        <v>196</v>
      </c>
      <c r="L10" s="46">
        <f t="shared" si="2"/>
        <v>196</v>
      </c>
      <c r="M10" s="44">
        <f t="shared" ref="M10:M12" si="6">IF(D10="","",J10*D10)</f>
        <v>248.92000000000002</v>
      </c>
      <c r="N10" s="45">
        <f t="shared" ref="N10:N12" si="7">IF(E10="","",K10*E10)</f>
        <v>294</v>
      </c>
      <c r="O10" s="46">
        <f t="shared" ref="O10:O12" si="8">IF(F10="","",L10*F10)</f>
        <v>392</v>
      </c>
      <c r="P10" s="40"/>
      <c r="Q10" s="40"/>
      <c r="R10" s="40"/>
    </row>
    <row r="11" spans="1:18" x14ac:dyDescent="0.4">
      <c r="A11" s="9">
        <v>3</v>
      </c>
      <c r="B11" s="5">
        <v>38518</v>
      </c>
      <c r="C11" s="47">
        <v>2</v>
      </c>
      <c r="D11" s="76">
        <v>-1</v>
      </c>
      <c r="E11" s="56">
        <v>-1</v>
      </c>
      <c r="F11" s="77">
        <v>-1</v>
      </c>
      <c r="G11" s="22">
        <f t="shared" si="3"/>
        <v>9847.9416000000001</v>
      </c>
      <c r="H11" s="22">
        <f t="shared" si="4"/>
        <v>9892.1200000000008</v>
      </c>
      <c r="I11" s="22">
        <f t="shared" si="5"/>
        <v>9988.16</v>
      </c>
      <c r="J11" s="44">
        <f t="shared" ref="J11:J58" si="9">IF(G10="","",G10*0.02)</f>
        <v>200.97839999999999</v>
      </c>
      <c r="K11" s="45">
        <f t="shared" ref="K11:K58" si="10">IF(H10="","",H10*0.02)</f>
        <v>201.88</v>
      </c>
      <c r="L11" s="46">
        <f t="shared" ref="L11:L58" si="11">IF(I10="","",I10*0.02)</f>
        <v>203.84</v>
      </c>
      <c r="M11" s="44">
        <f t="shared" si="6"/>
        <v>-200.97839999999999</v>
      </c>
      <c r="N11" s="45">
        <f t="shared" si="7"/>
        <v>-201.88</v>
      </c>
      <c r="O11" s="46">
        <f t="shared" si="8"/>
        <v>-203.84</v>
      </c>
      <c r="P11" s="40"/>
      <c r="Q11" s="40"/>
      <c r="R11" s="40"/>
    </row>
    <row r="12" spans="1:18" x14ac:dyDescent="0.4">
      <c r="A12" s="9">
        <v>4</v>
      </c>
      <c r="B12" s="5">
        <v>38520</v>
      </c>
      <c r="C12" s="47">
        <v>1</v>
      </c>
      <c r="D12" s="76">
        <v>1.27</v>
      </c>
      <c r="E12" s="56">
        <v>1.5</v>
      </c>
      <c r="F12" s="77">
        <v>2</v>
      </c>
      <c r="G12" s="22">
        <f t="shared" si="3"/>
        <v>10098.07931664</v>
      </c>
      <c r="H12" s="22">
        <f t="shared" si="4"/>
        <v>10188.883600000001</v>
      </c>
      <c r="I12" s="22">
        <f t="shared" si="5"/>
        <v>10387.686400000001</v>
      </c>
      <c r="J12" s="44">
        <f t="shared" si="9"/>
        <v>196.958832</v>
      </c>
      <c r="K12" s="45">
        <f t="shared" si="10"/>
        <v>197.84240000000003</v>
      </c>
      <c r="L12" s="46">
        <f t="shared" si="11"/>
        <v>199.76320000000001</v>
      </c>
      <c r="M12" s="44">
        <f t="shared" si="6"/>
        <v>250.13771664000001</v>
      </c>
      <c r="N12" s="45">
        <f t="shared" si="7"/>
        <v>296.76360000000005</v>
      </c>
      <c r="O12" s="46">
        <f t="shared" si="8"/>
        <v>399.52640000000002</v>
      </c>
      <c r="P12" s="40"/>
      <c r="Q12" s="40"/>
      <c r="R12" s="40"/>
    </row>
    <row r="13" spans="1:18" x14ac:dyDescent="0.4">
      <c r="A13" s="9">
        <v>5</v>
      </c>
      <c r="B13" s="5">
        <v>38548</v>
      </c>
      <c r="C13" s="47">
        <v>2</v>
      </c>
      <c r="D13" s="76">
        <v>-1</v>
      </c>
      <c r="E13" s="56">
        <v>-1</v>
      </c>
      <c r="F13" s="77">
        <v>-1</v>
      </c>
      <c r="G13" s="22">
        <f t="shared" si="3"/>
        <v>9896.1177303072</v>
      </c>
      <c r="H13" s="22">
        <f t="shared" si="4"/>
        <v>9985.1059280000009</v>
      </c>
      <c r="I13" s="22">
        <f t="shared" si="5"/>
        <v>10179.932672000001</v>
      </c>
      <c r="J13" s="44">
        <f t="shared" si="9"/>
        <v>201.96158633280001</v>
      </c>
      <c r="K13" s="45">
        <f t="shared" si="10"/>
        <v>203.77767200000002</v>
      </c>
      <c r="L13" s="46">
        <f t="shared" si="11"/>
        <v>207.75372800000002</v>
      </c>
      <c r="M13" s="44">
        <f t="shared" ref="M13:M58" si="12">IF(D13="","",J13*D13)</f>
        <v>-201.96158633280001</v>
      </c>
      <c r="N13" s="45">
        <f t="shared" ref="N13:N58" si="13">IF(E13="","",K13*E13)</f>
        <v>-203.77767200000002</v>
      </c>
      <c r="O13" s="46">
        <f t="shared" ref="O13:O58" si="14">IF(F13="","",L13*F13)</f>
        <v>-207.75372800000002</v>
      </c>
      <c r="P13" s="40"/>
      <c r="Q13" s="40"/>
      <c r="R13" s="40"/>
    </row>
    <row r="14" spans="1:18" x14ac:dyDescent="0.4">
      <c r="A14" s="9">
        <v>6</v>
      </c>
      <c r="B14" s="5">
        <v>38562</v>
      </c>
      <c r="C14" s="47">
        <v>1</v>
      </c>
      <c r="D14" s="76">
        <v>1.27</v>
      </c>
      <c r="E14" s="56">
        <v>1.5</v>
      </c>
      <c r="F14" s="82">
        <v>2</v>
      </c>
      <c r="G14" s="22">
        <f t="shared" si="3"/>
        <v>10147.479120657003</v>
      </c>
      <c r="H14" s="22">
        <f t="shared" si="4"/>
        <v>10284.659105840001</v>
      </c>
      <c r="I14" s="22">
        <f t="shared" si="5"/>
        <v>10587.129978880001</v>
      </c>
      <c r="J14" s="44">
        <f t="shared" si="9"/>
        <v>197.92235460614401</v>
      </c>
      <c r="K14" s="45">
        <f t="shared" si="10"/>
        <v>199.70211856000003</v>
      </c>
      <c r="L14" s="46">
        <f t="shared" si="11"/>
        <v>203.59865344000002</v>
      </c>
      <c r="M14" s="44">
        <f t="shared" si="12"/>
        <v>251.36139034980289</v>
      </c>
      <c r="N14" s="45">
        <f t="shared" si="13"/>
        <v>299.55317784000005</v>
      </c>
      <c r="O14" s="46">
        <f t="shared" si="14"/>
        <v>407.19730688000004</v>
      </c>
      <c r="P14" s="40"/>
      <c r="Q14" s="40"/>
      <c r="R14" s="40"/>
    </row>
    <row r="15" spans="1:18" x14ac:dyDescent="0.4">
      <c r="A15" s="9">
        <v>7</v>
      </c>
      <c r="B15" s="5">
        <v>38590</v>
      </c>
      <c r="C15" s="47">
        <v>1</v>
      </c>
      <c r="D15" s="76">
        <v>-1</v>
      </c>
      <c r="E15" s="56">
        <v>-1</v>
      </c>
      <c r="F15" s="77">
        <v>-1</v>
      </c>
      <c r="G15" s="22">
        <f t="shared" si="3"/>
        <v>9944.5295382438617</v>
      </c>
      <c r="H15" s="22">
        <f t="shared" si="4"/>
        <v>10078.965923723201</v>
      </c>
      <c r="I15" s="22">
        <f t="shared" si="5"/>
        <v>10375.387379302401</v>
      </c>
      <c r="J15" s="44">
        <f t="shared" si="9"/>
        <v>202.94958241314006</v>
      </c>
      <c r="K15" s="45">
        <f t="shared" si="10"/>
        <v>205.69318211680002</v>
      </c>
      <c r="L15" s="46">
        <f t="shared" si="11"/>
        <v>211.7425995776</v>
      </c>
      <c r="M15" s="44">
        <f t="shared" si="12"/>
        <v>-202.94958241314006</v>
      </c>
      <c r="N15" s="45">
        <f t="shared" si="13"/>
        <v>-205.69318211680002</v>
      </c>
      <c r="O15" s="46">
        <f t="shared" si="14"/>
        <v>-211.7425995776</v>
      </c>
      <c r="P15" s="40"/>
      <c r="Q15" s="40"/>
      <c r="R15" s="40"/>
    </row>
    <row r="16" spans="1:18" x14ac:dyDescent="0.4">
      <c r="A16" s="9">
        <v>8</v>
      </c>
      <c r="B16" s="5">
        <v>38603</v>
      </c>
      <c r="C16" s="47">
        <v>2</v>
      </c>
      <c r="D16" s="76">
        <v>-1</v>
      </c>
      <c r="E16" s="56">
        <v>-1</v>
      </c>
      <c r="F16" s="77">
        <v>-1</v>
      </c>
      <c r="G16" s="22">
        <f t="shared" si="3"/>
        <v>9745.6389474789848</v>
      </c>
      <c r="H16" s="22">
        <f t="shared" si="4"/>
        <v>9877.3866052487374</v>
      </c>
      <c r="I16" s="22">
        <f t="shared" si="5"/>
        <v>10167.879631716354</v>
      </c>
      <c r="J16" s="44">
        <f t="shared" si="9"/>
        <v>198.89059076487723</v>
      </c>
      <c r="K16" s="45">
        <f t="shared" si="10"/>
        <v>201.57931847446403</v>
      </c>
      <c r="L16" s="46">
        <f t="shared" si="11"/>
        <v>207.50774758604803</v>
      </c>
      <c r="M16" s="44">
        <f t="shared" si="12"/>
        <v>-198.89059076487723</v>
      </c>
      <c r="N16" s="45">
        <f t="shared" si="13"/>
        <v>-201.57931847446403</v>
      </c>
      <c r="O16" s="46">
        <f t="shared" si="14"/>
        <v>-207.50774758604803</v>
      </c>
      <c r="P16" s="40"/>
      <c r="Q16" s="40"/>
      <c r="R16" s="40"/>
    </row>
    <row r="17" spans="1:18" x14ac:dyDescent="0.4">
      <c r="A17" s="9">
        <v>9</v>
      </c>
      <c r="B17" s="5">
        <v>38610</v>
      </c>
      <c r="C17" s="47">
        <v>2</v>
      </c>
      <c r="D17" s="76">
        <v>1.27</v>
      </c>
      <c r="E17" s="56">
        <v>1.5</v>
      </c>
      <c r="F17" s="77">
        <v>2</v>
      </c>
      <c r="G17" s="22">
        <f t="shared" si="3"/>
        <v>9993.1781767449502</v>
      </c>
      <c r="H17" s="22">
        <f t="shared" si="4"/>
        <v>10173.708203406199</v>
      </c>
      <c r="I17" s="22">
        <f t="shared" si="5"/>
        <v>10574.594816985009</v>
      </c>
      <c r="J17" s="44">
        <f t="shared" si="9"/>
        <v>194.91277894957969</v>
      </c>
      <c r="K17" s="45">
        <f t="shared" si="10"/>
        <v>197.54773210497476</v>
      </c>
      <c r="L17" s="46">
        <f t="shared" si="11"/>
        <v>203.35759263432709</v>
      </c>
      <c r="M17" s="44">
        <f t="shared" si="12"/>
        <v>247.53922926596621</v>
      </c>
      <c r="N17" s="45">
        <f t="shared" si="13"/>
        <v>296.32159815746212</v>
      </c>
      <c r="O17" s="46">
        <f t="shared" si="14"/>
        <v>406.71518526865418</v>
      </c>
      <c r="P17" s="40"/>
      <c r="Q17" s="40"/>
      <c r="R17" s="40"/>
    </row>
    <row r="18" spans="1:18" x14ac:dyDescent="0.4">
      <c r="A18" s="9">
        <v>10</v>
      </c>
      <c r="B18" s="5">
        <v>38614</v>
      </c>
      <c r="C18" s="47">
        <v>2</v>
      </c>
      <c r="D18" s="76">
        <v>-1</v>
      </c>
      <c r="E18" s="56">
        <v>-1</v>
      </c>
      <c r="F18" s="77">
        <v>-1</v>
      </c>
      <c r="G18" s="22">
        <f t="shared" si="3"/>
        <v>9793.3146132100519</v>
      </c>
      <c r="H18" s="22">
        <f t="shared" si="4"/>
        <v>9970.2340393380746</v>
      </c>
      <c r="I18" s="22">
        <f t="shared" si="5"/>
        <v>10363.102920645309</v>
      </c>
      <c r="J18" s="44">
        <f t="shared" si="9"/>
        <v>199.86356353489901</v>
      </c>
      <c r="K18" s="45">
        <f t="shared" si="10"/>
        <v>203.47416406812397</v>
      </c>
      <c r="L18" s="46">
        <f t="shared" si="11"/>
        <v>211.49189633970019</v>
      </c>
      <c r="M18" s="44">
        <f t="shared" si="12"/>
        <v>-199.86356353489901</v>
      </c>
      <c r="N18" s="45">
        <f t="shared" si="13"/>
        <v>-203.47416406812397</v>
      </c>
      <c r="O18" s="46">
        <f t="shared" si="14"/>
        <v>-211.49189633970019</v>
      </c>
      <c r="P18" s="40"/>
      <c r="Q18" s="40"/>
      <c r="R18" s="40"/>
    </row>
    <row r="19" spans="1:18" x14ac:dyDescent="0.4">
      <c r="A19" s="9">
        <v>11</v>
      </c>
      <c r="B19" s="5">
        <v>38622</v>
      </c>
      <c r="C19" s="47">
        <v>2</v>
      </c>
      <c r="D19" s="76">
        <v>-1</v>
      </c>
      <c r="E19" s="56">
        <v>-1</v>
      </c>
      <c r="F19" s="77">
        <v>-1</v>
      </c>
      <c r="G19" s="22">
        <f t="shared" si="3"/>
        <v>9597.4483209458504</v>
      </c>
      <c r="H19" s="22">
        <f t="shared" si="4"/>
        <v>9770.8293585513129</v>
      </c>
      <c r="I19" s="22">
        <f t="shared" si="5"/>
        <v>10155.840862232404</v>
      </c>
      <c r="J19" s="44">
        <f t="shared" si="9"/>
        <v>195.86629226420104</v>
      </c>
      <c r="K19" s="45">
        <f t="shared" si="10"/>
        <v>199.4046807867615</v>
      </c>
      <c r="L19" s="46">
        <f t="shared" si="11"/>
        <v>207.26205841290619</v>
      </c>
      <c r="M19" s="44">
        <f t="shared" si="12"/>
        <v>-195.86629226420104</v>
      </c>
      <c r="N19" s="45">
        <f t="shared" si="13"/>
        <v>-199.4046807867615</v>
      </c>
      <c r="O19" s="46">
        <f t="shared" si="14"/>
        <v>-207.26205841290619</v>
      </c>
      <c r="P19" s="40"/>
      <c r="Q19" s="40"/>
      <c r="R19" s="40"/>
    </row>
    <row r="20" spans="1:18" x14ac:dyDescent="0.4">
      <c r="A20" s="9">
        <v>12</v>
      </c>
      <c r="B20" s="5">
        <v>38638</v>
      </c>
      <c r="C20" s="47">
        <v>2</v>
      </c>
      <c r="D20" s="76">
        <v>-1</v>
      </c>
      <c r="E20" s="56">
        <v>-1</v>
      </c>
      <c r="F20" s="77">
        <v>-1</v>
      </c>
      <c r="G20" s="22">
        <f t="shared" si="3"/>
        <v>9405.4993545269335</v>
      </c>
      <c r="H20" s="22">
        <f t="shared" si="4"/>
        <v>9575.4127713802864</v>
      </c>
      <c r="I20" s="22">
        <f t="shared" si="5"/>
        <v>9952.7240449877554</v>
      </c>
      <c r="J20" s="44">
        <f t="shared" si="9"/>
        <v>191.94896641891702</v>
      </c>
      <c r="K20" s="45">
        <f t="shared" si="10"/>
        <v>195.41658717102626</v>
      </c>
      <c r="L20" s="46">
        <f t="shared" si="11"/>
        <v>203.11681724464808</v>
      </c>
      <c r="M20" s="44">
        <f t="shared" si="12"/>
        <v>-191.94896641891702</v>
      </c>
      <c r="N20" s="45">
        <f t="shared" si="13"/>
        <v>-195.41658717102626</v>
      </c>
      <c r="O20" s="46">
        <f t="shared" si="14"/>
        <v>-203.11681724464808</v>
      </c>
      <c r="P20" s="40"/>
      <c r="Q20" s="40"/>
      <c r="R20" s="40"/>
    </row>
    <row r="21" spans="1:18" x14ac:dyDescent="0.4">
      <c r="A21" s="9">
        <v>13</v>
      </c>
      <c r="B21" s="5">
        <v>38652</v>
      </c>
      <c r="C21" s="47">
        <v>1</v>
      </c>
      <c r="D21" s="76">
        <v>1.27</v>
      </c>
      <c r="E21" s="56">
        <v>-1</v>
      </c>
      <c r="F21" s="77">
        <v>-1</v>
      </c>
      <c r="G21" s="22">
        <f t="shared" si="3"/>
        <v>9644.3990381319181</v>
      </c>
      <c r="H21" s="22">
        <f t="shared" si="4"/>
        <v>9383.9045159526813</v>
      </c>
      <c r="I21" s="22">
        <f t="shared" si="5"/>
        <v>9753.6695640880007</v>
      </c>
      <c r="J21" s="44">
        <f t="shared" si="9"/>
        <v>188.10998709053868</v>
      </c>
      <c r="K21" s="45">
        <f t="shared" si="10"/>
        <v>191.50825542760572</v>
      </c>
      <c r="L21" s="46">
        <f t="shared" si="11"/>
        <v>199.05448089975511</v>
      </c>
      <c r="M21" s="44">
        <f t="shared" si="12"/>
        <v>238.89968360498412</v>
      </c>
      <c r="N21" s="45">
        <f t="shared" si="13"/>
        <v>-191.50825542760572</v>
      </c>
      <c r="O21" s="46">
        <f t="shared" si="14"/>
        <v>-199.05448089975511</v>
      </c>
      <c r="P21" s="40"/>
      <c r="Q21" s="40"/>
      <c r="R21" s="40"/>
    </row>
    <row r="22" spans="1:18" x14ac:dyDescent="0.4">
      <c r="A22" s="9">
        <v>14</v>
      </c>
      <c r="B22" s="5">
        <v>38663</v>
      </c>
      <c r="C22" s="47">
        <v>2</v>
      </c>
      <c r="D22" s="76">
        <v>-1</v>
      </c>
      <c r="E22" s="56">
        <v>-1</v>
      </c>
      <c r="F22" s="77">
        <v>-1</v>
      </c>
      <c r="G22" s="22">
        <f t="shared" si="3"/>
        <v>9451.51105736928</v>
      </c>
      <c r="H22" s="22">
        <f t="shared" si="4"/>
        <v>9196.2264256336275</v>
      </c>
      <c r="I22" s="22">
        <f t="shared" si="5"/>
        <v>9558.5961728062412</v>
      </c>
      <c r="J22" s="44">
        <f t="shared" si="9"/>
        <v>192.88798076263836</v>
      </c>
      <c r="K22" s="45">
        <f t="shared" si="10"/>
        <v>187.67809031905364</v>
      </c>
      <c r="L22" s="46">
        <f t="shared" si="11"/>
        <v>195.07339128176002</v>
      </c>
      <c r="M22" s="44">
        <f t="shared" si="12"/>
        <v>-192.88798076263836</v>
      </c>
      <c r="N22" s="45">
        <f t="shared" si="13"/>
        <v>-187.67809031905364</v>
      </c>
      <c r="O22" s="46">
        <f t="shared" si="14"/>
        <v>-195.07339128176002</v>
      </c>
      <c r="P22" s="40"/>
      <c r="Q22" s="40"/>
      <c r="R22" s="40"/>
    </row>
    <row r="23" spans="1:18" x14ac:dyDescent="0.4">
      <c r="A23" s="9">
        <v>15</v>
      </c>
      <c r="B23" s="5">
        <v>38744</v>
      </c>
      <c r="C23" s="47">
        <v>2</v>
      </c>
      <c r="D23" s="76">
        <v>1.27</v>
      </c>
      <c r="E23" s="56">
        <v>1.5</v>
      </c>
      <c r="F23" s="77">
        <v>2</v>
      </c>
      <c r="G23" s="22">
        <f t="shared" si="3"/>
        <v>9691.5794382264594</v>
      </c>
      <c r="H23" s="22">
        <f t="shared" si="4"/>
        <v>9472.1132184026355</v>
      </c>
      <c r="I23" s="22">
        <f t="shared" si="5"/>
        <v>9940.9400197184914</v>
      </c>
      <c r="J23" s="44">
        <f t="shared" si="9"/>
        <v>189.03022114738562</v>
      </c>
      <c r="K23" s="45">
        <f t="shared" si="10"/>
        <v>183.92452851267257</v>
      </c>
      <c r="L23" s="46">
        <f t="shared" si="11"/>
        <v>191.17192345612483</v>
      </c>
      <c r="M23" s="44">
        <f t="shared" si="12"/>
        <v>240.06838085717973</v>
      </c>
      <c r="N23" s="45">
        <f t="shared" si="13"/>
        <v>275.88679276900882</v>
      </c>
      <c r="O23" s="46">
        <f t="shared" si="14"/>
        <v>382.34384691224966</v>
      </c>
      <c r="P23" s="40"/>
      <c r="Q23" s="40"/>
      <c r="R23" s="40"/>
    </row>
    <row r="24" spans="1:18" x14ac:dyDescent="0.4">
      <c r="A24" s="9">
        <v>16</v>
      </c>
      <c r="B24" s="5">
        <v>38826</v>
      </c>
      <c r="C24" s="47">
        <v>1</v>
      </c>
      <c r="D24" s="76">
        <v>-1</v>
      </c>
      <c r="E24" s="56">
        <v>-1</v>
      </c>
      <c r="F24" s="77">
        <v>-1</v>
      </c>
      <c r="G24" s="22">
        <f t="shared" si="3"/>
        <v>9497.7478494619299</v>
      </c>
      <c r="H24" s="22">
        <f t="shared" si="4"/>
        <v>9282.6709540345837</v>
      </c>
      <c r="I24" s="22">
        <f t="shared" si="5"/>
        <v>9742.1212193241208</v>
      </c>
      <c r="J24" s="44">
        <f t="shared" si="9"/>
        <v>193.83158876452919</v>
      </c>
      <c r="K24" s="45">
        <f t="shared" si="10"/>
        <v>189.44226436805272</v>
      </c>
      <c r="L24" s="46">
        <f t="shared" si="11"/>
        <v>198.81880039436984</v>
      </c>
      <c r="M24" s="44">
        <f t="shared" si="12"/>
        <v>-193.83158876452919</v>
      </c>
      <c r="N24" s="45">
        <f t="shared" si="13"/>
        <v>-189.44226436805272</v>
      </c>
      <c r="O24" s="46">
        <f t="shared" si="14"/>
        <v>-198.81880039436984</v>
      </c>
      <c r="P24" s="40"/>
      <c r="Q24" s="40"/>
      <c r="R24" s="40"/>
    </row>
    <row r="25" spans="1:18" x14ac:dyDescent="0.4">
      <c r="A25" s="9">
        <v>17</v>
      </c>
      <c r="B25" s="5">
        <v>38833</v>
      </c>
      <c r="C25" s="47">
        <v>1</v>
      </c>
      <c r="D25" s="76">
        <v>1.27</v>
      </c>
      <c r="E25" s="56">
        <v>1.5</v>
      </c>
      <c r="F25" s="82">
        <v>2</v>
      </c>
      <c r="G25" s="22">
        <f t="shared" si="3"/>
        <v>9738.9906448382626</v>
      </c>
      <c r="H25" s="22">
        <f t="shared" si="4"/>
        <v>9561.1510826556205</v>
      </c>
      <c r="I25" s="22">
        <f t="shared" si="5"/>
        <v>10131.806068097085</v>
      </c>
      <c r="J25" s="44">
        <f t="shared" si="9"/>
        <v>189.95495698923861</v>
      </c>
      <c r="K25" s="45">
        <f t="shared" si="10"/>
        <v>185.65341908069169</v>
      </c>
      <c r="L25" s="46">
        <f t="shared" si="11"/>
        <v>194.84242438648243</v>
      </c>
      <c r="M25" s="44">
        <f t="shared" si="12"/>
        <v>241.24279537633305</v>
      </c>
      <c r="N25" s="45">
        <f t="shared" si="13"/>
        <v>278.48012862103752</v>
      </c>
      <c r="O25" s="46">
        <f t="shared" si="14"/>
        <v>389.68484877296487</v>
      </c>
      <c r="P25" s="40"/>
      <c r="Q25" s="40"/>
      <c r="R25" s="40"/>
    </row>
    <row r="26" spans="1:18" x14ac:dyDescent="0.4">
      <c r="A26" s="9">
        <v>18</v>
      </c>
      <c r="B26" s="5">
        <v>38882</v>
      </c>
      <c r="C26" s="47">
        <v>2</v>
      </c>
      <c r="D26" s="76">
        <v>-1</v>
      </c>
      <c r="E26" s="56">
        <v>-1</v>
      </c>
      <c r="F26" s="77">
        <v>-1</v>
      </c>
      <c r="G26" s="22">
        <f t="shared" si="3"/>
        <v>9544.2108319414965</v>
      </c>
      <c r="H26" s="22">
        <f t="shared" si="4"/>
        <v>9369.9280610025089</v>
      </c>
      <c r="I26" s="22">
        <f t="shared" si="5"/>
        <v>9929.1699467351427</v>
      </c>
      <c r="J26" s="44">
        <f t="shared" si="9"/>
        <v>194.77981289676526</v>
      </c>
      <c r="K26" s="45">
        <f t="shared" si="10"/>
        <v>191.22302165311243</v>
      </c>
      <c r="L26" s="46">
        <f t="shared" si="11"/>
        <v>202.63612136194169</v>
      </c>
      <c r="M26" s="44">
        <f t="shared" si="12"/>
        <v>-194.77981289676526</v>
      </c>
      <c r="N26" s="45">
        <f t="shared" si="13"/>
        <v>-191.22302165311243</v>
      </c>
      <c r="O26" s="46">
        <f t="shared" si="14"/>
        <v>-202.63612136194169</v>
      </c>
      <c r="P26" s="40"/>
      <c r="Q26" s="40"/>
      <c r="R26" s="40"/>
    </row>
    <row r="27" spans="1:18" x14ac:dyDescent="0.4">
      <c r="A27" s="9">
        <v>19</v>
      </c>
      <c r="B27" s="5">
        <v>38911</v>
      </c>
      <c r="C27" s="47">
        <v>2</v>
      </c>
      <c r="D27" s="76">
        <v>1.27</v>
      </c>
      <c r="E27" s="56">
        <v>1.5</v>
      </c>
      <c r="F27" s="77">
        <v>2</v>
      </c>
      <c r="G27" s="22">
        <f t="shared" si="3"/>
        <v>9786.6337870728112</v>
      </c>
      <c r="H27" s="22">
        <f t="shared" si="4"/>
        <v>9651.0259028325836</v>
      </c>
      <c r="I27" s="22">
        <f t="shared" si="5"/>
        <v>10326.336744604549</v>
      </c>
      <c r="J27" s="44">
        <f t="shared" si="9"/>
        <v>190.88421663882994</v>
      </c>
      <c r="K27" s="45">
        <f t="shared" si="10"/>
        <v>187.39856122005017</v>
      </c>
      <c r="L27" s="46">
        <f t="shared" si="11"/>
        <v>198.58339893470287</v>
      </c>
      <c r="M27" s="44">
        <f t="shared" si="12"/>
        <v>242.42295513131404</v>
      </c>
      <c r="N27" s="45">
        <f t="shared" si="13"/>
        <v>281.09784183007525</v>
      </c>
      <c r="O27" s="46">
        <f t="shared" si="14"/>
        <v>397.16679786940574</v>
      </c>
      <c r="P27" s="40"/>
      <c r="Q27" s="40"/>
      <c r="R27" s="40"/>
    </row>
    <row r="28" spans="1:18" x14ac:dyDescent="0.4">
      <c r="A28" s="9">
        <v>20</v>
      </c>
      <c r="B28" s="5"/>
      <c r="C28" s="47"/>
      <c r="D28" s="76"/>
      <c r="E28" s="56"/>
      <c r="F28" s="77"/>
      <c r="G28" s="22" t="str">
        <f t="shared" si="3"/>
        <v/>
      </c>
      <c r="H28" s="22" t="str">
        <f t="shared" si="4"/>
        <v/>
      </c>
      <c r="I28" s="22" t="str">
        <f t="shared" si="5"/>
        <v/>
      </c>
      <c r="J28" s="44">
        <f t="shared" si="9"/>
        <v>195.73267574145623</v>
      </c>
      <c r="K28" s="45">
        <f t="shared" si="10"/>
        <v>193.02051805665167</v>
      </c>
      <c r="L28" s="46">
        <f t="shared" si="11"/>
        <v>206.52673489209099</v>
      </c>
      <c r="M28" s="44" t="str">
        <f t="shared" si="12"/>
        <v/>
      </c>
      <c r="N28" s="45" t="str">
        <f t="shared" si="13"/>
        <v/>
      </c>
      <c r="O28" s="46" t="str">
        <f t="shared" si="14"/>
        <v/>
      </c>
      <c r="P28" s="40"/>
      <c r="Q28" s="40"/>
      <c r="R28" s="40"/>
    </row>
    <row r="29" spans="1:18" x14ac:dyDescent="0.4">
      <c r="A29" s="9">
        <v>21</v>
      </c>
      <c r="B29" s="5"/>
      <c r="C29" s="47"/>
      <c r="D29" s="76"/>
      <c r="E29" s="56"/>
      <c r="F29" s="77"/>
      <c r="G29" s="22" t="str">
        <f t="shared" si="3"/>
        <v/>
      </c>
      <c r="H29" s="22" t="str">
        <f t="shared" si="4"/>
        <v/>
      </c>
      <c r="I29" s="22" t="str">
        <f t="shared" si="5"/>
        <v/>
      </c>
      <c r="J29" s="44" t="str">
        <f t="shared" si="9"/>
        <v/>
      </c>
      <c r="K29" s="45" t="str">
        <f t="shared" si="10"/>
        <v/>
      </c>
      <c r="L29" s="46" t="str">
        <f t="shared" si="11"/>
        <v/>
      </c>
      <c r="M29" s="44" t="str">
        <f t="shared" si="12"/>
        <v/>
      </c>
      <c r="N29" s="45" t="str">
        <f t="shared" si="13"/>
        <v/>
      </c>
      <c r="O29" s="46" t="str">
        <f t="shared" si="14"/>
        <v/>
      </c>
      <c r="P29" s="40"/>
      <c r="Q29" s="40"/>
      <c r="R29" s="40"/>
    </row>
    <row r="30" spans="1:18" x14ac:dyDescent="0.4">
      <c r="A30" s="9">
        <v>22</v>
      </c>
      <c r="B30" s="5"/>
      <c r="C30" s="47"/>
      <c r="D30" s="76"/>
      <c r="E30" s="56"/>
      <c r="F30" s="77"/>
      <c r="G30" s="22" t="str">
        <f t="shared" si="3"/>
        <v/>
      </c>
      <c r="H30" s="22" t="str">
        <f t="shared" si="4"/>
        <v/>
      </c>
      <c r="I30" s="22" t="str">
        <f t="shared" si="5"/>
        <v/>
      </c>
      <c r="J30" s="44" t="str">
        <f t="shared" si="9"/>
        <v/>
      </c>
      <c r="K30" s="45" t="str">
        <f t="shared" si="10"/>
        <v/>
      </c>
      <c r="L30" s="46" t="str">
        <f t="shared" si="11"/>
        <v/>
      </c>
      <c r="M30" s="44" t="str">
        <f t="shared" si="12"/>
        <v/>
      </c>
      <c r="N30" s="45" t="str">
        <f t="shared" si="13"/>
        <v/>
      </c>
      <c r="O30" s="46" t="str">
        <f t="shared" si="14"/>
        <v/>
      </c>
      <c r="P30" s="40"/>
      <c r="Q30" s="40"/>
      <c r="R30" s="40"/>
    </row>
    <row r="31" spans="1:18" x14ac:dyDescent="0.4">
      <c r="A31" s="9">
        <v>23</v>
      </c>
      <c r="B31" s="5"/>
      <c r="C31" s="47"/>
      <c r="D31" s="76"/>
      <c r="E31" s="56"/>
      <c r="F31" s="77"/>
      <c r="G31" s="22" t="str">
        <f t="shared" si="3"/>
        <v/>
      </c>
      <c r="H31" s="22" t="str">
        <f t="shared" si="4"/>
        <v/>
      </c>
      <c r="I31" s="22" t="str">
        <f t="shared" si="5"/>
        <v/>
      </c>
      <c r="J31" s="44" t="str">
        <f t="shared" si="9"/>
        <v/>
      </c>
      <c r="K31" s="45" t="str">
        <f t="shared" si="10"/>
        <v/>
      </c>
      <c r="L31" s="46" t="str">
        <f t="shared" si="11"/>
        <v/>
      </c>
      <c r="M31" s="44" t="str">
        <f t="shared" si="12"/>
        <v/>
      </c>
      <c r="N31" s="45" t="str">
        <f t="shared" si="13"/>
        <v/>
      </c>
      <c r="O31" s="46" t="str">
        <f t="shared" si="14"/>
        <v/>
      </c>
      <c r="P31" s="40"/>
      <c r="Q31" s="40"/>
      <c r="R31" s="40"/>
    </row>
    <row r="32" spans="1:18" x14ac:dyDescent="0.4">
      <c r="A32" s="9">
        <v>24</v>
      </c>
      <c r="B32" s="5"/>
      <c r="C32" s="47"/>
      <c r="D32" s="76"/>
      <c r="E32" s="56"/>
      <c r="F32" s="77"/>
      <c r="G32" s="22" t="str">
        <f t="shared" si="3"/>
        <v/>
      </c>
      <c r="H32" s="22" t="str">
        <f t="shared" si="4"/>
        <v/>
      </c>
      <c r="I32" s="22" t="str">
        <f t="shared" si="5"/>
        <v/>
      </c>
      <c r="J32" s="44" t="str">
        <f t="shared" si="9"/>
        <v/>
      </c>
      <c r="K32" s="45" t="str">
        <f t="shared" si="10"/>
        <v/>
      </c>
      <c r="L32" s="46" t="str">
        <f t="shared" si="11"/>
        <v/>
      </c>
      <c r="M32" s="44" t="str">
        <f t="shared" si="12"/>
        <v/>
      </c>
      <c r="N32" s="45" t="str">
        <f t="shared" si="13"/>
        <v/>
      </c>
      <c r="O32" s="46" t="str">
        <f t="shared" si="14"/>
        <v/>
      </c>
      <c r="P32" s="40"/>
      <c r="Q32" s="40"/>
      <c r="R32" s="40"/>
    </row>
    <row r="33" spans="1:18" x14ac:dyDescent="0.4">
      <c r="A33" s="9">
        <v>25</v>
      </c>
      <c r="B33" s="5"/>
      <c r="C33" s="47"/>
      <c r="D33" s="76"/>
      <c r="E33" s="56"/>
      <c r="F33" s="77"/>
      <c r="G33" s="22" t="str">
        <f t="shared" si="3"/>
        <v/>
      </c>
      <c r="H33" s="22" t="str">
        <f t="shared" si="4"/>
        <v/>
      </c>
      <c r="I33" s="22" t="str">
        <f t="shared" si="5"/>
        <v/>
      </c>
      <c r="J33" s="44" t="str">
        <f t="shared" si="9"/>
        <v/>
      </c>
      <c r="K33" s="45" t="str">
        <f t="shared" si="10"/>
        <v/>
      </c>
      <c r="L33" s="46" t="str">
        <f t="shared" si="11"/>
        <v/>
      </c>
      <c r="M33" s="44" t="str">
        <f t="shared" si="12"/>
        <v/>
      </c>
      <c r="N33" s="45" t="str">
        <f t="shared" si="13"/>
        <v/>
      </c>
      <c r="O33" s="46" t="str">
        <f t="shared" si="14"/>
        <v/>
      </c>
      <c r="P33" s="40"/>
      <c r="Q33" s="40"/>
      <c r="R33" s="40"/>
    </row>
    <row r="34" spans="1:18" x14ac:dyDescent="0.4">
      <c r="A34" s="9">
        <v>26</v>
      </c>
      <c r="B34" s="5"/>
      <c r="C34" s="47"/>
      <c r="D34" s="76"/>
      <c r="E34" s="56"/>
      <c r="F34" s="77"/>
      <c r="G34" s="22" t="str">
        <f t="shared" si="3"/>
        <v/>
      </c>
      <c r="H34" s="22" t="str">
        <f t="shared" si="4"/>
        <v/>
      </c>
      <c r="I34" s="22" t="str">
        <f t="shared" si="5"/>
        <v/>
      </c>
      <c r="J34" s="44" t="str">
        <f t="shared" si="9"/>
        <v/>
      </c>
      <c r="K34" s="45" t="str">
        <f t="shared" si="10"/>
        <v/>
      </c>
      <c r="L34" s="46" t="str">
        <f t="shared" si="11"/>
        <v/>
      </c>
      <c r="M34" s="44" t="str">
        <f t="shared" si="12"/>
        <v/>
      </c>
      <c r="N34" s="45" t="str">
        <f t="shared" si="13"/>
        <v/>
      </c>
      <c r="O34" s="46" t="str">
        <f t="shared" si="14"/>
        <v/>
      </c>
      <c r="P34" s="40"/>
      <c r="Q34" s="40"/>
      <c r="R34" s="40"/>
    </row>
    <row r="35" spans="1:18" x14ac:dyDescent="0.4">
      <c r="A35" s="9">
        <v>27</v>
      </c>
      <c r="B35" s="5"/>
      <c r="C35" s="47"/>
      <c r="D35" s="76"/>
      <c r="E35" s="56"/>
      <c r="F35" s="77"/>
      <c r="G35" s="22" t="str">
        <f t="shared" si="3"/>
        <v/>
      </c>
      <c r="H35" s="22" t="str">
        <f t="shared" si="4"/>
        <v/>
      </c>
      <c r="I35" s="22" t="str">
        <f t="shared" si="5"/>
        <v/>
      </c>
      <c r="J35" s="44" t="str">
        <f t="shared" si="9"/>
        <v/>
      </c>
      <c r="K35" s="45" t="str">
        <f t="shared" si="10"/>
        <v/>
      </c>
      <c r="L35" s="46" t="str">
        <f t="shared" si="11"/>
        <v/>
      </c>
      <c r="M35" s="44" t="str">
        <f t="shared" si="12"/>
        <v/>
      </c>
      <c r="N35" s="45" t="str">
        <f t="shared" si="13"/>
        <v/>
      </c>
      <c r="O35" s="46" t="str">
        <f t="shared" si="14"/>
        <v/>
      </c>
      <c r="P35" s="40"/>
      <c r="Q35" s="40"/>
      <c r="R35" s="40"/>
    </row>
    <row r="36" spans="1:18" x14ac:dyDescent="0.4">
      <c r="A36" s="9">
        <v>28</v>
      </c>
      <c r="B36" s="5"/>
      <c r="C36" s="47"/>
      <c r="D36" s="76"/>
      <c r="E36" s="56"/>
      <c r="F36" s="77"/>
      <c r="G36" s="22" t="str">
        <f t="shared" si="3"/>
        <v/>
      </c>
      <c r="H36" s="22" t="str">
        <f t="shared" si="4"/>
        <v/>
      </c>
      <c r="I36" s="22" t="str">
        <f t="shared" si="5"/>
        <v/>
      </c>
      <c r="J36" s="44" t="str">
        <f t="shared" si="9"/>
        <v/>
      </c>
      <c r="K36" s="45" t="str">
        <f t="shared" si="10"/>
        <v/>
      </c>
      <c r="L36" s="46" t="str">
        <f t="shared" si="11"/>
        <v/>
      </c>
      <c r="M36" s="44" t="str">
        <f t="shared" si="12"/>
        <v/>
      </c>
      <c r="N36" s="45" t="str">
        <f t="shared" si="13"/>
        <v/>
      </c>
      <c r="O36" s="46" t="str">
        <f t="shared" si="14"/>
        <v/>
      </c>
      <c r="P36" s="40"/>
      <c r="Q36" s="40"/>
      <c r="R36" s="40"/>
    </row>
    <row r="37" spans="1:18" x14ac:dyDescent="0.4">
      <c r="A37" s="9">
        <v>29</v>
      </c>
      <c r="B37" s="5"/>
      <c r="C37" s="47"/>
      <c r="D37" s="76"/>
      <c r="E37" s="56"/>
      <c r="F37" s="77"/>
      <c r="G37" s="22" t="str">
        <f t="shared" si="3"/>
        <v/>
      </c>
      <c r="H37" s="22" t="str">
        <f t="shared" si="4"/>
        <v/>
      </c>
      <c r="I37" s="22" t="str">
        <f t="shared" si="5"/>
        <v/>
      </c>
      <c r="J37" s="44" t="str">
        <f t="shared" si="9"/>
        <v/>
      </c>
      <c r="K37" s="45" t="str">
        <f t="shared" si="10"/>
        <v/>
      </c>
      <c r="L37" s="46" t="str">
        <f t="shared" si="11"/>
        <v/>
      </c>
      <c r="M37" s="44" t="str">
        <f t="shared" si="12"/>
        <v/>
      </c>
      <c r="N37" s="45" t="str">
        <f t="shared" si="13"/>
        <v/>
      </c>
      <c r="O37" s="46" t="str">
        <f t="shared" si="14"/>
        <v/>
      </c>
      <c r="P37" s="40"/>
      <c r="Q37" s="40"/>
      <c r="R37" s="40"/>
    </row>
    <row r="38" spans="1:18" x14ac:dyDescent="0.4">
      <c r="A38" s="9">
        <v>30</v>
      </c>
      <c r="B38" s="5"/>
      <c r="C38" s="47"/>
      <c r="D38" s="76"/>
      <c r="E38" s="56"/>
      <c r="F38" s="77"/>
      <c r="G38" s="22" t="str">
        <f t="shared" si="3"/>
        <v/>
      </c>
      <c r="H38" s="22" t="str">
        <f t="shared" si="4"/>
        <v/>
      </c>
      <c r="I38" s="22" t="str">
        <f t="shared" si="5"/>
        <v/>
      </c>
      <c r="J38" s="44" t="str">
        <f t="shared" si="9"/>
        <v/>
      </c>
      <c r="K38" s="45" t="str">
        <f t="shared" si="10"/>
        <v/>
      </c>
      <c r="L38" s="46" t="str">
        <f t="shared" si="11"/>
        <v/>
      </c>
      <c r="M38" s="44" t="str">
        <f t="shared" si="12"/>
        <v/>
      </c>
      <c r="N38" s="45" t="str">
        <f t="shared" si="13"/>
        <v/>
      </c>
      <c r="O38" s="46" t="str">
        <f t="shared" si="14"/>
        <v/>
      </c>
      <c r="P38" s="40"/>
      <c r="Q38" s="40"/>
      <c r="R38" s="40"/>
    </row>
    <row r="39" spans="1:18" x14ac:dyDescent="0.4">
      <c r="A39" s="9">
        <v>31</v>
      </c>
      <c r="B39" s="5"/>
      <c r="C39" s="47"/>
      <c r="D39" s="76"/>
      <c r="E39" s="56"/>
      <c r="F39" s="77"/>
      <c r="G39" s="22" t="str">
        <f t="shared" si="3"/>
        <v/>
      </c>
      <c r="H39" s="22" t="str">
        <f t="shared" si="4"/>
        <v/>
      </c>
      <c r="I39" s="22" t="str">
        <f t="shared" si="5"/>
        <v/>
      </c>
      <c r="J39" s="44" t="str">
        <f t="shared" si="9"/>
        <v/>
      </c>
      <c r="K39" s="45" t="str">
        <f t="shared" si="10"/>
        <v/>
      </c>
      <c r="L39" s="46" t="str">
        <f t="shared" si="11"/>
        <v/>
      </c>
      <c r="M39" s="44" t="str">
        <f t="shared" si="12"/>
        <v/>
      </c>
      <c r="N39" s="45" t="str">
        <f t="shared" si="13"/>
        <v/>
      </c>
      <c r="O39" s="46" t="str">
        <f t="shared" si="14"/>
        <v/>
      </c>
      <c r="P39" s="40"/>
      <c r="Q39" s="40"/>
      <c r="R39" s="40"/>
    </row>
    <row r="40" spans="1:18" x14ac:dyDescent="0.4">
      <c r="A40" s="9">
        <v>32</v>
      </c>
      <c r="B40" s="5"/>
      <c r="C40" s="47"/>
      <c r="D40" s="76"/>
      <c r="E40" s="56"/>
      <c r="F40" s="77"/>
      <c r="G40" s="22" t="str">
        <f t="shared" si="3"/>
        <v/>
      </c>
      <c r="H40" s="22" t="str">
        <f t="shared" si="4"/>
        <v/>
      </c>
      <c r="I40" s="22" t="str">
        <f t="shared" si="5"/>
        <v/>
      </c>
      <c r="J40" s="44" t="str">
        <f t="shared" si="9"/>
        <v/>
      </c>
      <c r="K40" s="45" t="str">
        <f t="shared" si="10"/>
        <v/>
      </c>
      <c r="L40" s="46" t="str">
        <f t="shared" si="11"/>
        <v/>
      </c>
      <c r="M40" s="44" t="str">
        <f t="shared" si="12"/>
        <v/>
      </c>
      <c r="N40" s="45" t="str">
        <f t="shared" si="13"/>
        <v/>
      </c>
      <c r="O40" s="46" t="str">
        <f t="shared" si="14"/>
        <v/>
      </c>
      <c r="P40" s="40"/>
      <c r="Q40" s="40"/>
      <c r="R40" s="40"/>
    </row>
    <row r="41" spans="1:18" x14ac:dyDescent="0.4">
      <c r="A41" s="9">
        <v>33</v>
      </c>
      <c r="B41" s="5"/>
      <c r="C41" s="47"/>
      <c r="D41" s="76"/>
      <c r="E41" s="56"/>
      <c r="F41" s="77"/>
      <c r="G41" s="22" t="str">
        <f t="shared" si="3"/>
        <v/>
      </c>
      <c r="H41" s="22" t="str">
        <f t="shared" si="4"/>
        <v/>
      </c>
      <c r="I41" s="22" t="str">
        <f t="shared" si="5"/>
        <v/>
      </c>
      <c r="J41" s="44" t="str">
        <f t="shared" si="9"/>
        <v/>
      </c>
      <c r="K41" s="45" t="str">
        <f t="shared" si="10"/>
        <v/>
      </c>
      <c r="L41" s="46" t="str">
        <f t="shared" si="11"/>
        <v/>
      </c>
      <c r="M41" s="44" t="str">
        <f t="shared" si="12"/>
        <v/>
      </c>
      <c r="N41" s="45" t="str">
        <f t="shared" si="13"/>
        <v/>
      </c>
      <c r="O41" s="46" t="str">
        <f t="shared" si="14"/>
        <v/>
      </c>
      <c r="P41" s="40"/>
      <c r="Q41" s="40"/>
      <c r="R41" s="40"/>
    </row>
    <row r="42" spans="1:18" x14ac:dyDescent="0.4">
      <c r="A42" s="9">
        <v>34</v>
      </c>
      <c r="B42" s="5"/>
      <c r="C42" s="47"/>
      <c r="D42" s="76"/>
      <c r="E42" s="56"/>
      <c r="F42" s="77"/>
      <c r="G42" s="22" t="str">
        <f t="shared" si="3"/>
        <v/>
      </c>
      <c r="H42" s="22" t="str">
        <f t="shared" si="4"/>
        <v/>
      </c>
      <c r="I42" s="22" t="str">
        <f t="shared" si="5"/>
        <v/>
      </c>
      <c r="J42" s="44" t="str">
        <f t="shared" si="9"/>
        <v/>
      </c>
      <c r="K42" s="45" t="str">
        <f t="shared" si="10"/>
        <v/>
      </c>
      <c r="L42" s="46" t="str">
        <f t="shared" si="11"/>
        <v/>
      </c>
      <c r="M42" s="44" t="str">
        <f>IF(D42="","",J42*D42)</f>
        <v/>
      </c>
      <c r="N42" s="45" t="str">
        <f t="shared" si="13"/>
        <v/>
      </c>
      <c r="O42" s="46" t="str">
        <f t="shared" si="14"/>
        <v/>
      </c>
      <c r="P42" s="40"/>
      <c r="Q42" s="40"/>
      <c r="R42" s="40"/>
    </row>
    <row r="43" spans="1:18" x14ac:dyDescent="0.4">
      <c r="A43" s="3">
        <v>35</v>
      </c>
      <c r="B43" s="5"/>
      <c r="C43" s="47"/>
      <c r="D43" s="76"/>
      <c r="E43" s="56"/>
      <c r="F43" s="77"/>
      <c r="G43" s="22" t="str">
        <f>IF(D43="","",G42+M43)</f>
        <v/>
      </c>
      <c r="H43" s="22" t="str">
        <f t="shared" ref="H43:I43" si="15">IF(E43="","",H42+N43)</f>
        <v/>
      </c>
      <c r="I43" s="22" t="str">
        <f t="shared" si="15"/>
        <v/>
      </c>
      <c r="J43" s="44" t="str">
        <f t="shared" si="9"/>
        <v/>
      </c>
      <c r="K43" s="45" t="str">
        <f t="shared" si="10"/>
        <v/>
      </c>
      <c r="L43" s="46" t="str">
        <f t="shared" si="11"/>
        <v/>
      </c>
      <c r="M43" s="44" t="str">
        <f t="shared" si="12"/>
        <v/>
      </c>
      <c r="N43" s="45" t="str">
        <f t="shared" si="13"/>
        <v/>
      </c>
      <c r="O43" s="46" t="str">
        <f t="shared" si="14"/>
        <v/>
      </c>
    </row>
    <row r="44" spans="1:18" x14ac:dyDescent="0.4">
      <c r="A44" s="9">
        <v>36</v>
      </c>
      <c r="B44" s="5"/>
      <c r="C44" s="47"/>
      <c r="D44" s="76"/>
      <c r="E44" s="56"/>
      <c r="F44" s="77"/>
      <c r="G44" s="22" t="str">
        <f t="shared" ref="G44:G58" si="16">IF(D44="","",G43+M44)</f>
        <v/>
      </c>
      <c r="H44" s="22" t="str">
        <f t="shared" ref="H44:H58" si="17">IF(E44="","",H43+N44)</f>
        <v/>
      </c>
      <c r="I44" s="22" t="str">
        <f t="shared" ref="I44:I58" si="18">IF(F44="","",I43+O44)</f>
        <v/>
      </c>
      <c r="J44" s="44" t="str">
        <f t="shared" si="9"/>
        <v/>
      </c>
      <c r="K44" s="45" t="str">
        <f t="shared" si="10"/>
        <v/>
      </c>
      <c r="L44" s="46" t="str">
        <f t="shared" si="11"/>
        <v/>
      </c>
      <c r="M44" s="44" t="str">
        <f>IF(D44="","",J44*D44)</f>
        <v/>
      </c>
      <c r="N44" s="45" t="str">
        <f t="shared" si="13"/>
        <v/>
      </c>
      <c r="O44" s="46" t="str">
        <f t="shared" si="14"/>
        <v/>
      </c>
    </row>
    <row r="45" spans="1:18" x14ac:dyDescent="0.4">
      <c r="A45" s="9">
        <v>37</v>
      </c>
      <c r="B45" s="5"/>
      <c r="C45" s="47"/>
      <c r="D45" s="76"/>
      <c r="E45" s="56"/>
      <c r="F45" s="77"/>
      <c r="G45" s="22" t="str">
        <f t="shared" si="16"/>
        <v/>
      </c>
      <c r="H45" s="22" t="str">
        <f t="shared" si="17"/>
        <v/>
      </c>
      <c r="I45" s="22" t="str">
        <f t="shared" si="18"/>
        <v/>
      </c>
      <c r="J45" s="44" t="str">
        <f t="shared" si="9"/>
        <v/>
      </c>
      <c r="K45" s="45" t="str">
        <f t="shared" si="10"/>
        <v/>
      </c>
      <c r="L45" s="46" t="str">
        <f t="shared" si="11"/>
        <v/>
      </c>
      <c r="M45" s="44" t="str">
        <f t="shared" si="12"/>
        <v/>
      </c>
      <c r="N45" s="45" t="str">
        <f t="shared" si="13"/>
        <v/>
      </c>
      <c r="O45" s="46" t="str">
        <f t="shared" si="14"/>
        <v/>
      </c>
    </row>
    <row r="46" spans="1:18" x14ac:dyDescent="0.4">
      <c r="A46" s="9">
        <v>38</v>
      </c>
      <c r="B46" s="5"/>
      <c r="C46" s="47"/>
      <c r="D46" s="76"/>
      <c r="E46" s="56"/>
      <c r="F46" s="77"/>
      <c r="G46" s="22" t="str">
        <f t="shared" si="16"/>
        <v/>
      </c>
      <c r="H46" s="22" t="str">
        <f t="shared" si="17"/>
        <v/>
      </c>
      <c r="I46" s="22" t="str">
        <f t="shared" si="18"/>
        <v/>
      </c>
      <c r="J46" s="44" t="str">
        <f t="shared" si="9"/>
        <v/>
      </c>
      <c r="K46" s="45" t="str">
        <f t="shared" si="10"/>
        <v/>
      </c>
      <c r="L46" s="46" t="str">
        <f t="shared" si="11"/>
        <v/>
      </c>
      <c r="M46" s="44" t="str">
        <f t="shared" si="12"/>
        <v/>
      </c>
      <c r="N46" s="45" t="str">
        <f t="shared" si="13"/>
        <v/>
      </c>
      <c r="O46" s="46" t="str">
        <f t="shared" si="14"/>
        <v/>
      </c>
    </row>
    <row r="47" spans="1:18" x14ac:dyDescent="0.4">
      <c r="A47" s="9">
        <v>39</v>
      </c>
      <c r="B47" s="5"/>
      <c r="C47" s="47"/>
      <c r="D47" s="76"/>
      <c r="E47" s="56"/>
      <c r="F47" s="77"/>
      <c r="G47" s="22" t="str">
        <f t="shared" si="16"/>
        <v/>
      </c>
      <c r="H47" s="22" t="str">
        <f t="shared" si="17"/>
        <v/>
      </c>
      <c r="I47" s="22" t="str">
        <f t="shared" si="18"/>
        <v/>
      </c>
      <c r="J47" s="44" t="str">
        <f t="shared" si="9"/>
        <v/>
      </c>
      <c r="K47" s="45" t="str">
        <f t="shared" si="10"/>
        <v/>
      </c>
      <c r="L47" s="46" t="str">
        <f t="shared" si="11"/>
        <v/>
      </c>
      <c r="M47" s="44" t="str">
        <f t="shared" si="12"/>
        <v/>
      </c>
      <c r="N47" s="45" t="str">
        <f t="shared" si="13"/>
        <v/>
      </c>
      <c r="O47" s="46" t="str">
        <f t="shared" si="14"/>
        <v/>
      </c>
    </row>
    <row r="48" spans="1:18" x14ac:dyDescent="0.4">
      <c r="A48" s="9">
        <v>40</v>
      </c>
      <c r="B48" s="5"/>
      <c r="C48" s="47"/>
      <c r="D48" s="76"/>
      <c r="E48" s="56"/>
      <c r="F48" s="77"/>
      <c r="G48" s="22" t="str">
        <f t="shared" si="16"/>
        <v/>
      </c>
      <c r="H48" s="22" t="str">
        <f t="shared" si="17"/>
        <v/>
      </c>
      <c r="I48" s="22" t="str">
        <f t="shared" si="18"/>
        <v/>
      </c>
      <c r="J48" s="44" t="str">
        <f t="shared" si="9"/>
        <v/>
      </c>
      <c r="K48" s="45" t="str">
        <f t="shared" si="10"/>
        <v/>
      </c>
      <c r="L48" s="46" t="str">
        <f t="shared" si="11"/>
        <v/>
      </c>
      <c r="M48" s="44" t="str">
        <f t="shared" si="12"/>
        <v/>
      </c>
      <c r="N48" s="45" t="str">
        <f t="shared" si="13"/>
        <v/>
      </c>
      <c r="O48" s="46" t="str">
        <f t="shared" si="14"/>
        <v/>
      </c>
    </row>
    <row r="49" spans="1:15" x14ac:dyDescent="0.4">
      <c r="A49" s="9">
        <v>41</v>
      </c>
      <c r="B49" s="5"/>
      <c r="C49" s="47"/>
      <c r="D49" s="76"/>
      <c r="E49" s="56"/>
      <c r="F49" s="77"/>
      <c r="G49" s="22" t="str">
        <f t="shared" si="16"/>
        <v/>
      </c>
      <c r="H49" s="22" t="str">
        <f t="shared" si="17"/>
        <v/>
      </c>
      <c r="I49" s="22" t="str">
        <f t="shared" si="18"/>
        <v/>
      </c>
      <c r="J49" s="44" t="str">
        <f t="shared" si="9"/>
        <v/>
      </c>
      <c r="K49" s="45" t="str">
        <f t="shared" si="10"/>
        <v/>
      </c>
      <c r="L49" s="46" t="str">
        <f t="shared" si="11"/>
        <v/>
      </c>
      <c r="M49" s="44" t="str">
        <f t="shared" si="12"/>
        <v/>
      </c>
      <c r="N49" s="45" t="str">
        <f t="shared" si="13"/>
        <v/>
      </c>
      <c r="O49" s="46" t="str">
        <f t="shared" si="14"/>
        <v/>
      </c>
    </row>
    <row r="50" spans="1:15" x14ac:dyDescent="0.4">
      <c r="A50" s="9">
        <v>42</v>
      </c>
      <c r="B50" s="5"/>
      <c r="C50" s="47"/>
      <c r="D50" s="76"/>
      <c r="E50" s="56"/>
      <c r="F50" s="77"/>
      <c r="G50" s="22" t="str">
        <f t="shared" si="16"/>
        <v/>
      </c>
      <c r="H50" s="22" t="str">
        <f t="shared" si="17"/>
        <v/>
      </c>
      <c r="I50" s="22" t="str">
        <f t="shared" si="18"/>
        <v/>
      </c>
      <c r="J50" s="44" t="str">
        <f t="shared" si="9"/>
        <v/>
      </c>
      <c r="K50" s="45" t="str">
        <f t="shared" si="10"/>
        <v/>
      </c>
      <c r="L50" s="46" t="str">
        <f t="shared" si="11"/>
        <v/>
      </c>
      <c r="M50" s="44" t="str">
        <f t="shared" si="12"/>
        <v/>
      </c>
      <c r="N50" s="45" t="str">
        <f t="shared" si="13"/>
        <v/>
      </c>
      <c r="O50" s="46" t="str">
        <f t="shared" si="14"/>
        <v/>
      </c>
    </row>
    <row r="51" spans="1:15" x14ac:dyDescent="0.4">
      <c r="A51" s="9">
        <v>43</v>
      </c>
      <c r="B51" s="5"/>
      <c r="C51" s="47"/>
      <c r="D51" s="76"/>
      <c r="E51" s="56"/>
      <c r="F51" s="77"/>
      <c r="G51" s="22" t="str">
        <f t="shared" si="16"/>
        <v/>
      </c>
      <c r="H51" s="22" t="str">
        <f t="shared" si="17"/>
        <v/>
      </c>
      <c r="I51" s="22" t="str">
        <f t="shared" si="18"/>
        <v/>
      </c>
      <c r="J51" s="44" t="str">
        <f t="shared" si="9"/>
        <v/>
      </c>
      <c r="K51" s="45" t="str">
        <f t="shared" si="10"/>
        <v/>
      </c>
      <c r="L51" s="46" t="str">
        <f t="shared" si="11"/>
        <v/>
      </c>
      <c r="M51" s="44" t="str">
        <f t="shared" si="12"/>
        <v/>
      </c>
      <c r="N51" s="45" t="str">
        <f t="shared" si="13"/>
        <v/>
      </c>
      <c r="O51" s="46" t="str">
        <f t="shared" si="14"/>
        <v/>
      </c>
    </row>
    <row r="52" spans="1:15" x14ac:dyDescent="0.4">
      <c r="A52" s="9">
        <v>44</v>
      </c>
      <c r="B52" s="5"/>
      <c r="C52" s="47"/>
      <c r="D52" s="76"/>
      <c r="E52" s="56"/>
      <c r="F52" s="77"/>
      <c r="G52" s="22" t="str">
        <f t="shared" si="16"/>
        <v/>
      </c>
      <c r="H52" s="22" t="str">
        <f t="shared" si="17"/>
        <v/>
      </c>
      <c r="I52" s="22" t="str">
        <f t="shared" si="18"/>
        <v/>
      </c>
      <c r="J52" s="44" t="str">
        <f t="shared" si="9"/>
        <v/>
      </c>
      <c r="K52" s="45" t="str">
        <f t="shared" si="10"/>
        <v/>
      </c>
      <c r="L52" s="46" t="str">
        <f t="shared" si="11"/>
        <v/>
      </c>
      <c r="M52" s="44" t="str">
        <f t="shared" si="12"/>
        <v/>
      </c>
      <c r="N52" s="45" t="str">
        <f t="shared" si="13"/>
        <v/>
      </c>
      <c r="O52" s="46" t="str">
        <f t="shared" si="14"/>
        <v/>
      </c>
    </row>
    <row r="53" spans="1:15" x14ac:dyDescent="0.4">
      <c r="A53" s="9">
        <v>45</v>
      </c>
      <c r="B53" s="5"/>
      <c r="C53" s="47"/>
      <c r="D53" s="76"/>
      <c r="E53" s="56"/>
      <c r="F53" s="77"/>
      <c r="G53" s="22" t="str">
        <f t="shared" si="16"/>
        <v/>
      </c>
      <c r="H53" s="22" t="str">
        <f t="shared" si="17"/>
        <v/>
      </c>
      <c r="I53" s="22" t="str">
        <f t="shared" si="18"/>
        <v/>
      </c>
      <c r="J53" s="44" t="str">
        <f t="shared" si="9"/>
        <v/>
      </c>
      <c r="K53" s="45" t="str">
        <f t="shared" si="10"/>
        <v/>
      </c>
      <c r="L53" s="46" t="str">
        <f t="shared" si="11"/>
        <v/>
      </c>
      <c r="M53" s="44" t="str">
        <f t="shared" si="12"/>
        <v/>
      </c>
      <c r="N53" s="45" t="str">
        <f t="shared" si="13"/>
        <v/>
      </c>
      <c r="O53" s="46" t="str">
        <f t="shared" si="14"/>
        <v/>
      </c>
    </row>
    <row r="54" spans="1:15" x14ac:dyDescent="0.4">
      <c r="A54" s="9">
        <v>46</v>
      </c>
      <c r="B54" s="5"/>
      <c r="C54" s="47"/>
      <c r="D54" s="76"/>
      <c r="E54" s="56"/>
      <c r="F54" s="77"/>
      <c r="G54" s="22" t="str">
        <f t="shared" si="16"/>
        <v/>
      </c>
      <c r="H54" s="22" t="str">
        <f t="shared" si="17"/>
        <v/>
      </c>
      <c r="I54" s="22" t="str">
        <f t="shared" si="18"/>
        <v/>
      </c>
      <c r="J54" s="44" t="str">
        <f t="shared" si="9"/>
        <v/>
      </c>
      <c r="K54" s="45" t="str">
        <f t="shared" si="10"/>
        <v/>
      </c>
      <c r="L54" s="46" t="str">
        <f t="shared" si="11"/>
        <v/>
      </c>
      <c r="M54" s="44" t="str">
        <f t="shared" si="12"/>
        <v/>
      </c>
      <c r="N54" s="45" t="str">
        <f t="shared" si="13"/>
        <v/>
      </c>
      <c r="O54" s="46" t="str">
        <f t="shared" si="14"/>
        <v/>
      </c>
    </row>
    <row r="55" spans="1:15" x14ac:dyDescent="0.4">
      <c r="A55" s="9">
        <v>47</v>
      </c>
      <c r="B55" s="5"/>
      <c r="C55" s="47"/>
      <c r="D55" s="76"/>
      <c r="E55" s="56"/>
      <c r="F55" s="77"/>
      <c r="G55" s="22" t="str">
        <f t="shared" si="16"/>
        <v/>
      </c>
      <c r="H55" s="22" t="str">
        <f t="shared" si="17"/>
        <v/>
      </c>
      <c r="I55" s="22" t="str">
        <f t="shared" si="18"/>
        <v/>
      </c>
      <c r="J55" s="44" t="str">
        <f t="shared" si="9"/>
        <v/>
      </c>
      <c r="K55" s="45" t="str">
        <f t="shared" si="10"/>
        <v/>
      </c>
      <c r="L55" s="46" t="str">
        <f t="shared" si="11"/>
        <v/>
      </c>
      <c r="M55" s="44" t="str">
        <f t="shared" si="12"/>
        <v/>
      </c>
      <c r="N55" s="45" t="str">
        <f t="shared" si="13"/>
        <v/>
      </c>
      <c r="O55" s="46" t="str">
        <f t="shared" si="14"/>
        <v/>
      </c>
    </row>
    <row r="56" spans="1:15" x14ac:dyDescent="0.4">
      <c r="A56" s="9">
        <v>48</v>
      </c>
      <c r="B56" s="5"/>
      <c r="C56" s="47"/>
      <c r="D56" s="76"/>
      <c r="E56" s="56"/>
      <c r="F56" s="77"/>
      <c r="G56" s="22" t="str">
        <f t="shared" si="16"/>
        <v/>
      </c>
      <c r="H56" s="22" t="str">
        <f t="shared" si="17"/>
        <v/>
      </c>
      <c r="I56" s="22" t="str">
        <f t="shared" si="18"/>
        <v/>
      </c>
      <c r="J56" s="44" t="str">
        <f t="shared" si="9"/>
        <v/>
      </c>
      <c r="K56" s="45" t="str">
        <f t="shared" si="10"/>
        <v/>
      </c>
      <c r="L56" s="46" t="str">
        <f t="shared" si="11"/>
        <v/>
      </c>
      <c r="M56" s="44" t="str">
        <f t="shared" si="12"/>
        <v/>
      </c>
      <c r="N56" s="45" t="str">
        <f t="shared" si="13"/>
        <v/>
      </c>
      <c r="O56" s="46" t="str">
        <f t="shared" si="14"/>
        <v/>
      </c>
    </row>
    <row r="57" spans="1:15" x14ac:dyDescent="0.4">
      <c r="A57" s="9">
        <v>49</v>
      </c>
      <c r="B57" s="5"/>
      <c r="C57" s="47"/>
      <c r="D57" s="76"/>
      <c r="E57" s="56"/>
      <c r="F57" s="77"/>
      <c r="G57" s="22" t="str">
        <f t="shared" si="16"/>
        <v/>
      </c>
      <c r="H57" s="22" t="str">
        <f t="shared" si="17"/>
        <v/>
      </c>
      <c r="I57" s="22" t="str">
        <f t="shared" si="18"/>
        <v/>
      </c>
      <c r="J57" s="44" t="str">
        <f t="shared" si="9"/>
        <v/>
      </c>
      <c r="K57" s="45" t="str">
        <f t="shared" si="10"/>
        <v/>
      </c>
      <c r="L57" s="46" t="str">
        <f t="shared" si="11"/>
        <v/>
      </c>
      <c r="M57" s="44" t="str">
        <f t="shared" si="12"/>
        <v/>
      </c>
      <c r="N57" s="45" t="str">
        <f t="shared" si="13"/>
        <v/>
      </c>
      <c r="O57" s="46" t="str">
        <f t="shared" si="14"/>
        <v/>
      </c>
    </row>
    <row r="58" spans="1:15" ht="19.5" thickBot="1" x14ac:dyDescent="0.45">
      <c r="A58" s="9">
        <v>50</v>
      </c>
      <c r="B58" s="6"/>
      <c r="C58" s="51"/>
      <c r="D58" s="78"/>
      <c r="E58" s="79"/>
      <c r="F58" s="80"/>
      <c r="G58" s="22" t="str">
        <f t="shared" si="16"/>
        <v/>
      </c>
      <c r="H58" s="22" t="str">
        <f t="shared" si="17"/>
        <v/>
      </c>
      <c r="I58" s="22" t="str">
        <f t="shared" si="18"/>
        <v/>
      </c>
      <c r="J58" s="44" t="str">
        <f t="shared" si="9"/>
        <v/>
      </c>
      <c r="K58" s="45" t="str">
        <f t="shared" si="10"/>
        <v/>
      </c>
      <c r="L58" s="46" t="str">
        <f t="shared" si="11"/>
        <v/>
      </c>
      <c r="M58" s="44" t="str">
        <f t="shared" si="12"/>
        <v/>
      </c>
      <c r="N58" s="45" t="str">
        <f t="shared" si="13"/>
        <v/>
      </c>
      <c r="O58" s="46" t="str">
        <f t="shared" si="14"/>
        <v/>
      </c>
    </row>
    <row r="59" spans="1:15" ht="19.5" thickBot="1" x14ac:dyDescent="0.45">
      <c r="A59" s="9"/>
      <c r="B59" s="91" t="s">
        <v>5</v>
      </c>
      <c r="C59" s="92"/>
      <c r="D59" s="7">
        <f>COUNTIF(D9:D58,1.27)</f>
        <v>8</v>
      </c>
      <c r="E59" s="7">
        <f>COUNTIF(E9:E58,1.5)</f>
        <v>7</v>
      </c>
      <c r="F59" s="8">
        <f>COUNTIF(F9:F58,2)</f>
        <v>7</v>
      </c>
      <c r="G59" s="63">
        <f>M59+G8</f>
        <v>9786.633787072813</v>
      </c>
      <c r="H59" s="64">
        <f>N59+H8</f>
        <v>9651.0259028325836</v>
      </c>
      <c r="I59" s="65">
        <f>O59+I8</f>
        <v>10326.336744604545</v>
      </c>
      <c r="J59" s="60" t="s">
        <v>29</v>
      </c>
      <c r="K59" s="61">
        <f>B58-B9</f>
        <v>-38414</v>
      </c>
      <c r="L59" s="62" t="s">
        <v>30</v>
      </c>
      <c r="M59" s="73">
        <f>SUM(M9:M58)</f>
        <v>-213.36621292718706</v>
      </c>
      <c r="N59" s="74">
        <f>SUM(N9:N58)</f>
        <v>-348.97409716741652</v>
      </c>
      <c r="O59" s="75">
        <f>SUM(O9:O58)</f>
        <v>326.33674460454529</v>
      </c>
    </row>
    <row r="60" spans="1:15" ht="19.5" thickBot="1" x14ac:dyDescent="0.45">
      <c r="A60" s="9"/>
      <c r="B60" s="85" t="s">
        <v>6</v>
      </c>
      <c r="C60" s="86"/>
      <c r="D60" s="7">
        <f>COUNTIF(D9:D58,-1)</f>
        <v>11</v>
      </c>
      <c r="E60" s="7">
        <f>COUNTIF(E9:E58,-1)</f>
        <v>12</v>
      </c>
      <c r="F60" s="8">
        <f>COUNTIF(F9:F58,-1)</f>
        <v>12</v>
      </c>
      <c r="G60" s="83" t="s">
        <v>28</v>
      </c>
      <c r="H60" s="84"/>
      <c r="I60" s="90"/>
      <c r="J60" s="83" t="s">
        <v>31</v>
      </c>
      <c r="K60" s="84"/>
      <c r="L60" s="90"/>
      <c r="M60" s="9"/>
      <c r="N60" s="3"/>
      <c r="O60" s="4"/>
    </row>
    <row r="61" spans="1:15" ht="19.5" thickBot="1" x14ac:dyDescent="0.45">
      <c r="A61" s="9"/>
      <c r="B61" s="85" t="s">
        <v>33</v>
      </c>
      <c r="C61" s="86"/>
      <c r="D61" s="7">
        <f>COUNTIF(D9:D58,0)</f>
        <v>0</v>
      </c>
      <c r="E61" s="7">
        <f>COUNTIF(E9:E58,0)</f>
        <v>0</v>
      </c>
      <c r="F61" s="7">
        <f>COUNTIF(F9:F58,0)</f>
        <v>0</v>
      </c>
      <c r="G61" s="69">
        <f>G59/G8</f>
        <v>0.97866337870728126</v>
      </c>
      <c r="H61" s="70">
        <f t="shared" ref="H61" si="19">H59/H8</f>
        <v>0.9651025902832584</v>
      </c>
      <c r="I61" s="71">
        <f>I59/I8</f>
        <v>1.0326336744604545</v>
      </c>
      <c r="J61" s="58">
        <f>(G61-100%)*30/K59</f>
        <v>1.66631602744198E-5</v>
      </c>
      <c r="K61" s="58">
        <f>(H61-100%)*30/K59</f>
        <v>2.7253665109133338E-5</v>
      </c>
      <c r="L61" s="59">
        <f>(I61-100%)*30/K59</f>
        <v>-2.5485766486531872E-5</v>
      </c>
      <c r="M61" s="10"/>
      <c r="N61" s="2"/>
      <c r="O61" s="11"/>
    </row>
    <row r="62" spans="1:15" ht="19.5" thickBot="1" x14ac:dyDescent="0.45">
      <c r="A62" s="3"/>
      <c r="B62" s="83" t="s">
        <v>4</v>
      </c>
      <c r="C62" s="84"/>
      <c r="D62" s="72">
        <f t="shared" ref="D62:E62" si="20">D59/(D59+D60+D61)</f>
        <v>0.42105263157894735</v>
      </c>
      <c r="E62" s="67">
        <f t="shared" si="20"/>
        <v>0.36842105263157893</v>
      </c>
      <c r="F62" s="68">
        <f>F59/(F59+F60+F61)</f>
        <v>0.36842105263157893</v>
      </c>
    </row>
    <row r="64" spans="1:15" x14ac:dyDescent="0.4">
      <c r="D64" s="66"/>
      <c r="E64" s="66"/>
      <c r="F64" s="66"/>
    </row>
  </sheetData>
  <mergeCells count="11">
    <mergeCell ref="B62:C62"/>
    <mergeCell ref="B61:C61"/>
    <mergeCell ref="J8:L8"/>
    <mergeCell ref="J6:L6"/>
    <mergeCell ref="M6:O6"/>
    <mergeCell ref="G6:I6"/>
    <mergeCell ref="M8:O8"/>
    <mergeCell ref="B59:C59"/>
    <mergeCell ref="B60:C60"/>
    <mergeCell ref="G60:I60"/>
    <mergeCell ref="J60:L60"/>
  </mergeCells>
  <phoneticPr fontId="1"/>
  <pageMargins left="0.7" right="0.7" top="0.75" bottom="0.75" header="0.3" footer="0.3"/>
  <pageSetup paperSize="9" orientation="portrait" horizontalDpi="4294967293"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977D6-8A2C-45F4-90C1-C87FB7BCCC29}">
  <dimension ref="A3:CV1407"/>
  <sheetViews>
    <sheetView zoomScale="70" zoomScaleNormal="70" workbookViewId="0">
      <selection activeCell="A2" sqref="A2"/>
    </sheetView>
  </sheetViews>
  <sheetFormatPr defaultColWidth="8.125" defaultRowHeight="14.25" x14ac:dyDescent="0.4"/>
  <cols>
    <col min="1" max="1" width="6.625" style="81" customWidth="1"/>
    <col min="2" max="2" width="7.25" style="52" customWidth="1"/>
    <col min="3" max="256" width="8.125" style="52"/>
    <col min="257" max="257" width="6.625" style="52" customWidth="1"/>
    <col min="258" max="258" width="7.25" style="52" customWidth="1"/>
    <col min="259" max="512" width="8.125" style="52"/>
    <col min="513" max="513" width="6.625" style="52" customWidth="1"/>
    <col min="514" max="514" width="7.25" style="52" customWidth="1"/>
    <col min="515" max="768" width="8.125" style="52"/>
    <col min="769" max="769" width="6.625" style="52" customWidth="1"/>
    <col min="770" max="770" width="7.25" style="52" customWidth="1"/>
    <col min="771" max="1024" width="8.125" style="52"/>
    <col min="1025" max="1025" width="6.625" style="52" customWidth="1"/>
    <col min="1026" max="1026" width="7.25" style="52" customWidth="1"/>
    <col min="1027" max="1280" width="8.125" style="52"/>
    <col min="1281" max="1281" width="6.625" style="52" customWidth="1"/>
    <col min="1282" max="1282" width="7.25" style="52" customWidth="1"/>
    <col min="1283" max="1536" width="8.125" style="52"/>
    <col min="1537" max="1537" width="6.625" style="52" customWidth="1"/>
    <col min="1538" max="1538" width="7.25" style="52" customWidth="1"/>
    <col min="1539" max="1792" width="8.125" style="52"/>
    <col min="1793" max="1793" width="6.625" style="52" customWidth="1"/>
    <col min="1794" max="1794" width="7.25" style="52" customWidth="1"/>
    <col min="1795" max="2048" width="8.125" style="52"/>
    <col min="2049" max="2049" width="6.625" style="52" customWidth="1"/>
    <col min="2050" max="2050" width="7.25" style="52" customWidth="1"/>
    <col min="2051" max="2304" width="8.125" style="52"/>
    <col min="2305" max="2305" width="6.625" style="52" customWidth="1"/>
    <col min="2306" max="2306" width="7.25" style="52" customWidth="1"/>
    <col min="2307" max="2560" width="8.125" style="52"/>
    <col min="2561" max="2561" width="6.625" style="52" customWidth="1"/>
    <col min="2562" max="2562" width="7.25" style="52" customWidth="1"/>
    <col min="2563" max="2816" width="8.125" style="52"/>
    <col min="2817" max="2817" width="6.625" style="52" customWidth="1"/>
    <col min="2818" max="2818" width="7.25" style="52" customWidth="1"/>
    <col min="2819" max="3072" width="8.125" style="52"/>
    <col min="3073" max="3073" width="6.625" style="52" customWidth="1"/>
    <col min="3074" max="3074" width="7.25" style="52" customWidth="1"/>
    <col min="3075" max="3328" width="8.125" style="52"/>
    <col min="3329" max="3329" width="6.625" style="52" customWidth="1"/>
    <col min="3330" max="3330" width="7.25" style="52" customWidth="1"/>
    <col min="3331" max="3584" width="8.125" style="52"/>
    <col min="3585" max="3585" width="6.625" style="52" customWidth="1"/>
    <col min="3586" max="3586" width="7.25" style="52" customWidth="1"/>
    <col min="3587" max="3840" width="8.125" style="52"/>
    <col min="3841" max="3841" width="6.625" style="52" customWidth="1"/>
    <col min="3842" max="3842" width="7.25" style="52" customWidth="1"/>
    <col min="3843" max="4096" width="8.125" style="52"/>
    <col min="4097" max="4097" width="6.625" style="52" customWidth="1"/>
    <col min="4098" max="4098" width="7.25" style="52" customWidth="1"/>
    <col min="4099" max="4352" width="8.125" style="52"/>
    <col min="4353" max="4353" width="6.625" style="52" customWidth="1"/>
    <col min="4354" max="4354" width="7.25" style="52" customWidth="1"/>
    <col min="4355" max="4608" width="8.125" style="52"/>
    <col min="4609" max="4609" width="6.625" style="52" customWidth="1"/>
    <col min="4610" max="4610" width="7.25" style="52" customWidth="1"/>
    <col min="4611" max="4864" width="8.125" style="52"/>
    <col min="4865" max="4865" width="6.625" style="52" customWidth="1"/>
    <col min="4866" max="4866" width="7.25" style="52" customWidth="1"/>
    <col min="4867" max="5120" width="8.125" style="52"/>
    <col min="5121" max="5121" width="6.625" style="52" customWidth="1"/>
    <col min="5122" max="5122" width="7.25" style="52" customWidth="1"/>
    <col min="5123" max="5376" width="8.125" style="52"/>
    <col min="5377" max="5377" width="6.625" style="52" customWidth="1"/>
    <col min="5378" max="5378" width="7.25" style="52" customWidth="1"/>
    <col min="5379" max="5632" width="8.125" style="52"/>
    <col min="5633" max="5633" width="6.625" style="52" customWidth="1"/>
    <col min="5634" max="5634" width="7.25" style="52" customWidth="1"/>
    <col min="5635" max="5888" width="8.125" style="52"/>
    <col min="5889" max="5889" width="6.625" style="52" customWidth="1"/>
    <col min="5890" max="5890" width="7.25" style="52" customWidth="1"/>
    <col min="5891" max="6144" width="8.125" style="52"/>
    <col min="6145" max="6145" width="6.625" style="52" customWidth="1"/>
    <col min="6146" max="6146" width="7.25" style="52" customWidth="1"/>
    <col min="6147" max="6400" width="8.125" style="52"/>
    <col min="6401" max="6401" width="6.625" style="52" customWidth="1"/>
    <col min="6402" max="6402" width="7.25" style="52" customWidth="1"/>
    <col min="6403" max="6656" width="8.125" style="52"/>
    <col min="6657" max="6657" width="6.625" style="52" customWidth="1"/>
    <col min="6658" max="6658" width="7.25" style="52" customWidth="1"/>
    <col min="6659" max="6912" width="8.125" style="52"/>
    <col min="6913" max="6913" width="6.625" style="52" customWidth="1"/>
    <col min="6914" max="6914" width="7.25" style="52" customWidth="1"/>
    <col min="6915" max="7168" width="8.125" style="52"/>
    <col min="7169" max="7169" width="6.625" style="52" customWidth="1"/>
    <col min="7170" max="7170" width="7.25" style="52" customWidth="1"/>
    <col min="7171" max="7424" width="8.125" style="52"/>
    <col min="7425" max="7425" width="6.625" style="52" customWidth="1"/>
    <col min="7426" max="7426" width="7.25" style="52" customWidth="1"/>
    <col min="7427" max="7680" width="8.125" style="52"/>
    <col min="7681" max="7681" width="6.625" style="52" customWidth="1"/>
    <col min="7682" max="7682" width="7.25" style="52" customWidth="1"/>
    <col min="7683" max="7936" width="8.125" style="52"/>
    <col min="7937" max="7937" width="6.625" style="52" customWidth="1"/>
    <col min="7938" max="7938" width="7.25" style="52" customWidth="1"/>
    <col min="7939" max="8192" width="8.125" style="52"/>
    <col min="8193" max="8193" width="6.625" style="52" customWidth="1"/>
    <col min="8194" max="8194" width="7.25" style="52" customWidth="1"/>
    <col min="8195" max="8448" width="8.125" style="52"/>
    <col min="8449" max="8449" width="6.625" style="52" customWidth="1"/>
    <col min="8450" max="8450" width="7.25" style="52" customWidth="1"/>
    <col min="8451" max="8704" width="8.125" style="52"/>
    <col min="8705" max="8705" width="6.625" style="52" customWidth="1"/>
    <col min="8706" max="8706" width="7.25" style="52" customWidth="1"/>
    <col min="8707" max="8960" width="8.125" style="52"/>
    <col min="8961" max="8961" width="6.625" style="52" customWidth="1"/>
    <col min="8962" max="8962" width="7.25" style="52" customWidth="1"/>
    <col min="8963" max="9216" width="8.125" style="52"/>
    <col min="9217" max="9217" width="6.625" style="52" customWidth="1"/>
    <col min="9218" max="9218" width="7.25" style="52" customWidth="1"/>
    <col min="9219" max="9472" width="8.125" style="52"/>
    <col min="9473" max="9473" width="6.625" style="52" customWidth="1"/>
    <col min="9474" max="9474" width="7.25" style="52" customWidth="1"/>
    <col min="9475" max="9728" width="8.125" style="52"/>
    <col min="9729" max="9729" width="6.625" style="52" customWidth="1"/>
    <col min="9730" max="9730" width="7.25" style="52" customWidth="1"/>
    <col min="9731" max="9984" width="8.125" style="52"/>
    <col min="9985" max="9985" width="6.625" style="52" customWidth="1"/>
    <col min="9986" max="9986" width="7.25" style="52" customWidth="1"/>
    <col min="9987" max="10240" width="8.125" style="52"/>
    <col min="10241" max="10241" width="6.625" style="52" customWidth="1"/>
    <col min="10242" max="10242" width="7.25" style="52" customWidth="1"/>
    <col min="10243" max="10496" width="8.125" style="52"/>
    <col min="10497" max="10497" width="6.625" style="52" customWidth="1"/>
    <col min="10498" max="10498" width="7.25" style="52" customWidth="1"/>
    <col min="10499" max="10752" width="8.125" style="52"/>
    <col min="10753" max="10753" width="6.625" style="52" customWidth="1"/>
    <col min="10754" max="10754" width="7.25" style="52" customWidth="1"/>
    <col min="10755" max="11008" width="8.125" style="52"/>
    <col min="11009" max="11009" width="6.625" style="52" customWidth="1"/>
    <col min="11010" max="11010" width="7.25" style="52" customWidth="1"/>
    <col min="11011" max="11264" width="8.125" style="52"/>
    <col min="11265" max="11265" width="6.625" style="52" customWidth="1"/>
    <col min="11266" max="11266" width="7.25" style="52" customWidth="1"/>
    <col min="11267" max="11520" width="8.125" style="52"/>
    <col min="11521" max="11521" width="6.625" style="52" customWidth="1"/>
    <col min="11522" max="11522" width="7.25" style="52" customWidth="1"/>
    <col min="11523" max="11776" width="8.125" style="52"/>
    <col min="11777" max="11777" width="6.625" style="52" customWidth="1"/>
    <col min="11778" max="11778" width="7.25" style="52" customWidth="1"/>
    <col min="11779" max="12032" width="8.125" style="52"/>
    <col min="12033" max="12033" width="6.625" style="52" customWidth="1"/>
    <col min="12034" max="12034" width="7.25" style="52" customWidth="1"/>
    <col min="12035" max="12288" width="8.125" style="52"/>
    <col min="12289" max="12289" width="6.625" style="52" customWidth="1"/>
    <col min="12290" max="12290" width="7.25" style="52" customWidth="1"/>
    <col min="12291" max="12544" width="8.125" style="52"/>
    <col min="12545" max="12545" width="6.625" style="52" customWidth="1"/>
    <col min="12546" max="12546" width="7.25" style="52" customWidth="1"/>
    <col min="12547" max="12800" width="8.125" style="52"/>
    <col min="12801" max="12801" width="6.625" style="52" customWidth="1"/>
    <col min="12802" max="12802" width="7.25" style="52" customWidth="1"/>
    <col min="12803" max="13056" width="8.125" style="52"/>
    <col min="13057" max="13057" width="6.625" style="52" customWidth="1"/>
    <col min="13058" max="13058" width="7.25" style="52" customWidth="1"/>
    <col min="13059" max="13312" width="8.125" style="52"/>
    <col min="13313" max="13313" width="6.625" style="52" customWidth="1"/>
    <col min="13314" max="13314" width="7.25" style="52" customWidth="1"/>
    <col min="13315" max="13568" width="8.125" style="52"/>
    <col min="13569" max="13569" width="6.625" style="52" customWidth="1"/>
    <col min="13570" max="13570" width="7.25" style="52" customWidth="1"/>
    <col min="13571" max="13824" width="8.125" style="52"/>
    <col min="13825" max="13825" width="6.625" style="52" customWidth="1"/>
    <col min="13826" max="13826" width="7.25" style="52" customWidth="1"/>
    <col min="13827" max="14080" width="8.125" style="52"/>
    <col min="14081" max="14081" width="6.625" style="52" customWidth="1"/>
    <col min="14082" max="14082" width="7.25" style="52" customWidth="1"/>
    <col min="14083" max="14336" width="8.125" style="52"/>
    <col min="14337" max="14337" width="6.625" style="52" customWidth="1"/>
    <col min="14338" max="14338" width="7.25" style="52" customWidth="1"/>
    <col min="14339" max="14592" width="8.125" style="52"/>
    <col min="14593" max="14593" width="6.625" style="52" customWidth="1"/>
    <col min="14594" max="14594" width="7.25" style="52" customWidth="1"/>
    <col min="14595" max="14848" width="8.125" style="52"/>
    <col min="14849" max="14849" width="6.625" style="52" customWidth="1"/>
    <col min="14850" max="14850" width="7.25" style="52" customWidth="1"/>
    <col min="14851" max="15104" width="8.125" style="52"/>
    <col min="15105" max="15105" width="6.625" style="52" customWidth="1"/>
    <col min="15106" max="15106" width="7.25" style="52" customWidth="1"/>
    <col min="15107" max="15360" width="8.125" style="52"/>
    <col min="15361" max="15361" width="6.625" style="52" customWidth="1"/>
    <col min="15362" max="15362" width="7.25" style="52" customWidth="1"/>
    <col min="15363" max="15616" width="8.125" style="52"/>
    <col min="15617" max="15617" width="6.625" style="52" customWidth="1"/>
    <col min="15618" max="15618" width="7.25" style="52" customWidth="1"/>
    <col min="15619" max="15872" width="8.125" style="52"/>
    <col min="15873" max="15873" width="6.625" style="52" customWidth="1"/>
    <col min="15874" max="15874" width="7.25" style="52" customWidth="1"/>
    <col min="15875" max="16128" width="8.125" style="52"/>
    <col min="16129" max="16129" width="6.625" style="52" customWidth="1"/>
    <col min="16130" max="16130" width="7.25" style="52" customWidth="1"/>
    <col min="16131" max="16384" width="8.125" style="52"/>
  </cols>
  <sheetData>
    <row r="3" spans="1:31" x14ac:dyDescent="0.4">
      <c r="A3" s="81" t="s">
        <v>36</v>
      </c>
    </row>
    <row r="4" spans="1:31" x14ac:dyDescent="0.4">
      <c r="AE4" s="52" t="s">
        <v>36</v>
      </c>
    </row>
    <row r="5" spans="1:31" x14ac:dyDescent="0.4">
      <c r="AE5" s="52" t="s">
        <v>37</v>
      </c>
    </row>
    <row r="6" spans="1:31" x14ac:dyDescent="0.4">
      <c r="AE6" s="52" t="s">
        <v>38</v>
      </c>
    </row>
    <row r="61" spans="1:31" x14ac:dyDescent="0.4">
      <c r="A61" s="81" t="s">
        <v>39</v>
      </c>
    </row>
    <row r="62" spans="1:31" x14ac:dyDescent="0.4">
      <c r="AE62" s="52" t="s">
        <v>40</v>
      </c>
    </row>
    <row r="63" spans="1:31" x14ac:dyDescent="0.4">
      <c r="AE63" s="52" t="s">
        <v>45</v>
      </c>
    </row>
    <row r="64" spans="1:31" x14ac:dyDescent="0.4">
      <c r="AE64" s="52" t="s">
        <v>46</v>
      </c>
    </row>
    <row r="118" spans="1:100" x14ac:dyDescent="0.4">
      <c r="A118" s="81" t="s">
        <v>42</v>
      </c>
      <c r="AM118" s="52" t="s">
        <v>51</v>
      </c>
      <c r="BR118" s="52" t="s">
        <v>52</v>
      </c>
      <c r="CV118" s="52" t="s">
        <v>53</v>
      </c>
    </row>
    <row r="119" spans="1:100" x14ac:dyDescent="0.4">
      <c r="AE119" s="52" t="s">
        <v>43</v>
      </c>
    </row>
    <row r="120" spans="1:100" x14ac:dyDescent="0.4">
      <c r="AE120" s="52" t="s">
        <v>44</v>
      </c>
    </row>
    <row r="121" spans="1:100" x14ac:dyDescent="0.4">
      <c r="AE121" s="52" t="s">
        <v>47</v>
      </c>
    </row>
    <row r="122" spans="1:100" x14ac:dyDescent="0.4">
      <c r="AE122" s="52" t="s">
        <v>48</v>
      </c>
    </row>
    <row r="123" spans="1:100" x14ac:dyDescent="0.4">
      <c r="AE123" s="52" t="s">
        <v>49</v>
      </c>
    </row>
    <row r="124" spans="1:100" x14ac:dyDescent="0.4">
      <c r="AE124" s="52" t="s">
        <v>50</v>
      </c>
    </row>
    <row r="128" spans="1:100" x14ac:dyDescent="0.4">
      <c r="AE128" s="52" t="s">
        <v>54</v>
      </c>
    </row>
    <row r="174" spans="1:31" x14ac:dyDescent="0.4">
      <c r="A174" s="81" t="s">
        <v>55</v>
      </c>
    </row>
    <row r="175" spans="1:31" x14ac:dyDescent="0.4">
      <c r="AE175" s="52" t="s">
        <v>56</v>
      </c>
    </row>
    <row r="176" spans="1:31" x14ac:dyDescent="0.4">
      <c r="AE176" s="52" t="s">
        <v>59</v>
      </c>
    </row>
    <row r="177" spans="31:31" x14ac:dyDescent="0.4">
      <c r="AE177" s="52" t="s">
        <v>60</v>
      </c>
    </row>
    <row r="178" spans="31:31" x14ac:dyDescent="0.4">
      <c r="AE178" s="52" t="s">
        <v>61</v>
      </c>
    </row>
    <row r="230" spans="1:31" x14ac:dyDescent="0.4">
      <c r="A230" s="81" t="s">
        <v>57</v>
      </c>
    </row>
    <row r="231" spans="1:31" x14ac:dyDescent="0.4">
      <c r="AE231" s="52" t="s">
        <v>58</v>
      </c>
    </row>
    <row r="232" spans="1:31" x14ac:dyDescent="0.4">
      <c r="AE232" s="52" t="s">
        <v>62</v>
      </c>
    </row>
    <row r="233" spans="1:31" x14ac:dyDescent="0.4">
      <c r="AE233" s="52" t="s">
        <v>63</v>
      </c>
    </row>
    <row r="234" spans="1:31" x14ac:dyDescent="0.4">
      <c r="AE234" s="52" t="s">
        <v>64</v>
      </c>
    </row>
    <row r="235" spans="1:31" x14ac:dyDescent="0.4">
      <c r="AE235" s="52" t="s">
        <v>65</v>
      </c>
    </row>
    <row r="286" spans="1:1" x14ac:dyDescent="0.4">
      <c r="A286" s="81" t="s">
        <v>66</v>
      </c>
    </row>
    <row r="342" spans="1:31" x14ac:dyDescent="0.4">
      <c r="A342" s="81" t="s">
        <v>67</v>
      </c>
    </row>
    <row r="343" spans="1:31" x14ac:dyDescent="0.4">
      <c r="AE343" s="52" t="s">
        <v>68</v>
      </c>
    </row>
    <row r="344" spans="1:31" x14ac:dyDescent="0.4">
      <c r="AE344" s="52" t="s">
        <v>69</v>
      </c>
    </row>
    <row r="345" spans="1:31" x14ac:dyDescent="0.4">
      <c r="AE345" s="52" t="s">
        <v>70</v>
      </c>
    </row>
    <row r="398" spans="1:69" x14ac:dyDescent="0.4">
      <c r="A398" s="81" t="s">
        <v>71</v>
      </c>
      <c r="AM398" s="52" t="s">
        <v>72</v>
      </c>
      <c r="BQ398" s="52" t="s">
        <v>73</v>
      </c>
    </row>
    <row r="399" spans="1:69" x14ac:dyDescent="0.4">
      <c r="AE399" s="52" t="s">
        <v>74</v>
      </c>
    </row>
    <row r="400" spans="1:69" x14ac:dyDescent="0.4">
      <c r="AE400" s="52" t="s">
        <v>76</v>
      </c>
    </row>
    <row r="401" spans="31:31" x14ac:dyDescent="0.4">
      <c r="AE401" s="52" t="s">
        <v>77</v>
      </c>
    </row>
    <row r="402" spans="31:31" x14ac:dyDescent="0.4">
      <c r="AE402" s="52" t="s">
        <v>78</v>
      </c>
    </row>
    <row r="406" spans="31:31" x14ac:dyDescent="0.4">
      <c r="AE406" s="52" t="s">
        <v>75</v>
      </c>
    </row>
    <row r="454" spans="1:31" x14ac:dyDescent="0.4">
      <c r="A454" s="81" t="s">
        <v>79</v>
      </c>
    </row>
    <row r="455" spans="1:31" x14ac:dyDescent="0.4">
      <c r="AE455" s="52" t="s">
        <v>80</v>
      </c>
    </row>
    <row r="456" spans="1:31" x14ac:dyDescent="0.4">
      <c r="AE456" s="52" t="s">
        <v>81</v>
      </c>
    </row>
    <row r="510" spans="1:31" x14ac:dyDescent="0.4">
      <c r="A510" s="81" t="s">
        <v>82</v>
      </c>
    </row>
    <row r="511" spans="1:31" x14ac:dyDescent="0.4">
      <c r="AE511" s="52" t="s">
        <v>83</v>
      </c>
    </row>
    <row r="512" spans="1:31" x14ac:dyDescent="0.4">
      <c r="AE512" s="52" t="s">
        <v>84</v>
      </c>
    </row>
    <row r="513" spans="31:31" x14ac:dyDescent="0.4">
      <c r="AE513" s="52" t="s">
        <v>85</v>
      </c>
    </row>
    <row r="566" spans="1:31" x14ac:dyDescent="0.4">
      <c r="A566" s="81" t="s">
        <v>86</v>
      </c>
    </row>
    <row r="567" spans="1:31" x14ac:dyDescent="0.4">
      <c r="AE567" s="52" t="s">
        <v>87</v>
      </c>
    </row>
    <row r="568" spans="1:31" x14ac:dyDescent="0.4">
      <c r="AE568" s="52" t="s">
        <v>88</v>
      </c>
    </row>
    <row r="569" spans="1:31" x14ac:dyDescent="0.4">
      <c r="AE569" s="52" t="s">
        <v>89</v>
      </c>
    </row>
    <row r="622" spans="1:31" x14ac:dyDescent="0.4">
      <c r="A622" s="81" t="s">
        <v>90</v>
      </c>
    </row>
    <row r="623" spans="1:31" x14ac:dyDescent="0.4">
      <c r="AE623" s="52" t="s">
        <v>91</v>
      </c>
    </row>
    <row r="624" spans="1:31" x14ac:dyDescent="0.4">
      <c r="AE624" s="52" t="s">
        <v>92</v>
      </c>
    </row>
    <row r="625" spans="31:31" x14ac:dyDescent="0.4">
      <c r="AE625" s="52" t="s">
        <v>93</v>
      </c>
    </row>
    <row r="678" spans="1:31" x14ac:dyDescent="0.4">
      <c r="A678" s="81" t="s">
        <v>94</v>
      </c>
    </row>
    <row r="679" spans="1:31" x14ac:dyDescent="0.4">
      <c r="AE679" s="52" t="s">
        <v>95</v>
      </c>
    </row>
    <row r="680" spans="1:31" x14ac:dyDescent="0.4">
      <c r="AE680" s="52" t="s">
        <v>96</v>
      </c>
    </row>
    <row r="681" spans="1:31" x14ac:dyDescent="0.4">
      <c r="AE681" s="52" t="s">
        <v>97</v>
      </c>
    </row>
    <row r="682" spans="1:31" x14ac:dyDescent="0.4">
      <c r="AE682" s="52" t="s">
        <v>98</v>
      </c>
    </row>
    <row r="734" spans="1:31" x14ac:dyDescent="0.4">
      <c r="A734" s="81" t="s">
        <v>99</v>
      </c>
    </row>
    <row r="735" spans="1:31" x14ac:dyDescent="0.4">
      <c r="AE735" s="52" t="s">
        <v>100</v>
      </c>
    </row>
    <row r="736" spans="1:31" x14ac:dyDescent="0.4">
      <c r="AE736" s="52" t="s">
        <v>101</v>
      </c>
    </row>
    <row r="737" spans="31:31" x14ac:dyDescent="0.4">
      <c r="AE737" s="52" t="s">
        <v>102</v>
      </c>
    </row>
    <row r="790" spans="1:31" x14ac:dyDescent="0.4">
      <c r="A790" s="81" t="s">
        <v>103</v>
      </c>
    </row>
    <row r="791" spans="1:31" x14ac:dyDescent="0.4">
      <c r="AE791" s="52" t="s">
        <v>104</v>
      </c>
    </row>
    <row r="792" spans="1:31" x14ac:dyDescent="0.4">
      <c r="AE792" s="52" t="s">
        <v>105</v>
      </c>
    </row>
    <row r="793" spans="1:31" x14ac:dyDescent="0.4">
      <c r="AE793" s="52" t="s">
        <v>106</v>
      </c>
    </row>
    <row r="846" spans="1:31" x14ac:dyDescent="0.4">
      <c r="A846" s="81" t="s">
        <v>107</v>
      </c>
    </row>
    <row r="847" spans="1:31" x14ac:dyDescent="0.4">
      <c r="AE847" s="52" t="s">
        <v>108</v>
      </c>
    </row>
    <row r="848" spans="1:31" x14ac:dyDescent="0.4">
      <c r="AE848" s="52" t="s">
        <v>109</v>
      </c>
    </row>
    <row r="849" spans="31:31" x14ac:dyDescent="0.4">
      <c r="AE849" s="52" t="s">
        <v>110</v>
      </c>
    </row>
    <row r="850" spans="31:31" x14ac:dyDescent="0.4">
      <c r="AE850" s="52" t="s">
        <v>111</v>
      </c>
    </row>
    <row r="902" spans="1:31" x14ac:dyDescent="0.4">
      <c r="A902" s="81" t="s">
        <v>66</v>
      </c>
    </row>
    <row r="903" spans="1:31" x14ac:dyDescent="0.4">
      <c r="AE903" s="52" t="s">
        <v>66</v>
      </c>
    </row>
    <row r="958" spans="1:31" x14ac:dyDescent="0.4">
      <c r="A958" s="81" t="s">
        <v>66</v>
      </c>
    </row>
    <row r="959" spans="1:31" x14ac:dyDescent="0.4">
      <c r="AE959" s="52" t="s">
        <v>66</v>
      </c>
    </row>
    <row r="1014" spans="1:39" x14ac:dyDescent="0.4">
      <c r="A1014" s="81" t="s">
        <v>112</v>
      </c>
      <c r="AM1014" s="52" t="s">
        <v>73</v>
      </c>
    </row>
    <row r="1015" spans="1:39" x14ac:dyDescent="0.4">
      <c r="AE1015" s="52" t="s">
        <v>113</v>
      </c>
    </row>
    <row r="1070" spans="1:31" x14ac:dyDescent="0.4">
      <c r="A1070" s="81" t="s">
        <v>66</v>
      </c>
    </row>
    <row r="1071" spans="1:31" x14ac:dyDescent="0.4">
      <c r="AE1071" s="52" t="s">
        <v>66</v>
      </c>
    </row>
    <row r="1126" spans="1:31" x14ac:dyDescent="0.4">
      <c r="A1126" s="81" t="s">
        <v>114</v>
      </c>
    </row>
    <row r="1127" spans="1:31" x14ac:dyDescent="0.4">
      <c r="AE1127" s="52" t="s">
        <v>115</v>
      </c>
    </row>
    <row r="1128" spans="1:31" x14ac:dyDescent="0.4">
      <c r="AE1128" s="52" t="s">
        <v>116</v>
      </c>
    </row>
    <row r="1182" spans="1:99" x14ac:dyDescent="0.4">
      <c r="A1182" s="81" t="s">
        <v>117</v>
      </c>
      <c r="AM1182" s="52" t="s">
        <v>120</v>
      </c>
      <c r="BQ1182" s="52" t="s">
        <v>119</v>
      </c>
      <c r="CU1182" s="52" t="s">
        <v>121</v>
      </c>
    </row>
    <row r="1183" spans="1:99" x14ac:dyDescent="0.4">
      <c r="AE1183" s="52" t="s">
        <v>118</v>
      </c>
    </row>
    <row r="1184" spans="1:99" x14ac:dyDescent="0.4">
      <c r="AE1184" s="52" t="s">
        <v>122</v>
      </c>
    </row>
    <row r="1185" spans="31:31" x14ac:dyDescent="0.4">
      <c r="AE1185" s="52" t="s">
        <v>123</v>
      </c>
    </row>
    <row r="1186" spans="31:31" x14ac:dyDescent="0.4">
      <c r="AE1186" s="52" t="s">
        <v>124</v>
      </c>
    </row>
    <row r="1187" spans="31:31" x14ac:dyDescent="0.4">
      <c r="AE1187" s="52" t="s">
        <v>125</v>
      </c>
    </row>
    <row r="1192" spans="31:31" x14ac:dyDescent="0.4">
      <c r="AE1192" s="52" t="s">
        <v>126</v>
      </c>
    </row>
    <row r="1238" spans="1:31" x14ac:dyDescent="0.4">
      <c r="A1238" s="81" t="s">
        <v>66</v>
      </c>
    </row>
    <row r="1239" spans="1:31" x14ac:dyDescent="0.4">
      <c r="AE1239" s="52" t="s">
        <v>66</v>
      </c>
    </row>
    <row r="1240" spans="1:31" x14ac:dyDescent="0.4">
      <c r="AE1240" s="52" t="s">
        <v>127</v>
      </c>
    </row>
    <row r="1241" spans="1:31" x14ac:dyDescent="0.4">
      <c r="AE1241" s="52" t="s">
        <v>128</v>
      </c>
    </row>
    <row r="1294" spans="1:31" x14ac:dyDescent="0.4">
      <c r="A1294" s="81" t="s">
        <v>129</v>
      </c>
    </row>
    <row r="1295" spans="1:31" x14ac:dyDescent="0.4">
      <c r="AE1295" s="52" t="s">
        <v>130</v>
      </c>
    </row>
    <row r="1296" spans="1:31" x14ac:dyDescent="0.4">
      <c r="AE1296" s="52" t="s">
        <v>131</v>
      </c>
    </row>
    <row r="1350" spans="1:31" x14ac:dyDescent="0.4">
      <c r="A1350" s="81" t="s">
        <v>66</v>
      </c>
    </row>
    <row r="1351" spans="1:31" x14ac:dyDescent="0.4">
      <c r="AE1351" s="52" t="s">
        <v>66</v>
      </c>
    </row>
    <row r="1352" spans="1:31" x14ac:dyDescent="0.4">
      <c r="AE1352" s="52" t="s">
        <v>132</v>
      </c>
    </row>
    <row r="1353" spans="1:31" x14ac:dyDescent="0.4">
      <c r="AE1353" s="52" t="s">
        <v>133</v>
      </c>
    </row>
    <row r="1406" spans="1:31" x14ac:dyDescent="0.4">
      <c r="A1406" s="81" t="s">
        <v>134</v>
      </c>
    </row>
    <row r="1407" spans="1:31" x14ac:dyDescent="0.4">
      <c r="AE1407" s="52" t="s">
        <v>135</v>
      </c>
    </row>
  </sheetData>
  <phoneticPr fontId="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9F950-3AFC-4288-912A-27E05220E622}">
  <dimension ref="A1:J29"/>
  <sheetViews>
    <sheetView zoomScale="145" zoomScaleSheetLayoutView="100" workbookViewId="0">
      <selection activeCell="C1" sqref="C1"/>
    </sheetView>
  </sheetViews>
  <sheetFormatPr defaultColWidth="8.125" defaultRowHeight="13.5" x14ac:dyDescent="0.4"/>
  <cols>
    <col min="1" max="16384" width="8.125" style="52"/>
  </cols>
  <sheetData>
    <row r="1" spans="1:10" x14ac:dyDescent="0.4">
      <c r="A1" s="52" t="s">
        <v>24</v>
      </c>
    </row>
    <row r="2" spans="1:10" x14ac:dyDescent="0.4">
      <c r="A2" s="95" t="s">
        <v>139</v>
      </c>
      <c r="B2" s="96"/>
      <c r="C2" s="96"/>
      <c r="D2" s="96"/>
      <c r="E2" s="96"/>
      <c r="F2" s="96"/>
      <c r="G2" s="96"/>
      <c r="H2" s="96"/>
      <c r="I2" s="96"/>
      <c r="J2" s="96"/>
    </row>
    <row r="3" spans="1:10" x14ac:dyDescent="0.4">
      <c r="A3" s="96"/>
      <c r="B3" s="96"/>
      <c r="C3" s="96"/>
      <c r="D3" s="96"/>
      <c r="E3" s="96"/>
      <c r="F3" s="96"/>
      <c r="G3" s="96"/>
      <c r="H3" s="96"/>
      <c r="I3" s="96"/>
      <c r="J3" s="96"/>
    </row>
    <row r="4" spans="1:10" x14ac:dyDescent="0.4">
      <c r="A4" s="96"/>
      <c r="B4" s="96"/>
      <c r="C4" s="96"/>
      <c r="D4" s="96"/>
      <c r="E4" s="96"/>
      <c r="F4" s="96"/>
      <c r="G4" s="96"/>
      <c r="H4" s="96"/>
      <c r="I4" s="96"/>
      <c r="J4" s="96"/>
    </row>
    <row r="5" spans="1:10" x14ac:dyDescent="0.4">
      <c r="A5" s="96"/>
      <c r="B5" s="96"/>
      <c r="C5" s="96"/>
      <c r="D5" s="96"/>
      <c r="E5" s="96"/>
      <c r="F5" s="96"/>
      <c r="G5" s="96"/>
      <c r="H5" s="96"/>
      <c r="I5" s="96"/>
      <c r="J5" s="96"/>
    </row>
    <row r="6" spans="1:10" x14ac:dyDescent="0.4">
      <c r="A6" s="96"/>
      <c r="B6" s="96"/>
      <c r="C6" s="96"/>
      <c r="D6" s="96"/>
      <c r="E6" s="96"/>
      <c r="F6" s="96"/>
      <c r="G6" s="96"/>
      <c r="H6" s="96"/>
      <c r="I6" s="96"/>
      <c r="J6" s="96"/>
    </row>
    <row r="7" spans="1:10" x14ac:dyDescent="0.4">
      <c r="A7" s="96"/>
      <c r="B7" s="96"/>
      <c r="C7" s="96"/>
      <c r="D7" s="96"/>
      <c r="E7" s="96"/>
      <c r="F7" s="96"/>
      <c r="G7" s="96"/>
      <c r="H7" s="96"/>
      <c r="I7" s="96"/>
      <c r="J7" s="96"/>
    </row>
    <row r="8" spans="1:10" x14ac:dyDescent="0.4">
      <c r="A8" s="96"/>
      <c r="B8" s="96"/>
      <c r="C8" s="96"/>
      <c r="D8" s="96"/>
      <c r="E8" s="96"/>
      <c r="F8" s="96"/>
      <c r="G8" s="96"/>
      <c r="H8" s="96"/>
      <c r="I8" s="96"/>
      <c r="J8" s="96"/>
    </row>
    <row r="9" spans="1:10" x14ac:dyDescent="0.4">
      <c r="A9" s="96"/>
      <c r="B9" s="96"/>
      <c r="C9" s="96"/>
      <c r="D9" s="96"/>
      <c r="E9" s="96"/>
      <c r="F9" s="96"/>
      <c r="G9" s="96"/>
      <c r="H9" s="96"/>
      <c r="I9" s="96"/>
      <c r="J9" s="96"/>
    </row>
    <row r="11" spans="1:10" x14ac:dyDescent="0.4">
      <c r="A11" s="52" t="s">
        <v>25</v>
      </c>
    </row>
    <row r="12" spans="1:10" x14ac:dyDescent="0.4">
      <c r="A12" s="93" t="s">
        <v>137</v>
      </c>
      <c r="B12" s="94"/>
      <c r="C12" s="94"/>
      <c r="D12" s="94"/>
      <c r="E12" s="94"/>
      <c r="F12" s="94"/>
      <c r="G12" s="94"/>
      <c r="H12" s="94"/>
      <c r="I12" s="94"/>
      <c r="J12" s="94"/>
    </row>
    <row r="13" spans="1:10" x14ac:dyDescent="0.4">
      <c r="A13" s="94"/>
      <c r="B13" s="94"/>
      <c r="C13" s="94"/>
      <c r="D13" s="94"/>
      <c r="E13" s="94"/>
      <c r="F13" s="94"/>
      <c r="G13" s="94"/>
      <c r="H13" s="94"/>
      <c r="I13" s="94"/>
      <c r="J13" s="94"/>
    </row>
    <row r="14" spans="1:10" x14ac:dyDescent="0.4">
      <c r="A14" s="94"/>
      <c r="B14" s="94"/>
      <c r="C14" s="94"/>
      <c r="D14" s="94"/>
      <c r="E14" s="94"/>
      <c r="F14" s="94"/>
      <c r="G14" s="94"/>
      <c r="H14" s="94"/>
      <c r="I14" s="94"/>
      <c r="J14" s="94"/>
    </row>
    <row r="15" spans="1:10" x14ac:dyDescent="0.4">
      <c r="A15" s="94"/>
      <c r="B15" s="94"/>
      <c r="C15" s="94"/>
      <c r="D15" s="94"/>
      <c r="E15" s="94"/>
      <c r="F15" s="94"/>
      <c r="G15" s="94"/>
      <c r="H15" s="94"/>
      <c r="I15" s="94"/>
      <c r="J15" s="94"/>
    </row>
    <row r="16" spans="1:10" x14ac:dyDescent="0.4">
      <c r="A16" s="94"/>
      <c r="B16" s="94"/>
      <c r="C16" s="94"/>
      <c r="D16" s="94"/>
      <c r="E16" s="94"/>
      <c r="F16" s="94"/>
      <c r="G16" s="94"/>
      <c r="H16" s="94"/>
      <c r="I16" s="94"/>
      <c r="J16" s="94"/>
    </row>
    <row r="17" spans="1:10" x14ac:dyDescent="0.4">
      <c r="A17" s="94"/>
      <c r="B17" s="94"/>
      <c r="C17" s="94"/>
      <c r="D17" s="94"/>
      <c r="E17" s="94"/>
      <c r="F17" s="94"/>
      <c r="G17" s="94"/>
      <c r="H17" s="94"/>
      <c r="I17" s="94"/>
      <c r="J17" s="94"/>
    </row>
    <row r="18" spans="1:10" x14ac:dyDescent="0.4">
      <c r="A18" s="94"/>
      <c r="B18" s="94"/>
      <c r="C18" s="94"/>
      <c r="D18" s="94"/>
      <c r="E18" s="94"/>
      <c r="F18" s="94"/>
      <c r="G18" s="94"/>
      <c r="H18" s="94"/>
      <c r="I18" s="94"/>
      <c r="J18" s="94"/>
    </row>
    <row r="19" spans="1:10" x14ac:dyDescent="0.4">
      <c r="A19" s="94"/>
      <c r="B19" s="94"/>
      <c r="C19" s="94"/>
      <c r="D19" s="94"/>
      <c r="E19" s="94"/>
      <c r="F19" s="94"/>
      <c r="G19" s="94"/>
      <c r="H19" s="94"/>
      <c r="I19" s="94"/>
      <c r="J19" s="94"/>
    </row>
    <row r="21" spans="1:10" x14ac:dyDescent="0.4">
      <c r="A21" s="52" t="s">
        <v>26</v>
      </c>
    </row>
    <row r="22" spans="1:10" x14ac:dyDescent="0.4">
      <c r="A22" s="93" t="s">
        <v>138</v>
      </c>
      <c r="B22" s="93"/>
      <c r="C22" s="93"/>
      <c r="D22" s="93"/>
      <c r="E22" s="93"/>
      <c r="F22" s="93"/>
      <c r="G22" s="93"/>
      <c r="H22" s="93"/>
      <c r="I22" s="93"/>
      <c r="J22" s="93"/>
    </row>
    <row r="23" spans="1:10" x14ac:dyDescent="0.4">
      <c r="A23" s="93"/>
      <c r="B23" s="93"/>
      <c r="C23" s="93"/>
      <c r="D23" s="93"/>
      <c r="E23" s="93"/>
      <c r="F23" s="93"/>
      <c r="G23" s="93"/>
      <c r="H23" s="93"/>
      <c r="I23" s="93"/>
      <c r="J23" s="93"/>
    </row>
    <row r="24" spans="1:10" x14ac:dyDescent="0.4">
      <c r="A24" s="93"/>
      <c r="B24" s="93"/>
      <c r="C24" s="93"/>
      <c r="D24" s="93"/>
      <c r="E24" s="93"/>
      <c r="F24" s="93"/>
      <c r="G24" s="93"/>
      <c r="H24" s="93"/>
      <c r="I24" s="93"/>
      <c r="J24" s="93"/>
    </row>
    <row r="25" spans="1:10" x14ac:dyDescent="0.4">
      <c r="A25" s="93"/>
      <c r="B25" s="93"/>
      <c r="C25" s="93"/>
      <c r="D25" s="93"/>
      <c r="E25" s="93"/>
      <c r="F25" s="93"/>
      <c r="G25" s="93"/>
      <c r="H25" s="93"/>
      <c r="I25" s="93"/>
      <c r="J25" s="93"/>
    </row>
    <row r="26" spans="1:10" x14ac:dyDescent="0.4">
      <c r="A26" s="93"/>
      <c r="B26" s="93"/>
      <c r="C26" s="93"/>
      <c r="D26" s="93"/>
      <c r="E26" s="93"/>
      <c r="F26" s="93"/>
      <c r="G26" s="93"/>
      <c r="H26" s="93"/>
      <c r="I26" s="93"/>
      <c r="J26" s="93"/>
    </row>
    <row r="27" spans="1:10" x14ac:dyDescent="0.4">
      <c r="A27" s="93"/>
      <c r="B27" s="93"/>
      <c r="C27" s="93"/>
      <c r="D27" s="93"/>
      <c r="E27" s="93"/>
      <c r="F27" s="93"/>
      <c r="G27" s="93"/>
      <c r="H27" s="93"/>
      <c r="I27" s="93"/>
      <c r="J27" s="93"/>
    </row>
    <row r="28" spans="1:10" x14ac:dyDescent="0.4">
      <c r="A28" s="93"/>
      <c r="B28" s="93"/>
      <c r="C28" s="93"/>
      <c r="D28" s="93"/>
      <c r="E28" s="93"/>
      <c r="F28" s="93"/>
      <c r="G28" s="93"/>
      <c r="H28" s="93"/>
      <c r="I28" s="93"/>
      <c r="J28" s="93"/>
    </row>
    <row r="29" spans="1:10" x14ac:dyDescent="0.4">
      <c r="A29" s="93"/>
      <c r="B29" s="93"/>
      <c r="C29" s="93"/>
      <c r="D29" s="93"/>
      <c r="E29" s="93"/>
      <c r="F29" s="93"/>
      <c r="G29" s="93"/>
      <c r="H29" s="93"/>
      <c r="I29" s="93"/>
      <c r="J29" s="93"/>
    </row>
  </sheetData>
  <mergeCells count="3">
    <mergeCell ref="A2:J9"/>
    <mergeCell ref="A12:J19"/>
    <mergeCell ref="A22:J29"/>
  </mergeCells>
  <phoneticPr fontId="1"/>
  <pageMargins left="0.75" right="0.75" top="1" bottom="1" header="0.51111111111111107" footer="0.51111111111111107"/>
  <pageSetup paperSize="9" orientation="portrait"/>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2"/>
  <sheetViews>
    <sheetView zoomScale="80" zoomScaleNormal="80" workbookViewId="0">
      <selection activeCell="C16" sqref="C16"/>
    </sheetView>
  </sheetViews>
  <sheetFormatPr defaultRowHeight="18.75" x14ac:dyDescent="0.4"/>
  <cols>
    <col min="1" max="1" width="14" customWidth="1"/>
    <col min="2" max="2" width="13.25" customWidth="1"/>
    <col min="4" max="4" width="14.75" customWidth="1"/>
    <col min="6" max="6" width="14.25" customWidth="1"/>
    <col min="8" max="8" width="15.625" customWidth="1"/>
  </cols>
  <sheetData>
    <row r="1" spans="1:8" x14ac:dyDescent="0.4">
      <c r="A1" s="30" t="s">
        <v>14</v>
      </c>
      <c r="B1" s="31"/>
      <c r="C1" s="32"/>
      <c r="D1" s="33"/>
      <c r="E1" s="32"/>
      <c r="F1" s="33"/>
      <c r="G1" s="32"/>
      <c r="H1" s="33"/>
    </row>
    <row r="2" spans="1:8" x14ac:dyDescent="0.4">
      <c r="A2" s="34"/>
      <c r="B2" s="32"/>
      <c r="C2" s="32"/>
      <c r="D2" s="33"/>
      <c r="E2" s="32"/>
      <c r="F2" s="33"/>
      <c r="G2" s="32"/>
      <c r="H2" s="33"/>
    </row>
    <row r="3" spans="1:8" x14ac:dyDescent="0.4">
      <c r="A3" s="35" t="s">
        <v>15</v>
      </c>
      <c r="B3" s="35" t="s">
        <v>16</v>
      </c>
      <c r="C3" s="35" t="s">
        <v>17</v>
      </c>
      <c r="D3" s="36" t="s">
        <v>18</v>
      </c>
      <c r="E3" s="35" t="s">
        <v>19</v>
      </c>
      <c r="F3" s="36" t="s">
        <v>18</v>
      </c>
      <c r="G3" s="35" t="s">
        <v>20</v>
      </c>
      <c r="H3" s="36" t="s">
        <v>18</v>
      </c>
    </row>
    <row r="4" spans="1:8" x14ac:dyDescent="0.4">
      <c r="A4" s="37" t="s">
        <v>136</v>
      </c>
      <c r="B4" s="37" t="s">
        <v>21</v>
      </c>
      <c r="C4" s="37"/>
      <c r="D4" s="38"/>
      <c r="E4" s="37"/>
      <c r="F4" s="38"/>
      <c r="G4" s="37"/>
      <c r="H4" s="38"/>
    </row>
    <row r="5" spans="1:8" x14ac:dyDescent="0.4">
      <c r="A5" s="37" t="s">
        <v>136</v>
      </c>
      <c r="B5" s="37"/>
      <c r="C5" s="37"/>
      <c r="D5" s="38"/>
      <c r="E5" s="37"/>
      <c r="F5" s="39"/>
      <c r="G5" s="37"/>
      <c r="H5" s="39"/>
    </row>
    <row r="6" spans="1:8" x14ac:dyDescent="0.4">
      <c r="A6" s="37" t="s">
        <v>136</v>
      </c>
      <c r="B6" s="37"/>
      <c r="C6" s="37"/>
      <c r="D6" s="39"/>
      <c r="E6" s="37"/>
      <c r="F6" s="39"/>
      <c r="G6" s="37"/>
      <c r="H6" s="39"/>
    </row>
    <row r="7" spans="1:8" x14ac:dyDescent="0.4">
      <c r="A7" s="37" t="s">
        <v>136</v>
      </c>
      <c r="B7" s="37"/>
      <c r="C7" s="37"/>
      <c r="D7" s="39"/>
      <c r="E7" s="37"/>
      <c r="F7" s="39"/>
      <c r="G7" s="37"/>
      <c r="H7" s="39"/>
    </row>
    <row r="8" spans="1:8" x14ac:dyDescent="0.4">
      <c r="A8" s="37" t="s">
        <v>136</v>
      </c>
      <c r="B8" s="37"/>
      <c r="C8" s="37"/>
      <c r="D8" s="39"/>
      <c r="E8" s="37"/>
      <c r="F8" s="39"/>
      <c r="G8" s="37"/>
      <c r="H8" s="39"/>
    </row>
    <row r="9" spans="1:8" x14ac:dyDescent="0.4">
      <c r="A9" s="37" t="s">
        <v>136</v>
      </c>
      <c r="B9" s="37"/>
      <c r="C9" s="37"/>
      <c r="D9" s="39"/>
      <c r="E9" s="37"/>
      <c r="F9" s="39"/>
      <c r="G9" s="37"/>
      <c r="H9" s="39"/>
    </row>
    <row r="10" spans="1:8" x14ac:dyDescent="0.4">
      <c r="A10" s="37" t="s">
        <v>136</v>
      </c>
      <c r="B10" s="37"/>
      <c r="C10" s="37"/>
      <c r="D10" s="39"/>
      <c r="E10" s="37"/>
      <c r="F10" s="39"/>
      <c r="G10" s="37"/>
      <c r="H10" s="39"/>
    </row>
    <row r="11" spans="1:8" x14ac:dyDescent="0.4">
      <c r="A11" s="37" t="s">
        <v>136</v>
      </c>
      <c r="B11" s="37"/>
      <c r="C11" s="37"/>
      <c r="D11" s="39"/>
      <c r="E11" s="37"/>
      <c r="F11" s="39"/>
      <c r="G11" s="37"/>
      <c r="H11" s="39"/>
    </row>
    <row r="12" spans="1:8" x14ac:dyDescent="0.4">
      <c r="A12" s="34"/>
      <c r="B12" s="32"/>
      <c r="C12" s="32"/>
      <c r="D12" s="33"/>
      <c r="E12" s="32"/>
      <c r="F12" s="33"/>
      <c r="G12" s="32"/>
      <c r="H12" s="33"/>
    </row>
  </sheetData>
  <phoneticPr fontId="1"/>
  <pageMargins left="0.7" right="0.7" top="0.75" bottom="0.75" header="0.3" footer="0.3"/>
  <pageSetup paperSize="9" orientation="portrait" horizontalDpi="4294967293"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検証シート</vt:lpstr>
      <vt:lpstr>画像</vt:lpstr>
      <vt:lpstr>気づき</vt:lpstr>
      <vt:lpstr>検証終了通貨</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木村壽巳</dc:creator>
  <cp:lastModifiedBy>小梅</cp:lastModifiedBy>
  <dcterms:created xsi:type="dcterms:W3CDTF">2020-09-18T03:10:57Z</dcterms:created>
  <dcterms:modified xsi:type="dcterms:W3CDTF">2021-08-10T10:18:45Z</dcterms:modified>
</cp:coreProperties>
</file>