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ルール＆合計" sheetId="1" r:id="rId1"/>
    <sheet name="2021年8月" sheetId="2" r:id="rId2"/>
    <sheet name="画像" sheetId="3" r:id="rId3"/>
    <sheet name="気づき" sheetId="4" r:id="rId4"/>
  </sheets>
  <definedNames/>
  <calcPr fullCalcOnLoad="1"/>
</workbook>
</file>

<file path=xl/sharedStrings.xml><?xml version="1.0" encoding="utf-8"?>
<sst xmlns="http://schemas.openxmlformats.org/spreadsheetml/2006/main" count="192" uniqueCount="120">
  <si>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</si>
  <si>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</si>
  <si>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</si>
  <si>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</si>
  <si>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</si>
  <si>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</si>
  <si>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</si>
  <si>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</si>
  <si>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</si>
  <si>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</si>
  <si>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</si>
  <si>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</si>
  <si>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</si>
  <si>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</si>
  <si>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</si>
  <si>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</si>
  <si>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</si>
  <si>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</si>
  <si>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</si>
  <si>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</si>
  <si>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</si>
  <si>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</si>
  <si>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</si>
  <si>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</si>
  <si>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</si>
  <si>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</si>
  <si>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</si>
  <si>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</si>
  <si>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</si>
  <si>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</si>
  <si>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</si>
  <si>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</si>
  <si>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</si>
  <si>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</si>
  <si>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</si>
  <si>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</si>
  <si>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</si>
  <si>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</si>
  <si>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</si>
  <si>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</si>
  <si>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</si>
  <si>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</si>
  <si>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</si>
  <si>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</si>
  <si>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</si>
  <si>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</si>
  <si>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</si>
  <si>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</si>
  <si>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</si>
  <si>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</si>
  <si>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</si>
  <si>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</si>
  <si>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</si>
  <si>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</si>
  <si>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</si>
  <si>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</si>
  <si>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</si>
  <si>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</si>
  <si>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</si>
  <si>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</si>
  <si>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</si>
  <si>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</si>
  <si>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</si>
  <si>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</si>
  <si>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ＡＵＤＪＰＹ</t>
  </si>
  <si>
    <t>売り</t>
  </si>
  <si>
    <t>1万通貨</t>
  </si>
  <si>
    <t>EB</t>
  </si>
  <si>
    <t>60分</t>
  </si>
  <si>
    <t>№</t>
  </si>
  <si>
    <t>AUDUSD</t>
  </si>
  <si>
    <t>EB</t>
  </si>
  <si>
    <t>60分</t>
  </si>
  <si>
    <t>2021.8.9　05：17</t>
  </si>
  <si>
    <t>ＳＬ</t>
  </si>
  <si>
    <t>負け</t>
  </si>
  <si>
    <t>2021.8.9 05:17</t>
  </si>
  <si>
    <t>ＳＬ</t>
  </si>
  <si>
    <t>eurgbp</t>
  </si>
  <si>
    <t>買い</t>
  </si>
  <si>
    <t>2021.8.9　07：02</t>
  </si>
  <si>
    <t>終了（エントリーミス）</t>
  </si>
  <si>
    <t>ＥＢ（MAの下なのに買いに気づく）</t>
  </si>
  <si>
    <t>nzdcad</t>
  </si>
  <si>
    <t>2021.8.18 0:57</t>
  </si>
  <si>
    <t>usdchf</t>
  </si>
  <si>
    <t>ＰＢ</t>
  </si>
  <si>
    <t>2021.8.18 1:42</t>
  </si>
  <si>
    <t>2021.8.17 16:12</t>
  </si>
  <si>
    <t>2021.8.18 18:15</t>
  </si>
  <si>
    <t>ＴＰ</t>
  </si>
  <si>
    <t>勝ち</t>
  </si>
  <si>
    <t>usdcad</t>
  </si>
  <si>
    <t>2021.8.19 10:36</t>
  </si>
  <si>
    <t>2021.8.19 3:14</t>
  </si>
  <si>
    <t>2021.8.19 3:20</t>
  </si>
  <si>
    <t>euraud</t>
  </si>
  <si>
    <t>2021.8.19 3:29</t>
  </si>
  <si>
    <t>2021.8.19 4:46</t>
  </si>
  <si>
    <t>gbｐaud</t>
  </si>
  <si>
    <t>2021.8.9　5：40</t>
  </si>
  <si>
    <t>2021.8.9.3:57</t>
  </si>
  <si>
    <t>2021.8.9.3:45</t>
  </si>
  <si>
    <t>2021.8.19 9:04</t>
  </si>
  <si>
    <t>画像取得漏れの為、ありません。</t>
  </si>
  <si>
    <t>eurnzd</t>
  </si>
  <si>
    <t>2021.8.19 9:38</t>
  </si>
  <si>
    <t>2021.8.19 10:00</t>
  </si>
  <si>
    <t>2021.8.19 10:33</t>
  </si>
  <si>
    <t>2021年8月9～19日</t>
  </si>
  <si>
    <t>2021年　　合計</t>
  </si>
  <si>
    <t>金額　($)</t>
  </si>
  <si>
    <t>2021.8.19 11:25</t>
  </si>
  <si>
    <t>約３０万円負けです。</t>
  </si>
  <si>
    <t>前半４連敗しましたが、１５分・３０分・４時間・日足の確認、また、ＭＡの傾きがしっかりあるか、等トレンドの強弱を意識し</t>
  </si>
  <si>
    <t>エントリーしたところ、後半の勝率を上げることができた。</t>
  </si>
  <si>
    <t>２７通貨の１時間足について、ＰＢ・ＥＢを探し、１０エントリー実施した結果、５勝５敗と勝率５０％、利益金額１１４％となりました。</t>
  </si>
  <si>
    <t>FX投資は５月中旬よりゴールドのミラートレードで始めて、ビットコイン等も含めて書籍・ユーチューブで勉強しながら取り組んでいましたが、</t>
  </si>
  <si>
    <t>№８ですが、ＰＢが出て（しかも２つも）、これは間違いなく勝てるのではと思ったところ、負けとなりました。</t>
  </si>
  <si>
    <t>条件は一通り満たしていると思うのですが、これを除外する方法はありますでしょうか？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</si>
</sst>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;[Red]\-#,##0.0"/>
    <numFmt numFmtId="186" formatCode="#,##0;&quot;▲ &quot;#,##0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uble">
        <color indexed="60"/>
      </bottom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 style="thin"/>
      <top style="medium"/>
      <bottom style="medium"/>
    </border>
    <border>
      <left style="dotted"/>
      <right/>
      <top style="medium"/>
      <bottom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/>
      <right style="thin"/>
      <top style="thin"/>
      <bottom style="double">
        <color indexed="60"/>
      </bottom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78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78" fontId="6" fillId="35" borderId="43" xfId="61" applyNumberFormat="1" applyFont="1" applyFill="1" applyBorder="1" applyAlignment="1" applyProtection="1">
      <alignment horizontal="center" vertical="center" wrapText="1"/>
      <protection/>
    </xf>
    <xf numFmtId="179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78" fontId="6" fillId="35" borderId="45" xfId="61" applyNumberFormat="1" applyFont="1" applyFill="1" applyBorder="1" applyAlignment="1" applyProtection="1">
      <alignment vertical="center"/>
      <protection/>
    </xf>
    <xf numFmtId="180" fontId="6" fillId="35" borderId="46" xfId="61" applyNumberFormat="1" applyFont="1" applyFill="1" applyBorder="1" applyAlignment="1" applyProtection="1">
      <alignment horizontal="center" vertical="center"/>
      <protection/>
    </xf>
    <xf numFmtId="180" fontId="7" fillId="0" borderId="47" xfId="61" applyNumberFormat="1" applyFont="1" applyFill="1" applyBorder="1" applyAlignment="1" applyProtection="1">
      <alignment horizontal="right" vertical="center"/>
      <protection/>
    </xf>
    <xf numFmtId="180" fontId="7" fillId="0" borderId="48" xfId="61" applyNumberFormat="1" applyFont="1" applyFill="1" applyBorder="1" applyAlignment="1" applyProtection="1">
      <alignment horizontal="right" vertical="center"/>
      <protection/>
    </xf>
    <xf numFmtId="181" fontId="7" fillId="0" borderId="48" xfId="61" applyNumberFormat="1" applyFont="1" applyFill="1" applyBorder="1" applyAlignment="1" applyProtection="1">
      <alignment horizontal="right" vertical="center"/>
      <protection/>
    </xf>
    <xf numFmtId="182" fontId="7" fillId="0" borderId="48" xfId="61" applyNumberFormat="1" applyFont="1" applyFill="1" applyBorder="1" applyAlignment="1" applyProtection="1">
      <alignment horizontal="right" vertical="center"/>
      <protection/>
    </xf>
    <xf numFmtId="183" fontId="7" fillId="0" borderId="48" xfId="61" applyNumberFormat="1" applyFont="1" applyFill="1" applyBorder="1" applyAlignment="1" applyProtection="1">
      <alignment vertical="center"/>
      <protection/>
    </xf>
    <xf numFmtId="180" fontId="7" fillId="0" borderId="48" xfId="61" applyNumberFormat="1" applyFont="1" applyFill="1" applyBorder="1" applyAlignment="1" applyProtection="1">
      <alignment vertical="center"/>
      <protection/>
    </xf>
    <xf numFmtId="177" fontId="7" fillId="0" borderId="48" xfId="61" applyNumberFormat="1" applyFont="1" applyFill="1" applyBorder="1" applyAlignment="1" applyProtection="1">
      <alignment vertical="center"/>
      <protection/>
    </xf>
    <xf numFmtId="177" fontId="7" fillId="0" borderId="49" xfId="61" applyNumberFormat="1" applyFont="1" applyFill="1" applyBorder="1" applyAlignment="1" applyProtection="1">
      <alignment vertical="center"/>
      <protection/>
    </xf>
    <xf numFmtId="180" fontId="0" fillId="0" borderId="47" xfId="0" applyNumberFormat="1" applyFont="1" applyFill="1" applyBorder="1" applyAlignment="1" applyProtection="1">
      <alignment vertical="center"/>
      <protection/>
    </xf>
    <xf numFmtId="180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0" fontId="0" fillId="0" borderId="50" xfId="0" applyNumberFormat="1" applyFont="1" applyFill="1" applyBorder="1" applyAlignment="1" applyProtection="1">
      <alignment vertical="center"/>
      <protection/>
    </xf>
    <xf numFmtId="180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horizontal="right" vertical="center"/>
      <protection/>
    </xf>
    <xf numFmtId="183" fontId="7" fillId="0" borderId="51" xfId="61" applyNumberFormat="1" applyFont="1" applyFill="1" applyBorder="1" applyAlignment="1" applyProtection="1">
      <alignment vertical="center"/>
      <protection/>
    </xf>
    <xf numFmtId="180" fontId="7" fillId="0" borderId="51" xfId="61" applyNumberFormat="1" applyFont="1" applyFill="1" applyBorder="1" applyAlignment="1" applyProtection="1">
      <alignment vertical="center"/>
      <protection/>
    </xf>
    <xf numFmtId="177" fontId="7" fillId="0" borderId="51" xfId="61" applyNumberFormat="1" applyFont="1" applyFill="1" applyBorder="1" applyAlignment="1" applyProtection="1">
      <alignment vertical="center"/>
      <protection/>
    </xf>
    <xf numFmtId="177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0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2" fontId="1" fillId="0" borderId="54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3" fontId="8" fillId="0" borderId="54" xfId="0" applyNumberFormat="1" applyFont="1" applyFill="1" applyBorder="1" applyAlignment="1" applyProtection="1">
      <alignment vertical="center"/>
      <protection/>
    </xf>
    <xf numFmtId="177" fontId="1" fillId="0" borderId="55" xfId="0" applyNumberFormat="1" applyFont="1" applyFill="1" applyBorder="1" applyAlignment="1" applyProtection="1">
      <alignment vertical="center"/>
      <protection/>
    </xf>
    <xf numFmtId="177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78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78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185" fontId="0" fillId="0" borderId="0" xfId="48" applyNumberFormat="1" applyFont="1" applyFill="1" applyBorder="1" applyAlignment="1" applyProtection="1">
      <alignment vertical="center"/>
      <protection/>
    </xf>
    <xf numFmtId="185" fontId="0" fillId="0" borderId="0" xfId="48" applyNumberFormat="1" applyFont="1" applyAlignment="1">
      <alignment vertical="center"/>
    </xf>
    <xf numFmtId="38" fontId="0" fillId="0" borderId="0" xfId="0" applyNumberFormat="1" applyAlignment="1">
      <alignment vertical="center"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0" fontId="1" fillId="0" borderId="0" xfId="62" applyFill="1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4" fontId="6" fillId="0" borderId="29" xfId="61" applyNumberFormat="1" applyFont="1" applyFill="1" applyBorder="1" applyAlignment="1" applyProtection="1">
      <alignment horizontal="center" vertical="center"/>
      <protection/>
    </xf>
    <xf numFmtId="184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16</xdr:col>
      <xdr:colOff>466725</xdr:colOff>
      <xdr:row>34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0"/>
          <a:ext cx="106108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30</xdr:col>
      <xdr:colOff>266700</xdr:colOff>
      <xdr:row>102</xdr:row>
      <xdr:rowOff>57150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819900"/>
          <a:ext cx="1987867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30</xdr:col>
      <xdr:colOff>247650</xdr:colOff>
      <xdr:row>204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6879550"/>
          <a:ext cx="19859625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105</xdr:row>
      <xdr:rowOff>0</xdr:rowOff>
    </xdr:from>
    <xdr:to>
      <xdr:col>30</xdr:col>
      <xdr:colOff>247650</xdr:colOff>
      <xdr:row>153</xdr:row>
      <xdr:rowOff>161925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7964150"/>
          <a:ext cx="19831050" cy="839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30</xdr:col>
      <xdr:colOff>200025</xdr:colOff>
      <xdr:row>252</xdr:row>
      <xdr:rowOff>114300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35452050"/>
          <a:ext cx="19812000" cy="782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30</xdr:col>
      <xdr:colOff>95250</xdr:colOff>
      <xdr:row>299</xdr:row>
      <xdr:rowOff>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43510200"/>
          <a:ext cx="19707225" cy="771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30</xdr:col>
      <xdr:colOff>247650</xdr:colOff>
      <xdr:row>346</xdr:row>
      <xdr:rowOff>47625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51568350"/>
          <a:ext cx="19859625" cy="776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30</xdr:col>
      <xdr:colOff>38100</xdr:colOff>
      <xdr:row>392</xdr:row>
      <xdr:rowOff>95250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59626500"/>
          <a:ext cx="19650075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D10" sqref="D10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40" t="s">
        <v>0</v>
      </c>
      <c r="C1" s="141"/>
      <c r="D1" s="142"/>
      <c r="E1" s="120"/>
      <c r="F1" s="143" t="s">
        <v>0</v>
      </c>
      <c r="G1" s="144"/>
      <c r="H1" s="122"/>
    </row>
    <row r="2" spans="1:9" ht="25.5" customHeight="1">
      <c r="A2" s="123" t="s">
        <v>1</v>
      </c>
      <c r="B2" s="145">
        <v>10000</v>
      </c>
      <c r="C2" s="145"/>
      <c r="D2" s="145"/>
      <c r="E2" s="64" t="s">
        <v>2</v>
      </c>
      <c r="F2" s="146">
        <v>44417</v>
      </c>
      <c r="G2" s="147"/>
      <c r="H2" s="46"/>
      <c r="I2" s="46"/>
    </row>
    <row r="3" spans="1:11" ht="27" customHeight="1">
      <c r="A3" s="47" t="s">
        <v>3</v>
      </c>
      <c r="B3" s="148">
        <f>SUM(B2+D17)</f>
        <v>11466.448</v>
      </c>
      <c r="C3" s="148"/>
      <c r="D3" s="149"/>
      <c r="E3" s="48" t="s">
        <v>4</v>
      </c>
      <c r="F3" s="49">
        <v>0.03</v>
      </c>
      <c r="G3" s="50">
        <f>B3*F3</f>
        <v>343.99344</v>
      </c>
      <c r="H3" s="52" t="s">
        <v>5</v>
      </c>
      <c r="I3" s="53">
        <f>(B3-B2)</f>
        <v>1466.4480000000003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42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 t="s">
        <v>109</v>
      </c>
      <c r="B8" s="66">
        <f>+'2021年8月'!Q2</f>
        <v>2300.504</v>
      </c>
      <c r="C8" s="138">
        <f>+-'2021年8月'!R2</f>
        <v>834.0559999999999</v>
      </c>
      <c r="D8" s="85">
        <f>SUM(B8-C8)</f>
        <v>1466.4479999999999</v>
      </c>
      <c r="E8" s="68">
        <v>5</v>
      </c>
      <c r="F8" s="69">
        <v>5</v>
      </c>
      <c r="G8" s="68">
        <f aca="true" t="shared" si="0" ref="G8:G16">SUM(E8+F8)</f>
        <v>10</v>
      </c>
      <c r="H8" s="70">
        <f aca="true" t="shared" si="1" ref="H8:H16">E8/G8</f>
        <v>0.5</v>
      </c>
      <c r="I8" s="71">
        <f aca="true" t="shared" si="2" ref="I8:I16">B8/E8</f>
        <v>460.1008</v>
      </c>
      <c r="J8" s="71">
        <f aca="true" t="shared" si="3" ref="J8:J16">C8/F8</f>
        <v>166.81119999999999</v>
      </c>
      <c r="K8" s="72">
        <f aca="true" t="shared" si="4" ref="K8:K16">I8/J8</f>
        <v>2.7582128777923787</v>
      </c>
      <c r="L8" s="73">
        <f aca="true" t="shared" si="5" ref="L8:L16">B8/C8</f>
        <v>2.7582128777923787</v>
      </c>
    </row>
    <row r="9" spans="1:12" ht="24.75" customHeight="1">
      <c r="A9" s="56"/>
      <c r="B9" s="74"/>
      <c r="C9" s="75"/>
      <c r="D9" s="85">
        <f aca="true" t="shared" si="6" ref="D9:D16">SUM(B9-C9)</f>
        <v>0</v>
      </c>
      <c r="E9" s="76"/>
      <c r="F9" s="76"/>
      <c r="G9" s="68">
        <f t="shared" si="0"/>
        <v>0</v>
      </c>
      <c r="H9" s="70" t="e">
        <f t="shared" si="1"/>
        <v>#DIV/0!</v>
      </c>
      <c r="I9" s="71" t="e">
        <f t="shared" si="2"/>
        <v>#DIV/0!</v>
      </c>
      <c r="J9" s="71" t="e">
        <f t="shared" si="3"/>
        <v>#DIV/0!</v>
      </c>
      <c r="K9" s="72" t="e">
        <f t="shared" si="4"/>
        <v>#DIV/0!</v>
      </c>
      <c r="L9" s="73" t="e">
        <f t="shared" si="5"/>
        <v>#DIV/0!</v>
      </c>
    </row>
    <row r="10" spans="1:12" ht="24.75" customHeight="1">
      <c r="A10" s="55"/>
      <c r="B10" s="74"/>
      <c r="C10" s="75"/>
      <c r="D10" s="85">
        <f t="shared" si="6"/>
        <v>0</v>
      </c>
      <c r="E10" s="76"/>
      <c r="F10" s="76"/>
      <c r="G10" s="68">
        <f t="shared" si="0"/>
        <v>0</v>
      </c>
      <c r="H10" s="70" t="e">
        <f t="shared" si="1"/>
        <v>#DIV/0!</v>
      </c>
      <c r="I10" s="71" t="e">
        <f t="shared" si="2"/>
        <v>#DIV/0!</v>
      </c>
      <c r="J10" s="71" t="e">
        <f t="shared" si="3"/>
        <v>#DIV/0!</v>
      </c>
      <c r="K10" s="72" t="e">
        <f t="shared" si="4"/>
        <v>#DIV/0!</v>
      </c>
      <c r="L10" s="73" t="e">
        <f t="shared" si="5"/>
        <v>#DIV/0!</v>
      </c>
    </row>
    <row r="11" spans="1:12" ht="24.75" customHeight="1">
      <c r="A11" s="56"/>
      <c r="B11" s="74"/>
      <c r="C11" s="75"/>
      <c r="D11" s="85">
        <f t="shared" si="6"/>
        <v>0</v>
      </c>
      <c r="E11" s="76"/>
      <c r="F11" s="76"/>
      <c r="G11" s="68">
        <f t="shared" si="0"/>
        <v>0</v>
      </c>
      <c r="H11" s="70" t="e">
        <f t="shared" si="1"/>
        <v>#DIV/0!</v>
      </c>
      <c r="I11" s="71" t="e">
        <f t="shared" si="2"/>
        <v>#DIV/0!</v>
      </c>
      <c r="J11" s="71" t="e">
        <f t="shared" si="3"/>
        <v>#DIV/0!</v>
      </c>
      <c r="K11" s="72" t="e">
        <f t="shared" si="4"/>
        <v>#DIV/0!</v>
      </c>
      <c r="L11" s="73" t="e">
        <f t="shared" si="5"/>
        <v>#DIV/0!</v>
      </c>
    </row>
    <row r="12" spans="1:12" ht="24.75" customHeight="1">
      <c r="A12" s="55"/>
      <c r="B12" s="74"/>
      <c r="C12" s="67"/>
      <c r="D12" s="85">
        <f t="shared" si="6"/>
        <v>0</v>
      </c>
      <c r="E12" s="76"/>
      <c r="F12" s="76"/>
      <c r="G12" s="68">
        <f t="shared" si="0"/>
        <v>0</v>
      </c>
      <c r="H12" s="70" t="e">
        <f t="shared" si="1"/>
        <v>#DIV/0!</v>
      </c>
      <c r="I12" s="71" t="e">
        <f t="shared" si="2"/>
        <v>#DIV/0!</v>
      </c>
      <c r="J12" s="71" t="e">
        <f t="shared" si="3"/>
        <v>#DIV/0!</v>
      </c>
      <c r="K12" s="72" t="e">
        <f t="shared" si="4"/>
        <v>#DIV/0!</v>
      </c>
      <c r="L12" s="73" t="e">
        <f t="shared" si="5"/>
        <v>#DIV/0!</v>
      </c>
    </row>
    <row r="13" spans="1:12" ht="24.75" customHeight="1">
      <c r="A13" s="56"/>
      <c r="B13" s="74"/>
      <c r="C13" s="75"/>
      <c r="D13" s="85">
        <f t="shared" si="6"/>
        <v>0</v>
      </c>
      <c r="E13" s="76"/>
      <c r="F13" s="76"/>
      <c r="G13" s="68">
        <f t="shared" si="0"/>
        <v>0</v>
      </c>
      <c r="H13" s="70" t="e">
        <f t="shared" si="1"/>
        <v>#DIV/0!</v>
      </c>
      <c r="I13" s="71" t="e">
        <f t="shared" si="2"/>
        <v>#DIV/0!</v>
      </c>
      <c r="J13" s="71" t="e">
        <f t="shared" si="3"/>
        <v>#DIV/0!</v>
      </c>
      <c r="K13" s="72" t="e">
        <f t="shared" si="4"/>
        <v>#DIV/0!</v>
      </c>
      <c r="L13" s="73" t="e">
        <f t="shared" si="5"/>
        <v>#DIV/0!</v>
      </c>
    </row>
    <row r="14" spans="1:12" ht="24.75" customHeight="1">
      <c r="A14" s="55"/>
      <c r="B14" s="74"/>
      <c r="C14" s="67"/>
      <c r="D14" s="85">
        <f t="shared" si="6"/>
        <v>0</v>
      </c>
      <c r="E14" s="76"/>
      <c r="F14" s="76"/>
      <c r="G14" s="68">
        <f t="shared" si="0"/>
        <v>0</v>
      </c>
      <c r="H14" s="70" t="e">
        <f t="shared" si="1"/>
        <v>#DIV/0!</v>
      </c>
      <c r="I14" s="71" t="e">
        <f t="shared" si="2"/>
        <v>#DIV/0!</v>
      </c>
      <c r="J14" s="71" t="e">
        <f t="shared" si="3"/>
        <v>#DIV/0!</v>
      </c>
      <c r="K14" s="72" t="e">
        <f t="shared" si="4"/>
        <v>#DIV/0!</v>
      </c>
      <c r="L14" s="73" t="e">
        <f t="shared" si="5"/>
        <v>#DIV/0!</v>
      </c>
    </row>
    <row r="15" spans="1:12" ht="24.75" customHeight="1">
      <c r="A15" s="56"/>
      <c r="B15" s="74"/>
      <c r="C15" s="67"/>
      <c r="D15" s="85">
        <f t="shared" si="6"/>
        <v>0</v>
      </c>
      <c r="E15" s="76"/>
      <c r="F15" s="76"/>
      <c r="G15" s="68">
        <f t="shared" si="0"/>
        <v>0</v>
      </c>
      <c r="H15" s="70" t="e">
        <f t="shared" si="1"/>
        <v>#DIV/0!</v>
      </c>
      <c r="I15" s="71" t="e">
        <f t="shared" si="2"/>
        <v>#DIV/0!</v>
      </c>
      <c r="J15" s="71" t="e">
        <f t="shared" si="3"/>
        <v>#DIV/0!</v>
      </c>
      <c r="K15" s="72" t="e">
        <f t="shared" si="4"/>
        <v>#DIV/0!</v>
      </c>
      <c r="L15" s="73" t="e">
        <f t="shared" si="5"/>
        <v>#DIV/0!</v>
      </c>
    </row>
    <row r="16" spans="1:12" ht="24.75" customHeight="1">
      <c r="A16" s="57"/>
      <c r="B16" s="77"/>
      <c r="C16" s="78"/>
      <c r="D16" s="86">
        <f t="shared" si="6"/>
        <v>0</v>
      </c>
      <c r="E16" s="79"/>
      <c r="F16" s="79"/>
      <c r="G16" s="80">
        <f t="shared" si="0"/>
        <v>0</v>
      </c>
      <c r="H16" s="81" t="e">
        <f t="shared" si="1"/>
        <v>#DIV/0!</v>
      </c>
      <c r="I16" s="82" t="e">
        <f t="shared" si="2"/>
        <v>#DIV/0!</v>
      </c>
      <c r="J16" s="82" t="e">
        <f t="shared" si="3"/>
        <v>#DIV/0!</v>
      </c>
      <c r="K16" s="83" t="e">
        <f t="shared" si="4"/>
        <v>#DIV/0!</v>
      </c>
      <c r="L16" s="84" t="e">
        <f t="shared" si="5"/>
        <v>#DIV/0!</v>
      </c>
    </row>
    <row r="17" spans="1:12" ht="24.75" customHeight="1">
      <c r="A17" s="87" t="s">
        <v>110</v>
      </c>
      <c r="B17" s="88">
        <f aca="true" t="shared" si="7" ref="B17:G17">SUM(B8:B16)</f>
        <v>2300.504</v>
      </c>
      <c r="C17" s="89">
        <f t="shared" si="7"/>
        <v>834.0559999999999</v>
      </c>
      <c r="D17" s="90">
        <f t="shared" si="7"/>
        <v>1466.4479999999999</v>
      </c>
      <c r="E17" s="91">
        <f t="shared" si="7"/>
        <v>5</v>
      </c>
      <c r="F17" s="92">
        <f t="shared" si="7"/>
        <v>5</v>
      </c>
      <c r="G17" s="91">
        <f t="shared" si="7"/>
        <v>10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2.75">
      <c r="A18" s="54"/>
      <c r="J18" s="96"/>
      <c r="K18" s="97" t="s">
        <v>19</v>
      </c>
      <c r="L18" s="97" t="s">
        <v>20</v>
      </c>
    </row>
    <row r="19" ht="12.7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24" sqref="D24"/>
    </sheetView>
  </sheetViews>
  <sheetFormatPr defaultColWidth="10.00390625" defaultRowHeight="13.5" customHeight="1"/>
  <cols>
    <col min="1" max="1" width="4.125" style="0" customWidth="1"/>
    <col min="2" max="2" width="9.625" style="0" customWidth="1"/>
    <col min="3" max="3" width="10.00390625" style="0" customWidth="1"/>
    <col min="4" max="4" width="17.25390625" style="0" customWidth="1"/>
    <col min="5" max="5" width="32.75390625" style="0" customWidth="1"/>
    <col min="6" max="6" width="6.875" style="0" customWidth="1"/>
    <col min="7" max="7" width="15.875" style="0" customWidth="1"/>
    <col min="8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5.875" style="0" customWidth="1"/>
  </cols>
  <sheetData>
    <row r="1" spans="1:18" ht="12.75">
      <c r="A1" t="s">
        <v>69</v>
      </c>
      <c r="B1" s="39" t="s">
        <v>21</v>
      </c>
      <c r="C1" s="40" t="s">
        <v>22</v>
      </c>
      <c r="D1" s="40" t="s">
        <v>23</v>
      </c>
      <c r="E1" s="40" t="s">
        <v>24</v>
      </c>
      <c r="F1" s="40" t="s">
        <v>25</v>
      </c>
      <c r="G1" s="40" t="s">
        <v>26</v>
      </c>
      <c r="H1" s="40" t="s">
        <v>27</v>
      </c>
      <c r="I1" s="40" t="s">
        <v>28</v>
      </c>
      <c r="J1" s="40" t="s">
        <v>29</v>
      </c>
      <c r="K1" s="40" t="s">
        <v>30</v>
      </c>
      <c r="L1" s="40" t="s">
        <v>31</v>
      </c>
      <c r="M1" s="40" t="s">
        <v>32</v>
      </c>
      <c r="N1" s="40" t="s">
        <v>33</v>
      </c>
      <c r="O1" s="126" t="s">
        <v>34</v>
      </c>
      <c r="P1" s="41" t="s">
        <v>111</v>
      </c>
      <c r="Q1" s="133" t="s">
        <v>91</v>
      </c>
      <c r="R1" s="133" t="s">
        <v>75</v>
      </c>
    </row>
    <row r="2" spans="1:18" ht="12.75">
      <c r="A2">
        <v>1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102</v>
      </c>
      <c r="H2">
        <v>80.876</v>
      </c>
      <c r="I2" t="s">
        <v>72</v>
      </c>
      <c r="J2" t="s">
        <v>73</v>
      </c>
      <c r="K2">
        <v>81.101</v>
      </c>
      <c r="L2" t="s">
        <v>74</v>
      </c>
      <c r="M2" t="s">
        <v>75</v>
      </c>
      <c r="N2" s="135"/>
      <c r="O2" s="135">
        <v>-20.4</v>
      </c>
      <c r="P2" s="134">
        <v>-223.584</v>
      </c>
      <c r="Q2" s="137">
        <f>+P6+P7+P8+P10+P11</f>
        <v>2300.504</v>
      </c>
      <c r="R2" s="137">
        <f>+P2+P3+P4+P5+P9</f>
        <v>-834.0559999999999</v>
      </c>
    </row>
    <row r="3" spans="1:16" ht="12.75">
      <c r="A3">
        <v>2</v>
      </c>
      <c r="B3" t="s">
        <v>70</v>
      </c>
      <c r="C3" t="s">
        <v>65</v>
      </c>
      <c r="D3" t="s">
        <v>66</v>
      </c>
      <c r="E3" t="s">
        <v>71</v>
      </c>
      <c r="F3" t="s">
        <v>68</v>
      </c>
      <c r="G3" t="s">
        <v>101</v>
      </c>
      <c r="H3">
        <v>0.73347</v>
      </c>
      <c r="I3" t="s">
        <v>72</v>
      </c>
      <c r="J3" t="s">
        <v>76</v>
      </c>
      <c r="K3">
        <v>0.7357</v>
      </c>
      <c r="L3" t="s">
        <v>77</v>
      </c>
      <c r="M3" t="s">
        <v>75</v>
      </c>
      <c r="N3" s="135"/>
      <c r="O3" s="135">
        <v>-22.3</v>
      </c>
      <c r="P3" s="134">
        <v>-244.408</v>
      </c>
    </row>
    <row r="4" spans="1:16" ht="12.75">
      <c r="A4">
        <v>3</v>
      </c>
      <c r="B4" t="s">
        <v>78</v>
      </c>
      <c r="C4" t="s">
        <v>79</v>
      </c>
      <c r="D4" t="s">
        <v>66</v>
      </c>
      <c r="E4" t="s">
        <v>82</v>
      </c>
      <c r="F4" t="s">
        <v>68</v>
      </c>
      <c r="G4" t="s">
        <v>100</v>
      </c>
      <c r="H4">
        <v>0.84807</v>
      </c>
      <c r="I4" t="s">
        <v>72</v>
      </c>
      <c r="J4" t="s">
        <v>80</v>
      </c>
      <c r="K4">
        <v>0.84777</v>
      </c>
      <c r="L4" t="s">
        <v>81</v>
      </c>
      <c r="M4" t="s">
        <v>75</v>
      </c>
      <c r="N4" s="135"/>
      <c r="O4" s="135">
        <v>-4.2</v>
      </c>
      <c r="P4" s="134">
        <v>-46.032</v>
      </c>
    </row>
    <row r="5" spans="1:16" ht="12.75">
      <c r="A5">
        <v>4</v>
      </c>
      <c r="B5" t="s">
        <v>83</v>
      </c>
      <c r="C5" t="s">
        <v>65</v>
      </c>
      <c r="D5" t="s">
        <v>66</v>
      </c>
      <c r="E5" t="s">
        <v>67</v>
      </c>
      <c r="F5" t="s">
        <v>68</v>
      </c>
      <c r="G5" t="s">
        <v>88</v>
      </c>
      <c r="H5">
        <v>0.87229</v>
      </c>
      <c r="I5" t="s">
        <v>68</v>
      </c>
      <c r="J5" t="s">
        <v>84</v>
      </c>
      <c r="K5">
        <v>0.87449</v>
      </c>
      <c r="L5" t="s">
        <v>74</v>
      </c>
      <c r="M5" t="s">
        <v>75</v>
      </c>
      <c r="N5" s="136"/>
      <c r="O5" s="135">
        <v>-17.4</v>
      </c>
      <c r="P5" s="134">
        <v>-190.70399999999998</v>
      </c>
    </row>
    <row r="6" spans="1:16" ht="12.75">
      <c r="A6">
        <v>5</v>
      </c>
      <c r="B6" t="s">
        <v>85</v>
      </c>
      <c r="C6" t="s">
        <v>79</v>
      </c>
      <c r="D6" t="s">
        <v>66</v>
      </c>
      <c r="E6" t="s">
        <v>86</v>
      </c>
      <c r="F6" t="s">
        <v>68</v>
      </c>
      <c r="G6" t="s">
        <v>87</v>
      </c>
      <c r="H6">
        <v>0.91519</v>
      </c>
      <c r="I6" t="s">
        <v>68</v>
      </c>
      <c r="J6" t="s">
        <v>89</v>
      </c>
      <c r="K6">
        <v>0.91867</v>
      </c>
      <c r="L6" t="s">
        <v>90</v>
      </c>
      <c r="M6" t="s">
        <v>91</v>
      </c>
      <c r="N6" s="135">
        <v>37.9</v>
      </c>
      <c r="O6" s="135"/>
      <c r="P6" s="134">
        <v>415.3839999999999</v>
      </c>
    </row>
    <row r="7" spans="1:16" ht="12.75">
      <c r="A7">
        <v>6</v>
      </c>
      <c r="B7" t="s">
        <v>92</v>
      </c>
      <c r="C7" t="s">
        <v>79</v>
      </c>
      <c r="D7" t="s">
        <v>66</v>
      </c>
      <c r="E7" t="s">
        <v>86</v>
      </c>
      <c r="F7" t="s">
        <v>68</v>
      </c>
      <c r="G7" t="s">
        <v>93</v>
      </c>
      <c r="H7">
        <v>1.26554</v>
      </c>
      <c r="I7" t="s">
        <v>68</v>
      </c>
      <c r="J7" t="s">
        <v>98</v>
      </c>
      <c r="K7">
        <v>1.26791</v>
      </c>
      <c r="L7" t="s">
        <v>90</v>
      </c>
      <c r="M7" t="s">
        <v>91</v>
      </c>
      <c r="N7" s="135">
        <v>18.700000000000003</v>
      </c>
      <c r="O7" s="135"/>
      <c r="P7" s="134">
        <v>204.952</v>
      </c>
    </row>
    <row r="8" spans="1:16" ht="12.75">
      <c r="A8">
        <v>7</v>
      </c>
      <c r="B8" t="s">
        <v>99</v>
      </c>
      <c r="C8" t="s">
        <v>79</v>
      </c>
      <c r="D8" t="s">
        <v>66</v>
      </c>
      <c r="E8" t="s">
        <v>86</v>
      </c>
      <c r="F8" t="s">
        <v>68</v>
      </c>
      <c r="G8" t="s">
        <v>94</v>
      </c>
      <c r="H8">
        <v>1.90222</v>
      </c>
      <c r="I8" t="s">
        <v>68</v>
      </c>
      <c r="J8" t="s">
        <v>108</v>
      </c>
      <c r="K8">
        <v>1.91062</v>
      </c>
      <c r="L8" t="s">
        <v>90</v>
      </c>
      <c r="M8" t="s">
        <v>91</v>
      </c>
      <c r="N8" s="135">
        <v>60.199999999999996</v>
      </c>
      <c r="O8" s="135"/>
      <c r="P8" s="134">
        <v>659.7919999999999</v>
      </c>
    </row>
    <row r="9" spans="1:16" ht="12.75">
      <c r="A9">
        <v>8</v>
      </c>
      <c r="B9" t="s">
        <v>78</v>
      </c>
      <c r="C9" t="s">
        <v>65</v>
      </c>
      <c r="D9" t="s">
        <v>66</v>
      </c>
      <c r="E9" t="s">
        <v>86</v>
      </c>
      <c r="F9" t="s">
        <v>68</v>
      </c>
      <c r="G9" t="s">
        <v>95</v>
      </c>
      <c r="H9">
        <v>0.85104</v>
      </c>
      <c r="I9" t="s">
        <v>68</v>
      </c>
      <c r="J9" t="s">
        <v>103</v>
      </c>
      <c r="K9">
        <v>0.8519</v>
      </c>
      <c r="L9" t="s">
        <v>74</v>
      </c>
      <c r="M9" t="s">
        <v>75</v>
      </c>
      <c r="N9" s="135"/>
      <c r="O9" s="135">
        <v>-11.799999999999999</v>
      </c>
      <c r="P9" s="134">
        <v>-129.32799999999997</v>
      </c>
    </row>
    <row r="10" spans="1:16" ht="12.75">
      <c r="A10">
        <v>9</v>
      </c>
      <c r="B10" t="s">
        <v>96</v>
      </c>
      <c r="C10" t="s">
        <v>79</v>
      </c>
      <c r="D10" t="s">
        <v>66</v>
      </c>
      <c r="E10" t="s">
        <v>86</v>
      </c>
      <c r="F10" t="s">
        <v>68</v>
      </c>
      <c r="G10" t="s">
        <v>97</v>
      </c>
      <c r="H10">
        <v>1.61906</v>
      </c>
      <c r="I10" t="s">
        <v>68</v>
      </c>
      <c r="J10" t="s">
        <v>107</v>
      </c>
      <c r="K10">
        <v>1.62624</v>
      </c>
      <c r="L10" t="s">
        <v>90</v>
      </c>
      <c r="M10" t="s">
        <v>91</v>
      </c>
      <c r="N10" s="135">
        <v>51.6</v>
      </c>
      <c r="O10" s="135"/>
      <c r="P10" s="134">
        <v>565.536</v>
      </c>
    </row>
    <row r="11" spans="1:16" ht="12.75">
      <c r="A11">
        <v>10</v>
      </c>
      <c r="B11" t="s">
        <v>105</v>
      </c>
      <c r="C11" t="s">
        <v>79</v>
      </c>
      <c r="D11" t="s">
        <v>66</v>
      </c>
      <c r="E11" t="s">
        <v>86</v>
      </c>
      <c r="F11" t="s">
        <v>68</v>
      </c>
      <c r="G11" t="s">
        <v>106</v>
      </c>
      <c r="H11">
        <v>1.70714</v>
      </c>
      <c r="I11" t="s">
        <v>68</v>
      </c>
      <c r="J11" t="s">
        <v>112</v>
      </c>
      <c r="K11">
        <v>1.71323</v>
      </c>
      <c r="L11" t="s">
        <v>90</v>
      </c>
      <c r="M11" t="s">
        <v>91</v>
      </c>
      <c r="N11" s="135">
        <v>41.5</v>
      </c>
      <c r="O11" s="135"/>
      <c r="P11" s="134">
        <v>454.84000000000003</v>
      </c>
    </row>
    <row r="12" spans="14:15" ht="12.75">
      <c r="N12" s="135"/>
      <c r="O12" s="135"/>
    </row>
    <row r="13" spans="14:15" ht="12.75">
      <c r="N13" s="10"/>
      <c r="O13" s="10"/>
    </row>
    <row r="14" spans="14:15" ht="12.75">
      <c r="N14" s="10"/>
      <c r="O14" s="10"/>
    </row>
    <row r="15" spans="14:15" ht="12.75">
      <c r="N15" s="10"/>
      <c r="O15" s="10"/>
    </row>
    <row r="16" spans="14:15" ht="12.75">
      <c r="N16" s="10"/>
      <c r="O16" s="10"/>
    </row>
    <row r="17" spans="14:15" ht="12.75">
      <c r="N17" s="10"/>
      <c r="O17" s="10"/>
    </row>
    <row r="18" spans="14:15" ht="12.75">
      <c r="N18" s="10"/>
      <c r="O18" s="10"/>
    </row>
    <row r="19" spans="14:15" ht="12.75">
      <c r="N19" s="10"/>
      <c r="O19" s="10"/>
    </row>
    <row r="20" spans="14:15" ht="12.75">
      <c r="N20" s="10"/>
      <c r="O20" s="10"/>
    </row>
    <row r="21" spans="14:15" ht="12.75">
      <c r="N21" s="10"/>
      <c r="O21" s="10"/>
    </row>
    <row r="22" spans="14:15" ht="12.75">
      <c r="N22" s="10"/>
      <c r="O22" s="10"/>
    </row>
    <row r="23" spans="14:15" ht="12.75">
      <c r="N23" s="10"/>
      <c r="O23" s="10"/>
    </row>
    <row r="24" spans="2:16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  <c r="P24" s="42"/>
    </row>
    <row r="25" spans="13:16" ht="12.75">
      <c r="M25" s="44" t="s">
        <v>35</v>
      </c>
      <c r="N25">
        <f>SUM(N2:N24)</f>
        <v>209.9</v>
      </c>
      <c r="O25">
        <f>SUM(O2:O24)</f>
        <v>-76.10000000000001</v>
      </c>
      <c r="P25" s="137">
        <f>SUM(P2:P24)</f>
        <v>1466.4479999999999</v>
      </c>
    </row>
    <row r="26" spans="14:15" ht="12.75">
      <c r="N26" s="10"/>
      <c r="O26" s="10"/>
    </row>
    <row r="27" spans="14:15" ht="12.75">
      <c r="N27" s="10"/>
      <c r="O27" s="10"/>
    </row>
    <row r="29" spans="13:15" ht="12.75">
      <c r="M29" s="11"/>
      <c r="N29" s="12"/>
      <c r="O29" s="12"/>
    </row>
    <row r="32" spans="4:10" ht="12.75">
      <c r="D32" s="150" t="s">
        <v>36</v>
      </c>
      <c r="E32" s="151"/>
      <c r="G32" s="152" t="s">
        <v>37</v>
      </c>
      <c r="H32" s="153"/>
      <c r="I32" s="28" t="s">
        <v>38</v>
      </c>
      <c r="J32" s="31" t="s">
        <v>39</v>
      </c>
    </row>
    <row r="33" spans="4:10" ht="12.75">
      <c r="D33" s="5" t="s">
        <v>40</v>
      </c>
      <c r="E33" s="6"/>
      <c r="G33" s="5"/>
      <c r="H33" s="15"/>
      <c r="I33" s="21"/>
      <c r="J33" s="24"/>
    </row>
    <row r="34" spans="4:10" ht="12.75">
      <c r="D34" s="2" t="s">
        <v>41</v>
      </c>
      <c r="E34" s="1"/>
      <c r="G34" s="2"/>
      <c r="H34" s="17"/>
      <c r="I34" s="22"/>
      <c r="J34" s="18"/>
    </row>
    <row r="35" spans="4:10" ht="12.75">
      <c r="D35" s="2" t="s">
        <v>42</v>
      </c>
      <c r="E35" s="1"/>
      <c r="G35" s="2"/>
      <c r="H35" s="17"/>
      <c r="I35" s="22"/>
      <c r="J35" s="18"/>
    </row>
    <row r="36" spans="4:10" ht="12.75">
      <c r="D36" s="2" t="s">
        <v>43</v>
      </c>
      <c r="E36" s="1"/>
      <c r="G36" s="2"/>
      <c r="H36" s="17"/>
      <c r="I36" s="22"/>
      <c r="J36" s="18"/>
    </row>
    <row r="37" spans="4:10" ht="12.75">
      <c r="D37" s="2" t="s">
        <v>44</v>
      </c>
      <c r="E37" s="1"/>
      <c r="G37" s="2"/>
      <c r="H37" s="17"/>
      <c r="I37" s="22"/>
      <c r="J37" s="18"/>
    </row>
    <row r="38" spans="4:10" ht="12.75">
      <c r="D38" s="2" t="s">
        <v>45</v>
      </c>
      <c r="E38" s="4"/>
      <c r="G38" s="2"/>
      <c r="H38" s="17"/>
      <c r="I38" s="22"/>
      <c r="J38" s="18"/>
    </row>
    <row r="39" spans="4:10" ht="12.75">
      <c r="D39" s="2" t="s">
        <v>46</v>
      </c>
      <c r="E39" s="1"/>
      <c r="G39" s="2"/>
      <c r="H39" s="17"/>
      <c r="I39" s="22"/>
      <c r="J39" s="18"/>
    </row>
    <row r="40" spans="4:10" ht="12.75">
      <c r="D40" s="8" t="s">
        <v>47</v>
      </c>
      <c r="E40" s="9"/>
      <c r="G40" s="2"/>
      <c r="H40" s="17"/>
      <c r="I40" s="22"/>
      <c r="J40" s="18"/>
    </row>
    <row r="41" spans="4:10" ht="12.75">
      <c r="D41" s="2" t="s">
        <v>48</v>
      </c>
      <c r="E41" s="1"/>
      <c r="G41" s="2"/>
      <c r="H41" s="17"/>
      <c r="I41" s="22"/>
      <c r="J41" s="18"/>
    </row>
    <row r="42" spans="4:10" ht="12.75">
      <c r="D42" s="2" t="s">
        <v>49</v>
      </c>
      <c r="E42" s="4"/>
      <c r="G42" s="2"/>
      <c r="H42" s="17"/>
      <c r="I42" s="22"/>
      <c r="J42" s="18"/>
    </row>
    <row r="43" spans="4:10" ht="12.75">
      <c r="D43" s="2" t="s">
        <v>50</v>
      </c>
      <c r="E43" s="1"/>
      <c r="G43" s="5"/>
      <c r="H43" s="15"/>
      <c r="I43" s="21"/>
      <c r="J43" s="16"/>
    </row>
    <row r="44" spans="4:10" ht="12.75">
      <c r="D44" s="2" t="s">
        <v>15</v>
      </c>
      <c r="E44" s="13"/>
      <c r="G44" s="2"/>
      <c r="H44" s="17"/>
      <c r="I44" s="22"/>
      <c r="J44" s="18"/>
    </row>
    <row r="45" spans="4:10" ht="12.75">
      <c r="D45" s="2" t="s">
        <v>16</v>
      </c>
      <c r="E45" s="13"/>
      <c r="G45" s="2"/>
      <c r="H45" s="17"/>
      <c r="I45" s="22"/>
      <c r="J45" s="18"/>
    </row>
    <row r="46" spans="4:10" ht="12.75">
      <c r="D46" s="2" t="s">
        <v>51</v>
      </c>
      <c r="E46" s="1"/>
      <c r="G46" s="2"/>
      <c r="H46" s="17"/>
      <c r="I46" s="22"/>
      <c r="J46" s="18"/>
    </row>
    <row r="47" spans="4:10" ht="12.75">
      <c r="D47" s="2" t="s">
        <v>52</v>
      </c>
      <c r="E47" s="1"/>
      <c r="G47" s="2"/>
      <c r="H47" s="17"/>
      <c r="I47" s="22"/>
      <c r="J47" s="18"/>
    </row>
    <row r="48" spans="4:10" ht="12.75">
      <c r="D48" s="2" t="s">
        <v>53</v>
      </c>
      <c r="E48" s="14"/>
      <c r="G48" s="2"/>
      <c r="H48" s="17"/>
      <c r="I48" s="22"/>
      <c r="J48" s="18"/>
    </row>
    <row r="49" spans="4:10" ht="12.75">
      <c r="D49" s="3" t="s">
        <v>14</v>
      </c>
      <c r="E49" s="7"/>
      <c r="G49" s="2"/>
      <c r="H49" s="17"/>
      <c r="I49" s="22"/>
      <c r="J49" s="18"/>
    </row>
    <row r="50" spans="7:10" ht="12.75">
      <c r="G50" s="2"/>
      <c r="H50" s="17"/>
      <c r="I50" s="22"/>
      <c r="J50" s="18"/>
    </row>
    <row r="51" spans="7:10" ht="12.75">
      <c r="G51" s="3"/>
      <c r="H51" s="19"/>
      <c r="I51" s="23"/>
      <c r="J51" s="20"/>
    </row>
    <row r="52" spans="7:10" ht="12.75">
      <c r="G52" s="38" t="s">
        <v>35</v>
      </c>
      <c r="H52" s="45">
        <f>SUM(H33:H51)</f>
        <v>0</v>
      </c>
      <c r="I52" s="45">
        <f>SUM(I33:I51)</f>
        <v>0</v>
      </c>
      <c r="J52" s="45">
        <f>SUM(J33:J51)</f>
        <v>0</v>
      </c>
    </row>
    <row r="55" spans="7:11" ht="12.75">
      <c r="G55" s="152" t="s">
        <v>54</v>
      </c>
      <c r="H55" s="153"/>
      <c r="I55" s="28" t="s">
        <v>38</v>
      </c>
      <c r="J55" s="29" t="s">
        <v>39</v>
      </c>
      <c r="K55" s="30" t="s">
        <v>55</v>
      </c>
    </row>
    <row r="56" spans="7:11" ht="12.75">
      <c r="G56" s="5" t="s">
        <v>56</v>
      </c>
      <c r="H56" s="15">
        <v>0</v>
      </c>
      <c r="I56" s="21">
        <v>0</v>
      </c>
      <c r="J56" s="25">
        <v>0</v>
      </c>
      <c r="K56" s="26">
        <v>0</v>
      </c>
    </row>
    <row r="57" spans="7:11" ht="12.75">
      <c r="G57" s="2" t="s">
        <v>57</v>
      </c>
      <c r="H57" s="17">
        <v>0</v>
      </c>
      <c r="I57" s="17">
        <v>0</v>
      </c>
      <c r="J57" s="22">
        <v>0</v>
      </c>
      <c r="K57" s="27">
        <v>0</v>
      </c>
    </row>
    <row r="58" spans="7:11" ht="12.75">
      <c r="G58" s="2" t="s">
        <v>58</v>
      </c>
      <c r="H58" s="17">
        <v>0</v>
      </c>
      <c r="I58" s="17">
        <v>0</v>
      </c>
      <c r="J58" s="22">
        <v>0</v>
      </c>
      <c r="K58" s="27">
        <v>0</v>
      </c>
    </row>
    <row r="59" spans="7:11" ht="12.75">
      <c r="G59" s="2" t="s">
        <v>59</v>
      </c>
      <c r="H59" s="17">
        <v>0</v>
      </c>
      <c r="I59" s="17">
        <v>0</v>
      </c>
      <c r="J59" s="22">
        <v>0</v>
      </c>
      <c r="K59" s="27">
        <v>0</v>
      </c>
    </row>
    <row r="60" spans="7:11" ht="12.75">
      <c r="G60" s="33" t="s">
        <v>60</v>
      </c>
      <c r="H60" s="34">
        <v>0</v>
      </c>
      <c r="I60" s="34">
        <v>0</v>
      </c>
      <c r="J60" s="35">
        <v>0</v>
      </c>
      <c r="K60" s="36">
        <v>0</v>
      </c>
    </row>
    <row r="61" spans="7:11" ht="12.75">
      <c r="G61" s="32" t="s">
        <v>35</v>
      </c>
      <c r="H61" s="32"/>
      <c r="I61" s="32"/>
      <c r="J61" s="37"/>
      <c r="K61" s="125">
        <f>SUM(K56:K60)</f>
        <v>0</v>
      </c>
    </row>
  </sheetData>
  <sheetProtection/>
  <mergeCells count="3">
    <mergeCell ref="D32:E32"/>
    <mergeCell ref="G32:H32"/>
    <mergeCell ref="G55:H5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9"/>
  <sheetViews>
    <sheetView zoomScaleSheetLayoutView="100" zoomScalePageLayoutView="0" workbookViewId="0" topLeftCell="M261">
      <selection activeCell="B349" sqref="B349"/>
    </sheetView>
  </sheetViews>
  <sheetFormatPr defaultColWidth="8.875" defaultRowHeight="13.5"/>
  <sheetData>
    <row r="1" ht="12.75">
      <c r="A1">
        <v>1</v>
      </c>
    </row>
    <row r="2" ht="12.75">
      <c r="B2" t="s">
        <v>104</v>
      </c>
    </row>
    <row r="5" ht="13.5">
      <c r="A5">
        <v>2</v>
      </c>
    </row>
    <row r="37" ht="12.75">
      <c r="A37">
        <v>3</v>
      </c>
    </row>
    <row r="38" ht="12.75">
      <c r="B38" t="s">
        <v>104</v>
      </c>
    </row>
    <row r="41" ht="13.5">
      <c r="A41">
        <v>4</v>
      </c>
    </row>
    <row r="106" ht="13.5">
      <c r="A106">
        <v>5</v>
      </c>
    </row>
    <row r="158" ht="13.5">
      <c r="A158">
        <v>6</v>
      </c>
    </row>
    <row r="208" ht="13.5">
      <c r="A208">
        <v>7</v>
      </c>
    </row>
    <row r="255" ht="13.5">
      <c r="A255">
        <v>8</v>
      </c>
    </row>
    <row r="302" ht="13.5">
      <c r="A302">
        <v>9</v>
      </c>
    </row>
    <row r="349" ht="13.5">
      <c r="A349">
        <v>10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I13" sqref="I13"/>
    </sheetView>
  </sheetViews>
  <sheetFormatPr defaultColWidth="8.875" defaultRowHeight="13.5"/>
  <sheetData>
    <row r="1" spans="1:9" ht="12.75">
      <c r="A1" s="128" t="s">
        <v>61</v>
      </c>
      <c r="B1" s="129"/>
      <c r="C1" s="129"/>
      <c r="D1" s="129"/>
      <c r="E1" s="129"/>
      <c r="F1" s="129"/>
      <c r="G1" s="129"/>
      <c r="H1" s="129"/>
      <c r="I1" s="132"/>
    </row>
    <row r="2" spans="1:9" ht="12.75">
      <c r="A2" s="130" t="s">
        <v>62</v>
      </c>
      <c r="B2" s="131"/>
      <c r="C2" s="131"/>
      <c r="D2" s="131"/>
      <c r="E2" s="131"/>
      <c r="F2" s="131"/>
      <c r="G2" s="131"/>
      <c r="H2" s="131"/>
      <c r="I2" s="132"/>
    </row>
    <row r="3" spans="1:4" ht="12.75">
      <c r="A3" s="127" t="s">
        <v>117</v>
      </c>
      <c r="D3" s="127"/>
    </row>
    <row r="4" ht="12.75">
      <c r="A4" s="139" t="s">
        <v>113</v>
      </c>
    </row>
    <row r="5" ht="12.75">
      <c r="A5" s="139"/>
    </row>
    <row r="7" ht="12.75">
      <c r="A7" t="s">
        <v>63</v>
      </c>
    </row>
    <row r="8" ht="12.75">
      <c r="A8" s="139" t="s">
        <v>116</v>
      </c>
    </row>
    <row r="9" ht="12.75">
      <c r="A9" s="139" t="s">
        <v>114</v>
      </c>
    </row>
    <row r="10" ht="12.75">
      <c r="A10" s="139" t="s">
        <v>115</v>
      </c>
    </row>
    <row r="11" ht="12.75">
      <c r="A11" s="139"/>
    </row>
    <row r="12" ht="12.75">
      <c r="A12" s="139" t="s">
        <v>118</v>
      </c>
    </row>
    <row r="13" ht="12.75">
      <c r="A13" s="139" t="s">
        <v>119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yuuki</cp:lastModifiedBy>
  <cp:lastPrinted>1899-12-30T00:00:00Z</cp:lastPrinted>
  <dcterms:created xsi:type="dcterms:W3CDTF">2013-10-09T23:04:08Z</dcterms:created>
  <dcterms:modified xsi:type="dcterms:W3CDTF">2021-08-19T09:56:39Z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