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MF&amp;CMA\"/>
    </mc:Choice>
  </mc:AlternateContent>
  <xr:revisionPtr revIDLastSave="0" documentId="13_ncr:1_{860769C1-E86C-4DAA-8416-2338904CA99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G8" i="1" l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J10" i="1" l="1"/>
  <c r="M10" i="1" s="1"/>
  <c r="L10" i="1"/>
  <c r="O10" i="1" s="1"/>
  <c r="K10" i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<sst xmlns="http://schemas.openxmlformats.org/spreadsheetml/2006/main" count="57" uniqueCount="46">
  <si>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</si>
  <si>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</si>
  <si>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</si>
  <si>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</si>
  <si>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</si>
  <si>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</si>
  <si>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</si>
  <si>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</si>
  <si>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</si>
  <si>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</si>
  <si>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</si>
  <si>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</si>
  <si>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</si>
  <si>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</si>
  <si>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</si>
  <si>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</si>
  <si>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</si>
  <si>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</si>
  <si>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</si>
  <si>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</si>
  <si>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</si>
  <si>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</si>
  <si>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</si>
  <si>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</si>
  <si>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</si>
  <si>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</si>
  <si>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</si>
  <si>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</si>
  <si>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</si>
  <si>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</si>
  <si>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</si>
  <si>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</si>
  <si>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</si>
  <si>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NZDJPY</t>
    <phoneticPr fontId="5"/>
  </si>
  <si>
    <t>USDJPY</t>
    <phoneticPr fontId="1"/>
  </si>
  <si>
    <t>1H足</t>
    <rPh sb="2" eb="3">
      <t>アシ</t>
    </rPh>
    <phoneticPr fontId="1"/>
  </si>
  <si>
    <t>2021.05.14</t>
    <phoneticPr fontId="1"/>
  </si>
  <si>
    <t>トレンド転換点までFIB引いて23.8までの戻り確認。転換範囲の戻りポイントまでFIB引いて更に38.2までの戻り確認し、0.0抜けたらエントリー</t>
    <rPh sb="4" eb="7">
      <t>テンカンテン</t>
    </rPh>
    <rPh sb="12" eb="13">
      <t>ヒ</t>
    </rPh>
    <rPh sb="22" eb="23">
      <t>モド</t>
    </rPh>
    <rPh sb="24" eb="26">
      <t>カクニン</t>
    </rPh>
    <rPh sb="27" eb="29">
      <t>テンカン</t>
    </rPh>
    <rPh sb="29" eb="31">
      <t>ハンイ</t>
    </rPh>
    <rPh sb="32" eb="33">
      <t>モド</t>
    </rPh>
    <rPh sb="43" eb="44">
      <t>ヒ</t>
    </rPh>
    <rPh sb="46" eb="47">
      <t>サラ</t>
    </rPh>
    <rPh sb="55" eb="56">
      <t>モド</t>
    </rPh>
    <rPh sb="57" eb="59">
      <t>カクニン</t>
    </rPh>
    <rPh sb="64" eb="65">
      <t>ヌ</t>
    </rPh>
    <phoneticPr fontId="1"/>
  </si>
  <si>
    <t>決済ポイントは-61.8</t>
    <rPh sb="0" eb="2">
      <t>ケッサイ</t>
    </rPh>
    <phoneticPr fontId="1"/>
  </si>
  <si>
    <t>NO.1</t>
    <phoneticPr fontId="1"/>
  </si>
  <si>
    <t>2019.11.6</t>
    <phoneticPr fontId="1"/>
  </si>
  <si>
    <t>No.2</t>
    <phoneticPr fontId="1"/>
  </si>
  <si>
    <t>笹田さんの分析動画いつも拝見させていただいています。FIBとライン(チャネル)で的確な分析いただいており非常に参考になります。他にも自身のシステム作りに必要な要素をMIXしつつ(混乱しない程度に)自身持ったものに仕立て上げたいです。</t>
    <phoneticPr fontId="1"/>
  </si>
  <si>
    <t>FIBとチャートパターンでやったら勝率かなり上がりそうな気がします。
FIB検証が終わったら次はそっちに取りかかってみたいです。</t>
    <rPh sb="17" eb="19">
      <t>ショウリツ</t>
    </rPh>
    <rPh sb="22" eb="23">
      <t>ア</t>
    </rPh>
    <rPh sb="28" eb="29">
      <t>キ</t>
    </rPh>
    <rPh sb="38" eb="40">
      <t>ケンショウ</t>
    </rPh>
    <rPh sb="41" eb="42">
      <t>オ</t>
    </rPh>
    <rPh sb="46" eb="47">
      <t>ツギ</t>
    </rPh>
    <rPh sb="52" eb="53">
      <t>ト</t>
    </rPh>
    <phoneticPr fontId="1"/>
  </si>
  <si>
    <t>No.3</t>
    <phoneticPr fontId="1"/>
  </si>
  <si>
    <t>添付画像で見ていただけますでしょうか。
この理解で合っていると良いのですが。
No3を見ていただきたいです。No2は38.2抜けてエントリーとしてしまってます。0が抜けたらと記載がありましたので間違ってます。</t>
    <rPh sb="0" eb="2">
      <t>テンプ</t>
    </rPh>
    <rPh sb="2" eb="4">
      <t>ガゾウ</t>
    </rPh>
    <rPh sb="5" eb="6">
      <t>ミ</t>
    </rPh>
    <rPh sb="22" eb="24">
      <t>リカイ</t>
    </rPh>
    <rPh sb="25" eb="26">
      <t>ア</t>
    </rPh>
    <rPh sb="31" eb="32">
      <t>ヨ</t>
    </rPh>
    <rPh sb="43" eb="44">
      <t>ミ</t>
    </rPh>
    <rPh sb="62" eb="63">
      <t>ヌ</t>
    </rPh>
    <rPh sb="82" eb="83">
      <t>ヌ</t>
    </rPh>
    <rPh sb="87" eb="89">
      <t>キサイ</t>
    </rPh>
    <rPh sb="97" eb="99">
      <t>マチガ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</si>
</sst>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78" fontId="3" fillId="0" borderId="0" xfId="0" applyNumberFormat="1" applyFont="1">
      <alignment vertical="center"/>
    </xf>
    <xf numFmtId="0" fontId="0" fillId="3" borderId="3" xfId="0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29</xdr:col>
      <xdr:colOff>531270</xdr:colOff>
      <xdr:row>41</xdr:row>
      <xdr:rowOff>136293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B21D3AD-FF43-49FA-B1C5-DD79788D8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29</xdr:col>
      <xdr:colOff>531270</xdr:colOff>
      <xdr:row>83</xdr:row>
      <xdr:rowOff>136293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AA26B2A-5E9D-4FC6-896D-1BF7D9CAE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679531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29</xdr:col>
      <xdr:colOff>531270</xdr:colOff>
      <xdr:row>126</xdr:row>
      <xdr:rowOff>136293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60505781-77D6-40E2-8C49-992E3A0A7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5359063"/>
          <a:ext cx="18295395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2" sqref="B1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81" t="s">
        <v>37</v>
      </c>
    </row>
    <row r="5" spans="1:18" ht="19.5" thickBot="1" x14ac:dyDescent="0.45">
      <c r="A5" s="1" t="s">
        <v>12</v>
      </c>
      <c r="C5" s="29" t="s">
        <v>38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23</v>
      </c>
      <c r="E6" s="25"/>
      <c r="F6" s="26"/>
      <c r="G6" s="83" t="s">
        <v>3</v>
      </c>
      <c r="H6" s="84"/>
      <c r="I6" s="90"/>
      <c r="J6" s="83" t="s">
        <v>21</v>
      </c>
      <c r="K6" s="84"/>
      <c r="L6" s="90"/>
      <c r="M6" s="83" t="s">
        <v>22</v>
      </c>
      <c r="N6" s="84"/>
      <c r="O6" s="90"/>
    </row>
    <row r="7" spans="1:18" ht="19.5" thickBot="1" x14ac:dyDescent="0.45">
      <c r="A7" s="27"/>
      <c r="B7" s="27" t="s">
        <v>2</v>
      </c>
      <c r="C7" s="62" t="s">
        <v>27</v>
      </c>
      <c r="D7" s="13">
        <v>0.61799999999999999</v>
      </c>
      <c r="E7" s="14"/>
      <c r="F7" s="15"/>
      <c r="G7" s="13">
        <v>0.61799999999999999</v>
      </c>
      <c r="H7" s="14"/>
      <c r="I7" s="15"/>
      <c r="J7" s="13">
        <v>0.61799999999999999</v>
      </c>
      <c r="K7" s="14"/>
      <c r="L7" s="15"/>
      <c r="M7" s="13">
        <v>0.61799999999999999</v>
      </c>
      <c r="N7" s="14"/>
      <c r="O7" s="15"/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/>
      <c r="I8" s="21"/>
      <c r="J8" s="87" t="s">
        <v>21</v>
      </c>
      <c r="K8" s="88"/>
      <c r="L8" s="89"/>
      <c r="M8" s="87"/>
      <c r="N8" s="88"/>
      <c r="O8" s="89"/>
    </row>
    <row r="9" spans="1:18" x14ac:dyDescent="0.4">
      <c r="A9" s="9">
        <v>1</v>
      </c>
      <c r="B9" s="23" t="s">
        <v>36</v>
      </c>
      <c r="C9" s="82">
        <v>2</v>
      </c>
      <c r="D9" s="53">
        <v>0.61799999999999999</v>
      </c>
      <c r="E9" s="54">
        <v>1.5</v>
      </c>
      <c r="F9" s="55">
        <v>2</v>
      </c>
      <c r="G9" s="22">
        <f>IF(D9="","",G8+M9)</f>
        <v>101854</v>
      </c>
      <c r="H9" s="22"/>
      <c r="I9" s="22"/>
      <c r="J9" s="41">
        <f>IF(G8="","",G8*0.03)</f>
        <v>3000</v>
      </c>
      <c r="K9" s="42" t="str">
        <f>IF(H8="","",H8*0.03)</f>
        <v/>
      </c>
      <c r="L9" s="43" t="str">
        <f>IF(I8="","",I8*0.03)</f>
        <v/>
      </c>
      <c r="M9" s="41">
        <f>IF(D9="","",J9*D9)</f>
        <v>1854</v>
      </c>
      <c r="N9" s="42" t="e">
        <f>IF(E9="","",K9*E9)</f>
        <v>#VALUE!</v>
      </c>
      <c r="O9" s="43" t="e">
        <f>IF(F9="","",L9*F9)</f>
        <v>#VALUE!</v>
      </c>
      <c r="P9" s="40"/>
      <c r="Q9" s="40"/>
      <c r="R9" s="40"/>
    </row>
    <row r="10" spans="1:18" x14ac:dyDescent="0.4">
      <c r="A10" s="9">
        <v>2</v>
      </c>
      <c r="B10" s="5" t="s">
        <v>40</v>
      </c>
      <c r="C10" s="47">
        <v>2</v>
      </c>
      <c r="D10" s="56">
        <v>0.61799999999999999</v>
      </c>
      <c r="E10" s="57"/>
      <c r="F10" s="58"/>
      <c r="G10" s="22">
        <f t="shared" ref="G10:G42" si="0">IF(D10="","",G9+M10)</f>
        <v>103742.37316</v>
      </c>
      <c r="H10" s="22" t="str">
        <f t="shared" ref="H10:H42" si="1">IF(E10="","",H9+N10)</f>
        <v/>
      </c>
      <c r="I10" s="22" t="str">
        <f t="shared" ref="I10:I42" si="2">IF(F10="","",I9+O10)</f>
        <v/>
      </c>
      <c r="J10" s="44">
        <f t="shared" ref="J10:J12" si="3">IF(G9="","",G9*0.03)</f>
        <v>3055.62</v>
      </c>
      <c r="K10" s="45" t="str">
        <f t="shared" ref="K10:K12" si="4">IF(H9="","",H9*0.03)</f>
        <v/>
      </c>
      <c r="L10" s="46" t="str">
        <f t="shared" ref="L10:L12" si="5">IF(I9="","",I9*0.03)</f>
        <v/>
      </c>
      <c r="M10" s="44">
        <f t="shared" ref="M10:M12" si="6">IF(D10="","",J10*D10)</f>
        <v>1888.3731599999999</v>
      </c>
      <c r="N10" s="45" t="str">
        <f t="shared" ref="N10:N12" si="7">IF(E10="","",K10*E10)</f>
        <v/>
      </c>
      <c r="O10" s="46" t="str">
        <f t="shared" ref="O10:O12" si="8">IF(F10="","",L10*F10)</f>
        <v/>
      </c>
      <c r="P10" s="40"/>
      <c r="Q10" s="40"/>
      <c r="R10" s="40"/>
    </row>
    <row r="11" spans="1:18" x14ac:dyDescent="0.4">
      <c r="A11" s="9">
        <v>3</v>
      </c>
      <c r="B11" s="5">
        <v>43784</v>
      </c>
      <c r="C11" s="47">
        <v>1</v>
      </c>
      <c r="D11" s="56">
        <v>0.61799999999999999</v>
      </c>
      <c r="E11" s="57"/>
      <c r="F11" s="58"/>
      <c r="G11" s="22">
        <f t="shared" si="0"/>
        <v>105665.7567583864</v>
      </c>
      <c r="H11" s="22" t="str">
        <f t="shared" si="1"/>
        <v/>
      </c>
      <c r="I11" s="22" t="str">
        <f t="shared" si="2"/>
        <v/>
      </c>
      <c r="J11" s="44">
        <f t="shared" si="3"/>
        <v>3112.2711948000001</v>
      </c>
      <c r="K11" s="45" t="str">
        <f t="shared" si="4"/>
        <v/>
      </c>
      <c r="L11" s="46" t="str">
        <f t="shared" si="5"/>
        <v/>
      </c>
      <c r="M11" s="44">
        <f t="shared" si="6"/>
        <v>1923.3835983864001</v>
      </c>
      <c r="N11" s="45" t="str">
        <f t="shared" si="7"/>
        <v/>
      </c>
      <c r="O11" s="46" t="str">
        <f t="shared" si="8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58"/>
      <c r="G12" s="22" t="str">
        <f t="shared" si="0"/>
        <v/>
      </c>
      <c r="H12" s="22" t="str">
        <f t="shared" si="1"/>
        <v/>
      </c>
      <c r="I12" s="22" t="str">
        <f t="shared" si="2"/>
        <v/>
      </c>
      <c r="J12" s="44">
        <f t="shared" si="3"/>
        <v>3169.9727027515919</v>
      </c>
      <c r="K12" s="45" t="str">
        <f t="shared" si="4"/>
        <v/>
      </c>
      <c r="L12" s="46" t="str">
        <f t="shared" si="5"/>
        <v/>
      </c>
      <c r="M12" s="44" t="str">
        <f t="shared" si="6"/>
        <v/>
      </c>
      <c r="N12" s="45" t="str">
        <f t="shared" si="7"/>
        <v/>
      </c>
      <c r="O12" s="46" t="str">
        <f t="shared" si="8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58"/>
      <c r="G13" s="22" t="str">
        <f t="shared" si="0"/>
        <v/>
      </c>
      <c r="H13" s="22" t="str">
        <f t="shared" si="1"/>
        <v/>
      </c>
      <c r="I13" s="22" t="str">
        <f t="shared" si="2"/>
        <v/>
      </c>
      <c r="J13" s="44" t="str">
        <f t="shared" ref="J13:J58" si="9">IF(G12="","",G12*0.03)</f>
        <v/>
      </c>
      <c r="K13" s="45" t="str">
        <f t="shared" ref="K13:K58" si="10">IF(H12="","",H12*0.03)</f>
        <v/>
      </c>
      <c r="L13" s="46" t="str">
        <f t="shared" ref="L13:L58" si="11">IF(I12="","",I12*0.03)</f>
        <v/>
      </c>
      <c r="M13" s="44" t="str">
        <f t="shared" ref="M13:M58" si="12">IF(D13="","",J13*D13)</f>
        <v/>
      </c>
      <c r="N13" s="45" t="str">
        <f t="shared" ref="N13:N58" si="13">IF(E13="","",K13*E13)</f>
        <v/>
      </c>
      <c r="O13" s="46" t="str">
        <f t="shared" ref="O13:O58" si="14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58"/>
      <c r="G14" s="22" t="str">
        <f t="shared" si="0"/>
        <v/>
      </c>
      <c r="H14" s="22" t="str">
        <f t="shared" si="1"/>
        <v/>
      </c>
      <c r="I14" s="22" t="str">
        <f t="shared" si="2"/>
        <v/>
      </c>
      <c r="J14" s="44" t="str">
        <f t="shared" si="9"/>
        <v/>
      </c>
      <c r="K14" s="45" t="str">
        <f t="shared" si="10"/>
        <v/>
      </c>
      <c r="L14" s="46" t="str">
        <f t="shared" si="11"/>
        <v/>
      </c>
      <c r="M14" s="44" t="str">
        <f t="shared" si="12"/>
        <v/>
      </c>
      <c r="N14" s="45" t="str">
        <f t="shared" si="13"/>
        <v/>
      </c>
      <c r="O14" s="46" t="str">
        <f t="shared" si="14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58"/>
      <c r="G15" s="22" t="str">
        <f t="shared" si="0"/>
        <v/>
      </c>
      <c r="H15" s="22" t="str">
        <f t="shared" si="1"/>
        <v/>
      </c>
      <c r="I15" s="22" t="str">
        <f t="shared" si="2"/>
        <v/>
      </c>
      <c r="J15" s="44" t="str">
        <f t="shared" si="9"/>
        <v/>
      </c>
      <c r="K15" s="45" t="str">
        <f t="shared" si="10"/>
        <v/>
      </c>
      <c r="L15" s="46" t="str">
        <f t="shared" si="11"/>
        <v/>
      </c>
      <c r="M15" s="44" t="str">
        <f t="shared" si="12"/>
        <v/>
      </c>
      <c r="N15" s="45" t="str">
        <f t="shared" si="13"/>
        <v/>
      </c>
      <c r="O15" s="46" t="str">
        <f t="shared" si="14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58"/>
      <c r="G16" s="22" t="str">
        <f t="shared" si="0"/>
        <v/>
      </c>
      <c r="H16" s="22" t="str">
        <f t="shared" si="1"/>
        <v/>
      </c>
      <c r="I16" s="22" t="str">
        <f t="shared" si="2"/>
        <v/>
      </c>
      <c r="J16" s="44" t="str">
        <f t="shared" si="9"/>
        <v/>
      </c>
      <c r="K16" s="45" t="str">
        <f t="shared" si="10"/>
        <v/>
      </c>
      <c r="L16" s="46" t="str">
        <f t="shared" si="11"/>
        <v/>
      </c>
      <c r="M16" s="44" t="str">
        <f t="shared" si="12"/>
        <v/>
      </c>
      <c r="N16" s="45" t="str">
        <f t="shared" si="13"/>
        <v/>
      </c>
      <c r="O16" s="46" t="str">
        <f t="shared" si="14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58"/>
      <c r="G17" s="22" t="str">
        <f t="shared" si="0"/>
        <v/>
      </c>
      <c r="H17" s="22" t="str">
        <f t="shared" si="1"/>
        <v/>
      </c>
      <c r="I17" s="22" t="str">
        <f t="shared" si="2"/>
        <v/>
      </c>
      <c r="J17" s="44" t="str">
        <f t="shared" si="9"/>
        <v/>
      </c>
      <c r="K17" s="45" t="str">
        <f t="shared" si="10"/>
        <v/>
      </c>
      <c r="L17" s="46" t="str">
        <f t="shared" si="11"/>
        <v/>
      </c>
      <c r="M17" s="44" t="str">
        <f t="shared" si="12"/>
        <v/>
      </c>
      <c r="N17" s="45" t="str">
        <f t="shared" si="13"/>
        <v/>
      </c>
      <c r="O17" s="46" t="str">
        <f t="shared" si="14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0"/>
        <v/>
      </c>
      <c r="H18" s="22" t="str">
        <f t="shared" si="1"/>
        <v/>
      </c>
      <c r="I18" s="22" t="str">
        <f t="shared" si="2"/>
        <v/>
      </c>
      <c r="J18" s="44" t="str">
        <f t="shared" si="9"/>
        <v/>
      </c>
      <c r="K18" s="45" t="str">
        <f t="shared" si="10"/>
        <v/>
      </c>
      <c r="L18" s="46" t="str">
        <f t="shared" si="11"/>
        <v/>
      </c>
      <c r="M18" s="44" t="str">
        <f t="shared" si="12"/>
        <v/>
      </c>
      <c r="N18" s="45" t="str">
        <f t="shared" si="13"/>
        <v/>
      </c>
      <c r="O18" s="46" t="str">
        <f t="shared" si="14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58"/>
      <c r="G19" s="22" t="str">
        <f t="shared" si="0"/>
        <v/>
      </c>
      <c r="H19" s="22" t="str">
        <f t="shared" si="1"/>
        <v/>
      </c>
      <c r="I19" s="22" t="str">
        <f t="shared" si="2"/>
        <v/>
      </c>
      <c r="J19" s="44" t="str">
        <f t="shared" si="9"/>
        <v/>
      </c>
      <c r="K19" s="45" t="str">
        <f t="shared" si="10"/>
        <v/>
      </c>
      <c r="L19" s="46" t="str">
        <f t="shared" si="11"/>
        <v/>
      </c>
      <c r="M19" s="44" t="str">
        <f t="shared" si="12"/>
        <v/>
      </c>
      <c r="N19" s="45" t="str">
        <f t="shared" si="13"/>
        <v/>
      </c>
      <c r="O19" s="46" t="str">
        <f t="shared" si="14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0"/>
        <v/>
      </c>
      <c r="H20" s="22" t="str">
        <f t="shared" si="1"/>
        <v/>
      </c>
      <c r="I20" s="22" t="str">
        <f t="shared" si="2"/>
        <v/>
      </c>
      <c r="J20" s="44" t="str">
        <f t="shared" si="9"/>
        <v/>
      </c>
      <c r="K20" s="45" t="str">
        <f t="shared" si="10"/>
        <v/>
      </c>
      <c r="L20" s="46" t="str">
        <f t="shared" si="11"/>
        <v/>
      </c>
      <c r="M20" s="44" t="str">
        <f t="shared" si="12"/>
        <v/>
      </c>
      <c r="N20" s="45" t="str">
        <f t="shared" si="13"/>
        <v/>
      </c>
      <c r="O20" s="46" t="str">
        <f t="shared" si="14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0"/>
        <v/>
      </c>
      <c r="H21" s="22" t="str">
        <f t="shared" si="1"/>
        <v/>
      </c>
      <c r="I21" s="22" t="str">
        <f t="shared" si="2"/>
        <v/>
      </c>
      <c r="J21" s="44" t="str">
        <f t="shared" si="9"/>
        <v/>
      </c>
      <c r="K21" s="45" t="str">
        <f t="shared" si="10"/>
        <v/>
      </c>
      <c r="L21" s="46" t="str">
        <f t="shared" si="11"/>
        <v/>
      </c>
      <c r="M21" s="44" t="str">
        <f t="shared" si="12"/>
        <v/>
      </c>
      <c r="N21" s="45" t="str">
        <f t="shared" si="13"/>
        <v/>
      </c>
      <c r="O21" s="46" t="str">
        <f t="shared" si="14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0"/>
        <v/>
      </c>
      <c r="H22" s="22" t="str">
        <f t="shared" si="1"/>
        <v/>
      </c>
      <c r="I22" s="22" t="str">
        <f t="shared" si="2"/>
        <v/>
      </c>
      <c r="J22" s="44" t="str">
        <f t="shared" si="9"/>
        <v/>
      </c>
      <c r="K22" s="45" t="str">
        <f t="shared" si="10"/>
        <v/>
      </c>
      <c r="L22" s="46" t="str">
        <f t="shared" si="11"/>
        <v/>
      </c>
      <c r="M22" s="44" t="str">
        <f t="shared" si="12"/>
        <v/>
      </c>
      <c r="N22" s="45" t="str">
        <f t="shared" si="13"/>
        <v/>
      </c>
      <c r="O22" s="46" t="str">
        <f t="shared" si="14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58"/>
      <c r="G23" s="22" t="str">
        <f t="shared" si="0"/>
        <v/>
      </c>
      <c r="H23" s="22" t="str">
        <f t="shared" si="1"/>
        <v/>
      </c>
      <c r="I23" s="22" t="str">
        <f t="shared" si="2"/>
        <v/>
      </c>
      <c r="J23" s="44" t="str">
        <f t="shared" si="9"/>
        <v/>
      </c>
      <c r="K23" s="45" t="str">
        <f t="shared" si="10"/>
        <v/>
      </c>
      <c r="L23" s="46" t="str">
        <f t="shared" si="11"/>
        <v/>
      </c>
      <c r="M23" s="44" t="str">
        <f t="shared" si="12"/>
        <v/>
      </c>
      <c r="N23" s="45" t="str">
        <f t="shared" si="13"/>
        <v/>
      </c>
      <c r="O23" s="46" t="str">
        <f t="shared" si="14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0"/>
        <v/>
      </c>
      <c r="H24" s="22" t="str">
        <f t="shared" si="1"/>
        <v/>
      </c>
      <c r="I24" s="22" t="str">
        <f t="shared" si="2"/>
        <v/>
      </c>
      <c r="J24" s="44" t="str">
        <f t="shared" si="9"/>
        <v/>
      </c>
      <c r="K24" s="45" t="str">
        <f t="shared" si="10"/>
        <v/>
      </c>
      <c r="L24" s="46" t="str">
        <f t="shared" si="11"/>
        <v/>
      </c>
      <c r="M24" s="44" t="str">
        <f t="shared" si="12"/>
        <v/>
      </c>
      <c r="N24" s="45" t="str">
        <f t="shared" si="13"/>
        <v/>
      </c>
      <c r="O24" s="46" t="str">
        <f t="shared" si="14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0"/>
        <v/>
      </c>
      <c r="H25" s="22" t="str">
        <f t="shared" si="1"/>
        <v/>
      </c>
      <c r="I25" s="22" t="str">
        <f t="shared" si="2"/>
        <v/>
      </c>
      <c r="J25" s="44" t="str">
        <f t="shared" si="9"/>
        <v/>
      </c>
      <c r="K25" s="45" t="str">
        <f t="shared" si="10"/>
        <v/>
      </c>
      <c r="L25" s="46" t="str">
        <f t="shared" si="11"/>
        <v/>
      </c>
      <c r="M25" s="44" t="str">
        <f t="shared" si="12"/>
        <v/>
      </c>
      <c r="N25" s="45" t="str">
        <f t="shared" si="13"/>
        <v/>
      </c>
      <c r="O25" s="46" t="str">
        <f t="shared" si="14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0"/>
        <v/>
      </c>
      <c r="H26" s="22" t="str">
        <f t="shared" si="1"/>
        <v/>
      </c>
      <c r="I26" s="22" t="str">
        <f t="shared" si="2"/>
        <v/>
      </c>
      <c r="J26" s="44" t="str">
        <f t="shared" si="9"/>
        <v/>
      </c>
      <c r="K26" s="45" t="str">
        <f t="shared" si="10"/>
        <v/>
      </c>
      <c r="L26" s="46" t="str">
        <f t="shared" si="11"/>
        <v/>
      </c>
      <c r="M26" s="44" t="str">
        <f t="shared" si="12"/>
        <v/>
      </c>
      <c r="N26" s="45" t="str">
        <f t="shared" si="13"/>
        <v/>
      </c>
      <c r="O26" s="46" t="str">
        <f t="shared" si="14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0"/>
        <v/>
      </c>
      <c r="H27" s="22" t="str">
        <f t="shared" si="1"/>
        <v/>
      </c>
      <c r="I27" s="22" t="str">
        <f t="shared" si="2"/>
        <v/>
      </c>
      <c r="J27" s="44" t="str">
        <f t="shared" si="9"/>
        <v/>
      </c>
      <c r="K27" s="45" t="str">
        <f t="shared" si="10"/>
        <v/>
      </c>
      <c r="L27" s="46" t="str">
        <f t="shared" si="11"/>
        <v/>
      </c>
      <c r="M27" s="44" t="str">
        <f t="shared" si="12"/>
        <v/>
      </c>
      <c r="N27" s="45" t="str">
        <f t="shared" si="13"/>
        <v/>
      </c>
      <c r="O27" s="46" t="str">
        <f t="shared" si="14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0"/>
        <v/>
      </c>
      <c r="H28" s="22" t="str">
        <f t="shared" si="1"/>
        <v/>
      </c>
      <c r="I28" s="22" t="str">
        <f t="shared" si="2"/>
        <v/>
      </c>
      <c r="J28" s="44" t="str">
        <f t="shared" si="9"/>
        <v/>
      </c>
      <c r="K28" s="45" t="str">
        <f t="shared" si="10"/>
        <v/>
      </c>
      <c r="L28" s="46" t="str">
        <f t="shared" si="11"/>
        <v/>
      </c>
      <c r="M28" s="44" t="str">
        <f t="shared" si="12"/>
        <v/>
      </c>
      <c r="N28" s="45" t="str">
        <f t="shared" si="13"/>
        <v/>
      </c>
      <c r="O28" s="46" t="str">
        <f t="shared" si="14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58"/>
      <c r="G29" s="22" t="str">
        <f t="shared" si="0"/>
        <v/>
      </c>
      <c r="H29" s="22" t="str">
        <f t="shared" si="1"/>
        <v/>
      </c>
      <c r="I29" s="22" t="str">
        <f t="shared" si="2"/>
        <v/>
      </c>
      <c r="J29" s="44" t="str">
        <f t="shared" si="9"/>
        <v/>
      </c>
      <c r="K29" s="45" t="str">
        <f t="shared" si="10"/>
        <v/>
      </c>
      <c r="L29" s="46" t="str">
        <f t="shared" si="11"/>
        <v/>
      </c>
      <c r="M29" s="44" t="str">
        <f t="shared" si="12"/>
        <v/>
      </c>
      <c r="N29" s="45" t="str">
        <f t="shared" si="13"/>
        <v/>
      </c>
      <c r="O29" s="46" t="str">
        <f t="shared" si="14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58"/>
      <c r="G30" s="22" t="str">
        <f t="shared" si="0"/>
        <v/>
      </c>
      <c r="H30" s="22" t="str">
        <f t="shared" si="1"/>
        <v/>
      </c>
      <c r="I30" s="22" t="str">
        <f t="shared" si="2"/>
        <v/>
      </c>
      <c r="J30" s="44" t="str">
        <f t="shared" si="9"/>
        <v/>
      </c>
      <c r="K30" s="45" t="str">
        <f t="shared" si="10"/>
        <v/>
      </c>
      <c r="L30" s="46" t="str">
        <f t="shared" si="11"/>
        <v/>
      </c>
      <c r="M30" s="44" t="str">
        <f t="shared" si="12"/>
        <v/>
      </c>
      <c r="N30" s="45" t="str">
        <f t="shared" si="13"/>
        <v/>
      </c>
      <c r="O30" s="46" t="str">
        <f t="shared" si="14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0"/>
        <v/>
      </c>
      <c r="H31" s="22" t="str">
        <f t="shared" si="1"/>
        <v/>
      </c>
      <c r="I31" s="22" t="str">
        <f t="shared" si="2"/>
        <v/>
      </c>
      <c r="J31" s="44" t="str">
        <f t="shared" si="9"/>
        <v/>
      </c>
      <c r="K31" s="45" t="str">
        <f t="shared" si="10"/>
        <v/>
      </c>
      <c r="L31" s="46" t="str">
        <f t="shared" si="11"/>
        <v/>
      </c>
      <c r="M31" s="44" t="str">
        <f t="shared" si="12"/>
        <v/>
      </c>
      <c r="N31" s="45" t="str">
        <f t="shared" si="13"/>
        <v/>
      </c>
      <c r="O31" s="46" t="str">
        <f t="shared" si="14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0"/>
        <v/>
      </c>
      <c r="H32" s="22" t="str">
        <f t="shared" si="1"/>
        <v/>
      </c>
      <c r="I32" s="22" t="str">
        <f t="shared" si="2"/>
        <v/>
      </c>
      <c r="J32" s="44" t="str">
        <f t="shared" si="9"/>
        <v/>
      </c>
      <c r="K32" s="45" t="str">
        <f t="shared" si="10"/>
        <v/>
      </c>
      <c r="L32" s="46" t="str">
        <f t="shared" si="11"/>
        <v/>
      </c>
      <c r="M32" s="44" t="str">
        <f t="shared" si="12"/>
        <v/>
      </c>
      <c r="N32" s="45" t="str">
        <f t="shared" si="13"/>
        <v/>
      </c>
      <c r="O32" s="46" t="str">
        <f t="shared" si="14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0"/>
        <v/>
      </c>
      <c r="H33" s="22" t="str">
        <f t="shared" si="1"/>
        <v/>
      </c>
      <c r="I33" s="22" t="str">
        <f t="shared" si="2"/>
        <v/>
      </c>
      <c r="J33" s="44" t="str">
        <f t="shared" si="9"/>
        <v/>
      </c>
      <c r="K33" s="45" t="str">
        <f t="shared" si="10"/>
        <v/>
      </c>
      <c r="L33" s="46" t="str">
        <f t="shared" si="11"/>
        <v/>
      </c>
      <c r="M33" s="44" t="str">
        <f t="shared" si="12"/>
        <v/>
      </c>
      <c r="N33" s="45" t="str">
        <f t="shared" si="13"/>
        <v/>
      </c>
      <c r="O33" s="46" t="str">
        <f t="shared" si="14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58"/>
      <c r="G34" s="22" t="str">
        <f t="shared" si="0"/>
        <v/>
      </c>
      <c r="H34" s="22" t="str">
        <f t="shared" si="1"/>
        <v/>
      </c>
      <c r="I34" s="22" t="str">
        <f t="shared" si="2"/>
        <v/>
      </c>
      <c r="J34" s="44" t="str">
        <f t="shared" si="9"/>
        <v/>
      </c>
      <c r="K34" s="45" t="str">
        <f t="shared" si="10"/>
        <v/>
      </c>
      <c r="L34" s="46" t="str">
        <f t="shared" si="11"/>
        <v/>
      </c>
      <c r="M34" s="44" t="str">
        <f t="shared" si="12"/>
        <v/>
      </c>
      <c r="N34" s="45" t="str">
        <f t="shared" si="13"/>
        <v/>
      </c>
      <c r="O34" s="46" t="str">
        <f t="shared" si="14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58"/>
      <c r="G35" s="22" t="str">
        <f t="shared" si="0"/>
        <v/>
      </c>
      <c r="H35" s="22" t="str">
        <f t="shared" si="1"/>
        <v/>
      </c>
      <c r="I35" s="22" t="str">
        <f t="shared" si="2"/>
        <v/>
      </c>
      <c r="J35" s="44" t="str">
        <f t="shared" si="9"/>
        <v/>
      </c>
      <c r="K35" s="45" t="str">
        <f t="shared" si="10"/>
        <v/>
      </c>
      <c r="L35" s="46" t="str">
        <f t="shared" si="11"/>
        <v/>
      </c>
      <c r="M35" s="44" t="str">
        <f t="shared" si="12"/>
        <v/>
      </c>
      <c r="N35" s="45" t="str">
        <f t="shared" si="13"/>
        <v/>
      </c>
      <c r="O35" s="46" t="str">
        <f t="shared" si="14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0"/>
        <v/>
      </c>
      <c r="H36" s="22" t="str">
        <f t="shared" si="1"/>
        <v/>
      </c>
      <c r="I36" s="22" t="str">
        <f t="shared" si="2"/>
        <v/>
      </c>
      <c r="J36" s="44" t="str">
        <f t="shared" si="9"/>
        <v/>
      </c>
      <c r="K36" s="45" t="str">
        <f t="shared" si="10"/>
        <v/>
      </c>
      <c r="L36" s="46" t="str">
        <f t="shared" si="11"/>
        <v/>
      </c>
      <c r="M36" s="44" t="str">
        <f t="shared" si="12"/>
        <v/>
      </c>
      <c r="N36" s="45" t="str">
        <f t="shared" si="13"/>
        <v/>
      </c>
      <c r="O36" s="46" t="str">
        <f t="shared" si="14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0"/>
        <v/>
      </c>
      <c r="H37" s="22" t="str">
        <f t="shared" si="1"/>
        <v/>
      </c>
      <c r="I37" s="22" t="str">
        <f t="shared" si="2"/>
        <v/>
      </c>
      <c r="J37" s="44" t="str">
        <f t="shared" si="9"/>
        <v/>
      </c>
      <c r="K37" s="45" t="str">
        <f t="shared" si="10"/>
        <v/>
      </c>
      <c r="L37" s="46" t="str">
        <f t="shared" si="11"/>
        <v/>
      </c>
      <c r="M37" s="44" t="str">
        <f t="shared" si="12"/>
        <v/>
      </c>
      <c r="N37" s="45" t="str">
        <f t="shared" si="13"/>
        <v/>
      </c>
      <c r="O37" s="46" t="str">
        <f t="shared" si="14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0"/>
        <v/>
      </c>
      <c r="H38" s="22" t="str">
        <f t="shared" si="1"/>
        <v/>
      </c>
      <c r="I38" s="22" t="str">
        <f t="shared" si="2"/>
        <v/>
      </c>
      <c r="J38" s="44" t="str">
        <f t="shared" si="9"/>
        <v/>
      </c>
      <c r="K38" s="45" t="str">
        <f t="shared" si="10"/>
        <v/>
      </c>
      <c r="L38" s="46" t="str">
        <f t="shared" si="11"/>
        <v/>
      </c>
      <c r="M38" s="44" t="str">
        <f t="shared" si="12"/>
        <v/>
      </c>
      <c r="N38" s="45" t="str">
        <f t="shared" si="13"/>
        <v/>
      </c>
      <c r="O38" s="46" t="str">
        <f t="shared" si="14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7"/>
      <c r="F39" s="58"/>
      <c r="G39" s="22" t="str">
        <f t="shared" si="0"/>
        <v/>
      </c>
      <c r="H39" s="22" t="str">
        <f t="shared" si="1"/>
        <v/>
      </c>
      <c r="I39" s="22" t="str">
        <f t="shared" si="2"/>
        <v/>
      </c>
      <c r="J39" s="44" t="str">
        <f t="shared" si="9"/>
        <v/>
      </c>
      <c r="K39" s="45" t="str">
        <f t="shared" si="10"/>
        <v/>
      </c>
      <c r="L39" s="46" t="str">
        <f t="shared" si="11"/>
        <v/>
      </c>
      <c r="M39" s="44" t="str">
        <f t="shared" si="12"/>
        <v/>
      </c>
      <c r="N39" s="45" t="str">
        <f t="shared" si="13"/>
        <v/>
      </c>
      <c r="O39" s="46" t="str">
        <f t="shared" si="14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7"/>
      <c r="F40" s="58"/>
      <c r="G40" s="22" t="str">
        <f t="shared" si="0"/>
        <v/>
      </c>
      <c r="H40" s="22" t="str">
        <f t="shared" si="1"/>
        <v/>
      </c>
      <c r="I40" s="22" t="str">
        <f t="shared" si="2"/>
        <v/>
      </c>
      <c r="J40" s="44" t="str">
        <f t="shared" si="9"/>
        <v/>
      </c>
      <c r="K40" s="45" t="str">
        <f t="shared" si="10"/>
        <v/>
      </c>
      <c r="L40" s="46" t="str">
        <f t="shared" si="11"/>
        <v/>
      </c>
      <c r="M40" s="44" t="str">
        <f t="shared" si="12"/>
        <v/>
      </c>
      <c r="N40" s="45" t="str">
        <f t="shared" si="13"/>
        <v/>
      </c>
      <c r="O40" s="46" t="str">
        <f t="shared" si="14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7"/>
      <c r="F41" s="58"/>
      <c r="G41" s="22" t="str">
        <f t="shared" si="0"/>
        <v/>
      </c>
      <c r="H41" s="22" t="str">
        <f t="shared" si="1"/>
        <v/>
      </c>
      <c r="I41" s="22" t="str">
        <f t="shared" si="2"/>
        <v/>
      </c>
      <c r="J41" s="44" t="str">
        <f t="shared" si="9"/>
        <v/>
      </c>
      <c r="K41" s="45" t="str">
        <f t="shared" si="10"/>
        <v/>
      </c>
      <c r="L41" s="46" t="str">
        <f t="shared" si="11"/>
        <v/>
      </c>
      <c r="M41" s="44" t="str">
        <f t="shared" si="12"/>
        <v/>
      </c>
      <c r="N41" s="45" t="str">
        <f t="shared" si="13"/>
        <v/>
      </c>
      <c r="O41" s="46" t="str">
        <f t="shared" si="14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7"/>
      <c r="F42" s="58"/>
      <c r="G42" s="22" t="str">
        <f t="shared" si="0"/>
        <v/>
      </c>
      <c r="H42" s="22" t="str">
        <f t="shared" si="1"/>
        <v/>
      </c>
      <c r="I42" s="22" t="str">
        <f t="shared" si="2"/>
        <v/>
      </c>
      <c r="J42" s="44" t="str">
        <f t="shared" si="9"/>
        <v/>
      </c>
      <c r="K42" s="45" t="str">
        <f t="shared" si="10"/>
        <v/>
      </c>
      <c r="L42" s="46" t="str">
        <f t="shared" si="11"/>
        <v/>
      </c>
      <c r="M42" s="44" t="str">
        <f>IF(D42="","",J42*D42)</f>
        <v/>
      </c>
      <c r="N42" s="45" t="str">
        <f t="shared" si="13"/>
        <v/>
      </c>
      <c r="O42" s="46" t="str">
        <f t="shared" si="14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7"/>
      <c r="F43" s="58"/>
      <c r="G43" s="22" t="str">
        <f>IF(D43="","",G42+M43)</f>
        <v/>
      </c>
      <c r="H43" s="22" t="str">
        <f t="shared" ref="H43:I43" si="15">IF(E43="","",H42+N43)</f>
        <v/>
      </c>
      <c r="I43" s="22" t="str">
        <f t="shared" si="15"/>
        <v/>
      </c>
      <c r="J43" s="44" t="str">
        <f t="shared" si="9"/>
        <v/>
      </c>
      <c r="K43" s="45" t="str">
        <f t="shared" si="10"/>
        <v/>
      </c>
      <c r="L43" s="46" t="str">
        <f t="shared" si="11"/>
        <v/>
      </c>
      <c r="M43" s="44" t="str">
        <f t="shared" si="12"/>
        <v/>
      </c>
      <c r="N43" s="45" t="str">
        <f t="shared" si="13"/>
        <v/>
      </c>
      <c r="O43" s="46" t="str">
        <f t="shared" si="14"/>
        <v/>
      </c>
    </row>
    <row r="44" spans="1:18" x14ac:dyDescent="0.4">
      <c r="A44" s="9">
        <v>36</v>
      </c>
      <c r="B44" s="5"/>
      <c r="C44" s="47"/>
      <c r="D44" s="56"/>
      <c r="E44" s="57"/>
      <c r="F44" s="58"/>
      <c r="G44" s="22" t="str">
        <f t="shared" ref="G44:G58" si="16">IF(D44="","",G43+M44)</f>
        <v/>
      </c>
      <c r="H44" s="22" t="str">
        <f t="shared" ref="H44:H58" si="17">IF(E44="","",H43+N44)</f>
        <v/>
      </c>
      <c r="I44" s="22" t="str">
        <f t="shared" ref="I44:I58" si="18">IF(F44="","",I43+O44)</f>
        <v/>
      </c>
      <c r="J44" s="44" t="str">
        <f>IF(G43="","",G43*0.03)</f>
        <v/>
      </c>
      <c r="K44" s="45" t="str">
        <f t="shared" si="10"/>
        <v/>
      </c>
      <c r="L44" s="46" t="str">
        <f t="shared" si="11"/>
        <v/>
      </c>
      <c r="M44" s="44" t="str">
        <f>IF(D44="","",J44*D44)</f>
        <v/>
      </c>
      <c r="N44" s="45" t="str">
        <f t="shared" si="13"/>
        <v/>
      </c>
      <c r="O44" s="46" t="str">
        <f t="shared" si="14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6"/>
        <v/>
      </c>
      <c r="H45" s="22" t="str">
        <f t="shared" si="17"/>
        <v/>
      </c>
      <c r="I45" s="22" t="str">
        <f t="shared" si="18"/>
        <v/>
      </c>
      <c r="J45" s="44" t="str">
        <f t="shared" si="9"/>
        <v/>
      </c>
      <c r="K45" s="45" t="str">
        <f t="shared" si="10"/>
        <v/>
      </c>
      <c r="L45" s="46" t="str">
        <f t="shared" si="11"/>
        <v/>
      </c>
      <c r="M45" s="44" t="str">
        <f t="shared" si="12"/>
        <v/>
      </c>
      <c r="N45" s="45" t="str">
        <f t="shared" si="13"/>
        <v/>
      </c>
      <c r="O45" s="46" t="str">
        <f t="shared" si="14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6"/>
        <v/>
      </c>
      <c r="H46" s="22" t="str">
        <f t="shared" si="17"/>
        <v/>
      </c>
      <c r="I46" s="22" t="str">
        <f t="shared" si="18"/>
        <v/>
      </c>
      <c r="J46" s="44" t="str">
        <f t="shared" si="9"/>
        <v/>
      </c>
      <c r="K46" s="45" t="str">
        <f t="shared" si="10"/>
        <v/>
      </c>
      <c r="L46" s="46" t="str">
        <f t="shared" si="11"/>
        <v/>
      </c>
      <c r="M46" s="44" t="str">
        <f t="shared" si="12"/>
        <v/>
      </c>
      <c r="N46" s="45" t="str">
        <f t="shared" si="13"/>
        <v/>
      </c>
      <c r="O46" s="46" t="str">
        <f t="shared" si="14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6"/>
        <v/>
      </c>
      <c r="H47" s="22" t="str">
        <f t="shared" si="17"/>
        <v/>
      </c>
      <c r="I47" s="22" t="str">
        <f t="shared" si="18"/>
        <v/>
      </c>
      <c r="J47" s="44" t="str">
        <f t="shared" si="9"/>
        <v/>
      </c>
      <c r="K47" s="45" t="str">
        <f t="shared" si="10"/>
        <v/>
      </c>
      <c r="L47" s="46" t="str">
        <f t="shared" si="11"/>
        <v/>
      </c>
      <c r="M47" s="44" t="str">
        <f t="shared" si="12"/>
        <v/>
      </c>
      <c r="N47" s="45" t="str">
        <f t="shared" si="13"/>
        <v/>
      </c>
      <c r="O47" s="46" t="str">
        <f t="shared" si="14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6"/>
        <v/>
      </c>
      <c r="H48" s="22" t="str">
        <f t="shared" si="17"/>
        <v/>
      </c>
      <c r="I48" s="22" t="str">
        <f t="shared" si="18"/>
        <v/>
      </c>
      <c r="J48" s="44" t="str">
        <f t="shared" si="9"/>
        <v/>
      </c>
      <c r="K48" s="45" t="str">
        <f t="shared" si="10"/>
        <v/>
      </c>
      <c r="L48" s="46" t="str">
        <f t="shared" si="11"/>
        <v/>
      </c>
      <c r="M48" s="44" t="str">
        <f t="shared" si="12"/>
        <v/>
      </c>
      <c r="N48" s="45" t="str">
        <f t="shared" si="13"/>
        <v/>
      </c>
      <c r="O48" s="46" t="str">
        <f t="shared" si="14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6"/>
        <v/>
      </c>
      <c r="H49" s="22" t="str">
        <f t="shared" si="17"/>
        <v/>
      </c>
      <c r="I49" s="22" t="str">
        <f t="shared" si="18"/>
        <v/>
      </c>
      <c r="J49" s="44" t="str">
        <f t="shared" si="9"/>
        <v/>
      </c>
      <c r="K49" s="45" t="str">
        <f t="shared" si="10"/>
        <v/>
      </c>
      <c r="L49" s="46" t="str">
        <f t="shared" si="11"/>
        <v/>
      </c>
      <c r="M49" s="44" t="str">
        <f t="shared" si="12"/>
        <v/>
      </c>
      <c r="N49" s="45" t="str">
        <f t="shared" si="13"/>
        <v/>
      </c>
      <c r="O49" s="46" t="str">
        <f t="shared" si="14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6"/>
        <v/>
      </c>
      <c r="H50" s="22" t="str">
        <f t="shared" si="17"/>
        <v/>
      </c>
      <c r="I50" s="22" t="str">
        <f t="shared" si="18"/>
        <v/>
      </c>
      <c r="J50" s="44" t="str">
        <f t="shared" si="9"/>
        <v/>
      </c>
      <c r="K50" s="45" t="str">
        <f t="shared" si="10"/>
        <v/>
      </c>
      <c r="L50" s="46" t="str">
        <f t="shared" si="11"/>
        <v/>
      </c>
      <c r="M50" s="44" t="str">
        <f t="shared" si="12"/>
        <v/>
      </c>
      <c r="N50" s="45" t="str">
        <f t="shared" si="13"/>
        <v/>
      </c>
      <c r="O50" s="46" t="str">
        <f t="shared" si="14"/>
        <v/>
      </c>
    </row>
    <row r="51" spans="1:15" x14ac:dyDescent="0.4">
      <c r="A51" s="9">
        <v>43</v>
      </c>
      <c r="B51" s="5"/>
      <c r="C51" s="47"/>
      <c r="D51" s="56"/>
      <c r="E51" s="57"/>
      <c r="F51" s="58"/>
      <c r="G51" s="22" t="str">
        <f t="shared" si="16"/>
        <v/>
      </c>
      <c r="H51" s="22" t="str">
        <f t="shared" si="17"/>
        <v/>
      </c>
      <c r="I51" s="22" t="str">
        <f t="shared" si="18"/>
        <v/>
      </c>
      <c r="J51" s="44" t="str">
        <f t="shared" si="9"/>
        <v/>
      </c>
      <c r="K51" s="45" t="str">
        <f t="shared" si="10"/>
        <v/>
      </c>
      <c r="L51" s="46" t="str">
        <f t="shared" si="11"/>
        <v/>
      </c>
      <c r="M51" s="44" t="str">
        <f t="shared" si="12"/>
        <v/>
      </c>
      <c r="N51" s="45" t="str">
        <f t="shared" si="13"/>
        <v/>
      </c>
      <c r="O51" s="46" t="str">
        <f t="shared" si="14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6"/>
        <v/>
      </c>
      <c r="H52" s="22" t="str">
        <f t="shared" si="17"/>
        <v/>
      </c>
      <c r="I52" s="22" t="str">
        <f t="shared" si="18"/>
        <v/>
      </c>
      <c r="J52" s="44" t="str">
        <f t="shared" si="9"/>
        <v/>
      </c>
      <c r="K52" s="45" t="str">
        <f t="shared" si="10"/>
        <v/>
      </c>
      <c r="L52" s="46" t="str">
        <f t="shared" si="11"/>
        <v/>
      </c>
      <c r="M52" s="44" t="str">
        <f t="shared" si="12"/>
        <v/>
      </c>
      <c r="N52" s="45" t="str">
        <f t="shared" si="13"/>
        <v/>
      </c>
      <c r="O52" s="46" t="str">
        <f t="shared" si="14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6"/>
        <v/>
      </c>
      <c r="H53" s="22" t="str">
        <f t="shared" si="17"/>
        <v/>
      </c>
      <c r="I53" s="22" t="str">
        <f t="shared" si="18"/>
        <v/>
      </c>
      <c r="J53" s="44" t="str">
        <f t="shared" si="9"/>
        <v/>
      </c>
      <c r="K53" s="45" t="str">
        <f t="shared" si="10"/>
        <v/>
      </c>
      <c r="L53" s="46" t="str">
        <f t="shared" si="11"/>
        <v/>
      </c>
      <c r="M53" s="44" t="str">
        <f t="shared" si="12"/>
        <v/>
      </c>
      <c r="N53" s="45" t="str">
        <f t="shared" si="13"/>
        <v/>
      </c>
      <c r="O53" s="46" t="str">
        <f t="shared" si="14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6"/>
        <v/>
      </c>
      <c r="H54" s="22" t="str">
        <f t="shared" si="17"/>
        <v/>
      </c>
      <c r="I54" s="22" t="str">
        <f t="shared" si="18"/>
        <v/>
      </c>
      <c r="J54" s="44" t="str">
        <f t="shared" si="9"/>
        <v/>
      </c>
      <c r="K54" s="45" t="str">
        <f t="shared" si="10"/>
        <v/>
      </c>
      <c r="L54" s="46" t="str">
        <f t="shared" si="11"/>
        <v/>
      </c>
      <c r="M54" s="44" t="str">
        <f t="shared" si="12"/>
        <v/>
      </c>
      <c r="N54" s="45" t="str">
        <f t="shared" si="13"/>
        <v/>
      </c>
      <c r="O54" s="46" t="str">
        <f t="shared" si="14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6"/>
        <v/>
      </c>
      <c r="H55" s="22" t="str">
        <f t="shared" si="17"/>
        <v/>
      </c>
      <c r="I55" s="22" t="str">
        <f t="shared" si="18"/>
        <v/>
      </c>
      <c r="J55" s="44" t="str">
        <f t="shared" si="9"/>
        <v/>
      </c>
      <c r="K55" s="45" t="str">
        <f t="shared" si="10"/>
        <v/>
      </c>
      <c r="L55" s="46" t="str">
        <f t="shared" si="11"/>
        <v/>
      </c>
      <c r="M55" s="44" t="str">
        <f t="shared" si="12"/>
        <v/>
      </c>
      <c r="N55" s="45" t="str">
        <f t="shared" si="13"/>
        <v/>
      </c>
      <c r="O55" s="46" t="str">
        <f t="shared" si="14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6"/>
        <v/>
      </c>
      <c r="H56" s="22" t="str">
        <f t="shared" si="17"/>
        <v/>
      </c>
      <c r="I56" s="22" t="str">
        <f t="shared" si="18"/>
        <v/>
      </c>
      <c r="J56" s="44" t="str">
        <f t="shared" si="9"/>
        <v/>
      </c>
      <c r="K56" s="45" t="str">
        <f t="shared" si="10"/>
        <v/>
      </c>
      <c r="L56" s="46" t="str">
        <f t="shared" si="11"/>
        <v/>
      </c>
      <c r="M56" s="44" t="str">
        <f t="shared" si="12"/>
        <v/>
      </c>
      <c r="N56" s="45" t="str">
        <f t="shared" si="13"/>
        <v/>
      </c>
      <c r="O56" s="46" t="str">
        <f t="shared" si="14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6"/>
        <v/>
      </c>
      <c r="H57" s="22" t="str">
        <f t="shared" si="17"/>
        <v/>
      </c>
      <c r="I57" s="22" t="str">
        <f t="shared" si="18"/>
        <v/>
      </c>
      <c r="J57" s="44" t="str">
        <f t="shared" si="9"/>
        <v/>
      </c>
      <c r="K57" s="45" t="str">
        <f t="shared" si="10"/>
        <v/>
      </c>
      <c r="L57" s="46" t="str">
        <f t="shared" si="11"/>
        <v/>
      </c>
      <c r="M57" s="44" t="str">
        <f t="shared" si="12"/>
        <v/>
      </c>
      <c r="N57" s="45" t="str">
        <f t="shared" si="13"/>
        <v/>
      </c>
      <c r="O57" s="46" t="str">
        <f t="shared" si="14"/>
        <v/>
      </c>
    </row>
    <row r="58" spans="1:15" ht="19.5" thickBot="1" x14ac:dyDescent="0.45">
      <c r="A58" s="9">
        <v>50</v>
      </c>
      <c r="B58" s="6"/>
      <c r="C58" s="50"/>
      <c r="D58" s="59"/>
      <c r="E58" s="60"/>
      <c r="F58" s="61"/>
      <c r="G58" s="22" t="str">
        <f t="shared" si="16"/>
        <v/>
      </c>
      <c r="H58" s="22" t="str">
        <f t="shared" si="17"/>
        <v/>
      </c>
      <c r="I58" s="22" t="str">
        <f t="shared" si="18"/>
        <v/>
      </c>
      <c r="J58" s="44" t="str">
        <f t="shared" si="9"/>
        <v/>
      </c>
      <c r="K58" s="45" t="str">
        <f t="shared" si="10"/>
        <v/>
      </c>
      <c r="L58" s="46" t="str">
        <f t="shared" si="11"/>
        <v/>
      </c>
      <c r="M58" s="44" t="str">
        <f t="shared" si="12"/>
        <v/>
      </c>
      <c r="N58" s="45" t="str">
        <f t="shared" si="13"/>
        <v/>
      </c>
      <c r="O58" s="46" t="str">
        <f t="shared" si="14"/>
        <v/>
      </c>
    </row>
    <row r="59" spans="1:15" ht="19.5" thickBot="1" x14ac:dyDescent="0.45">
      <c r="A59" s="9"/>
      <c r="B59" s="91" t="s">
        <v>5</v>
      </c>
      <c r="C59" s="92"/>
      <c r="D59" s="7">
        <f>COUNTIF(D9:D58,1.27)</f>
        <v>0</v>
      </c>
      <c r="E59" s="7">
        <f>COUNTIF(E9:E58,1.5)</f>
        <v>1</v>
      </c>
      <c r="F59" s="8">
        <f>COUNTIF(F9:F58,2)</f>
        <v>1</v>
      </c>
      <c r="G59" s="68">
        <f>M59+G8</f>
        <v>105665.7567583864</v>
      </c>
      <c r="H59" s="69" t="e">
        <f>N59+H8</f>
        <v>#VALUE!</v>
      </c>
      <c r="I59" s="70" t="e">
        <f>O59+I8</f>
        <v>#VALUE!</v>
      </c>
      <c r="J59" s="65" t="s">
        <v>29</v>
      </c>
      <c r="K59" s="66" t="e">
        <f>B58-B9</f>
        <v>#VALUE!</v>
      </c>
      <c r="L59" s="67" t="s">
        <v>30</v>
      </c>
      <c r="M59" s="78">
        <f>SUM(M9:M58)</f>
        <v>5665.7567583864002</v>
      </c>
      <c r="N59" s="79" t="e">
        <f>SUM(N9:N58)</f>
        <v>#VALUE!</v>
      </c>
      <c r="O59" s="80" t="e">
        <f>SUM(O9:O58)</f>
        <v>#VALUE!</v>
      </c>
    </row>
    <row r="60" spans="1:15" ht="19.5" thickBot="1" x14ac:dyDescent="0.45">
      <c r="A60" s="9"/>
      <c r="B60" s="85" t="s">
        <v>6</v>
      </c>
      <c r="C60" s="86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3" t="s">
        <v>28</v>
      </c>
      <c r="H60" s="84"/>
      <c r="I60" s="90"/>
      <c r="J60" s="83" t="s">
        <v>31</v>
      </c>
      <c r="K60" s="84"/>
      <c r="L60" s="90"/>
      <c r="M60" s="9"/>
      <c r="N60" s="3"/>
      <c r="O60" s="4"/>
    </row>
    <row r="61" spans="1:15" ht="19.5" thickBot="1" x14ac:dyDescent="0.45">
      <c r="A61" s="9"/>
      <c r="B61" s="85" t="s">
        <v>32</v>
      </c>
      <c r="C61" s="86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4">
        <f>G59/G8</f>
        <v>1.0566575675838641</v>
      </c>
      <c r="H61" s="75" t="e">
        <f t="shared" ref="H61" si="19">H59/H8</f>
        <v>#VALUE!</v>
      </c>
      <c r="I61" s="76" t="e">
        <f>I59/I8</f>
        <v>#VALUE!</v>
      </c>
      <c r="J61" s="63" t="e">
        <f>(G61-100%)*30/K59</f>
        <v>#VALUE!</v>
      </c>
      <c r="K61" s="63" t="e">
        <f>(H61-100%)*30/K59</f>
        <v>#VALUE!</v>
      </c>
      <c r="L61" s="64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3" t="s">
        <v>4</v>
      </c>
      <c r="C62" s="84"/>
      <c r="D62" s="77" t="e">
        <f t="shared" ref="D62:E62" si="20">D59/(D59+D60+D61)</f>
        <v>#DIV/0!</v>
      </c>
      <c r="E62" s="72">
        <f t="shared" si="20"/>
        <v>1</v>
      </c>
      <c r="F62" s="73">
        <f>F59/(F59+F60+F61)</f>
        <v>1</v>
      </c>
    </row>
    <row r="64" spans="1:15" x14ac:dyDescent="0.4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86"/>
  <sheetViews>
    <sheetView zoomScale="80" zoomScaleNormal="80" workbookViewId="0">
      <selection activeCell="A87" sqref="A87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1" x14ac:dyDescent="0.4">
      <c r="A1" s="52" t="s">
        <v>39</v>
      </c>
    </row>
    <row r="43" spans="1:1" x14ac:dyDescent="0.4">
      <c r="A43" s="52" t="s">
        <v>41</v>
      </c>
    </row>
    <row r="86" spans="1:1" x14ac:dyDescent="0.4">
      <c r="A86" s="52" t="s">
        <v>44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24</v>
      </c>
    </row>
    <row r="2" spans="1:10" x14ac:dyDescent="0.4">
      <c r="A2" s="93" t="s">
        <v>45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51" t="s">
        <v>25</v>
      </c>
    </row>
    <row r="12" spans="1:10" x14ac:dyDescent="0.4">
      <c r="A12" s="95" t="s">
        <v>43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1" t="s">
        <v>26</v>
      </c>
    </row>
    <row r="22" spans="1:10" x14ac:dyDescent="0.4">
      <c r="A22" s="95" t="s">
        <v>42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C4" sqref="C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33</v>
      </c>
      <c r="C4" s="37">
        <v>1</v>
      </c>
      <c r="D4" s="38">
        <v>44365</v>
      </c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佐野大</cp:lastModifiedBy>
  <dcterms:created xsi:type="dcterms:W3CDTF">2020-09-18T03:10:57Z</dcterms:created>
  <dcterms:modified xsi:type="dcterms:W3CDTF">2021-09-05T09:20:24Z</dcterms:modified>
</cp:coreProperties>
</file>