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cma\"/>
    </mc:Choice>
  </mc:AlternateContent>
  <xr:revisionPtr revIDLastSave="0" documentId="13_ncr:1_{A9E04FF2-8BF9-4EAF-97A1-D1A07778CCF6}" xr6:coauthVersionLast="36" xr6:coauthVersionMax="36" xr10:uidLastSave="{00000000-0000-0000-0000-000000000000}"/>
  <bookViews>
    <workbookView xWindow="0" yWindow="0" windowWidth="20490" windowHeight="7455" firstSheet="6" activeTab="7" xr2:uid="{00000000-000D-0000-FFFF-FFFF00000000}"/>
  </bookViews>
  <sheets>
    <sheet name="検証シート（1h)" sheetId="1" r:id="rId1"/>
    <sheet name="画像(1h)" sheetId="6" r:id="rId2"/>
    <sheet name="検証シート（4h) " sheetId="9" r:id="rId3"/>
    <sheet name="画像(4h) " sheetId="10" r:id="rId4"/>
    <sheet name="検証シート (日足)" sheetId="7" r:id="rId5"/>
    <sheet name="画像 (日足)" sheetId="8" r:id="rId6"/>
    <sheet name="気づき" sheetId="5" r:id="rId7"/>
    <sheet name="検証終了通貨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" i="9" l="1"/>
  <c r="E61" i="9"/>
  <c r="D61" i="9"/>
  <c r="F60" i="9"/>
  <c r="E60" i="9"/>
  <c r="D60" i="9"/>
  <c r="K59" i="9"/>
  <c r="F59" i="9"/>
  <c r="E59" i="9"/>
  <c r="D59" i="9"/>
  <c r="O58" i="9"/>
  <c r="N58" i="9"/>
  <c r="M58" i="9"/>
  <c r="I58" i="9"/>
  <c r="H58" i="9"/>
  <c r="G58" i="9"/>
  <c r="O57" i="9"/>
  <c r="N57" i="9"/>
  <c r="M57" i="9"/>
  <c r="I57" i="9"/>
  <c r="L58" i="9" s="1"/>
  <c r="H57" i="9"/>
  <c r="K58" i="9" s="1"/>
  <c r="G57" i="9"/>
  <c r="J58" i="9" s="1"/>
  <c r="O56" i="9"/>
  <c r="N56" i="9"/>
  <c r="M56" i="9"/>
  <c r="I56" i="9"/>
  <c r="L57" i="9" s="1"/>
  <c r="H56" i="9"/>
  <c r="K57" i="9" s="1"/>
  <c r="G56" i="9"/>
  <c r="J57" i="9" s="1"/>
  <c r="O55" i="9"/>
  <c r="N55" i="9"/>
  <c r="M55" i="9"/>
  <c r="I55" i="9"/>
  <c r="L56" i="9" s="1"/>
  <c r="H55" i="9"/>
  <c r="K56" i="9" s="1"/>
  <c r="G55" i="9"/>
  <c r="J56" i="9" s="1"/>
  <c r="O54" i="9"/>
  <c r="N54" i="9"/>
  <c r="M54" i="9"/>
  <c r="I54" i="9"/>
  <c r="L55" i="9" s="1"/>
  <c r="H54" i="9"/>
  <c r="K55" i="9" s="1"/>
  <c r="G54" i="9"/>
  <c r="J55" i="9" s="1"/>
  <c r="O53" i="9"/>
  <c r="N53" i="9"/>
  <c r="M53" i="9"/>
  <c r="I53" i="9"/>
  <c r="L54" i="9" s="1"/>
  <c r="H53" i="9"/>
  <c r="K54" i="9" s="1"/>
  <c r="G53" i="9"/>
  <c r="J54" i="9" s="1"/>
  <c r="O52" i="9"/>
  <c r="N52" i="9"/>
  <c r="M52" i="9"/>
  <c r="I52" i="9"/>
  <c r="L53" i="9" s="1"/>
  <c r="H52" i="9"/>
  <c r="K53" i="9" s="1"/>
  <c r="G52" i="9"/>
  <c r="J53" i="9" s="1"/>
  <c r="O51" i="9"/>
  <c r="N51" i="9"/>
  <c r="M51" i="9"/>
  <c r="I51" i="9"/>
  <c r="L52" i="9" s="1"/>
  <c r="H51" i="9"/>
  <c r="K52" i="9" s="1"/>
  <c r="G51" i="9"/>
  <c r="J52" i="9" s="1"/>
  <c r="O50" i="9"/>
  <c r="N50" i="9"/>
  <c r="M50" i="9"/>
  <c r="I50" i="9"/>
  <c r="L51" i="9" s="1"/>
  <c r="H50" i="9"/>
  <c r="K51" i="9" s="1"/>
  <c r="G50" i="9"/>
  <c r="J51" i="9" s="1"/>
  <c r="O49" i="9"/>
  <c r="N49" i="9"/>
  <c r="M49" i="9"/>
  <c r="I49" i="9"/>
  <c r="L50" i="9" s="1"/>
  <c r="H49" i="9"/>
  <c r="K50" i="9" s="1"/>
  <c r="G49" i="9"/>
  <c r="J50" i="9" s="1"/>
  <c r="O48" i="9"/>
  <c r="N48" i="9"/>
  <c r="M48" i="9"/>
  <c r="I48" i="9"/>
  <c r="L49" i="9" s="1"/>
  <c r="H48" i="9"/>
  <c r="K49" i="9" s="1"/>
  <c r="G48" i="9"/>
  <c r="J49" i="9" s="1"/>
  <c r="O47" i="9"/>
  <c r="N47" i="9"/>
  <c r="M47" i="9"/>
  <c r="I47" i="9"/>
  <c r="L48" i="9" s="1"/>
  <c r="H47" i="9"/>
  <c r="K48" i="9" s="1"/>
  <c r="G47" i="9"/>
  <c r="J48" i="9" s="1"/>
  <c r="O46" i="9"/>
  <c r="N46" i="9"/>
  <c r="M46" i="9"/>
  <c r="I46" i="9"/>
  <c r="L47" i="9" s="1"/>
  <c r="H46" i="9"/>
  <c r="K47" i="9" s="1"/>
  <c r="G46" i="9"/>
  <c r="J47" i="9" s="1"/>
  <c r="O45" i="9"/>
  <c r="N45" i="9"/>
  <c r="M45" i="9"/>
  <c r="I45" i="9"/>
  <c r="L46" i="9" s="1"/>
  <c r="H45" i="9"/>
  <c r="K46" i="9" s="1"/>
  <c r="G45" i="9"/>
  <c r="J46" i="9" s="1"/>
  <c r="O44" i="9"/>
  <c r="N44" i="9"/>
  <c r="M44" i="9"/>
  <c r="I44" i="9"/>
  <c r="L45" i="9" s="1"/>
  <c r="H44" i="9"/>
  <c r="K45" i="9" s="1"/>
  <c r="G44" i="9"/>
  <c r="J45" i="9" s="1"/>
  <c r="O43" i="9"/>
  <c r="N43" i="9"/>
  <c r="M43" i="9"/>
  <c r="I43" i="9"/>
  <c r="L44" i="9" s="1"/>
  <c r="H43" i="9"/>
  <c r="K44" i="9" s="1"/>
  <c r="G43" i="9"/>
  <c r="J44" i="9" s="1"/>
  <c r="O42" i="9"/>
  <c r="N42" i="9"/>
  <c r="M42" i="9"/>
  <c r="I42" i="9"/>
  <c r="L43" i="9" s="1"/>
  <c r="H42" i="9"/>
  <c r="K43" i="9" s="1"/>
  <c r="G42" i="9"/>
  <c r="J43" i="9" s="1"/>
  <c r="O41" i="9"/>
  <c r="N41" i="9"/>
  <c r="M41" i="9"/>
  <c r="I41" i="9"/>
  <c r="L42" i="9" s="1"/>
  <c r="H41" i="9"/>
  <c r="K42" i="9" s="1"/>
  <c r="G41" i="9"/>
  <c r="J42" i="9" s="1"/>
  <c r="O40" i="9"/>
  <c r="N40" i="9"/>
  <c r="M40" i="9"/>
  <c r="I40" i="9"/>
  <c r="L41" i="9" s="1"/>
  <c r="H40" i="9"/>
  <c r="K41" i="9" s="1"/>
  <c r="G40" i="9"/>
  <c r="J41" i="9" s="1"/>
  <c r="O39" i="9"/>
  <c r="N39" i="9"/>
  <c r="M39" i="9"/>
  <c r="I39" i="9"/>
  <c r="L40" i="9" s="1"/>
  <c r="H39" i="9"/>
  <c r="K40" i="9" s="1"/>
  <c r="G39" i="9"/>
  <c r="J40" i="9" s="1"/>
  <c r="O38" i="9"/>
  <c r="N38" i="9"/>
  <c r="M38" i="9"/>
  <c r="I38" i="9"/>
  <c r="L39" i="9" s="1"/>
  <c r="H38" i="9"/>
  <c r="K39" i="9" s="1"/>
  <c r="G38" i="9"/>
  <c r="J39" i="9" s="1"/>
  <c r="O37" i="9"/>
  <c r="N37" i="9"/>
  <c r="M37" i="9"/>
  <c r="I37" i="9"/>
  <c r="L38" i="9" s="1"/>
  <c r="H37" i="9"/>
  <c r="K38" i="9" s="1"/>
  <c r="G37" i="9"/>
  <c r="J38" i="9" s="1"/>
  <c r="O36" i="9"/>
  <c r="N36" i="9"/>
  <c r="M36" i="9"/>
  <c r="I36" i="9"/>
  <c r="L37" i="9" s="1"/>
  <c r="H36" i="9"/>
  <c r="K37" i="9" s="1"/>
  <c r="G36" i="9"/>
  <c r="J37" i="9" s="1"/>
  <c r="O35" i="9"/>
  <c r="N35" i="9"/>
  <c r="M35" i="9"/>
  <c r="I35" i="9"/>
  <c r="L36" i="9" s="1"/>
  <c r="H35" i="9"/>
  <c r="K36" i="9" s="1"/>
  <c r="G35" i="9"/>
  <c r="J36" i="9" s="1"/>
  <c r="O34" i="9"/>
  <c r="N34" i="9"/>
  <c r="M34" i="9"/>
  <c r="I34" i="9"/>
  <c r="L35" i="9" s="1"/>
  <c r="H34" i="9"/>
  <c r="K35" i="9" s="1"/>
  <c r="G34" i="9"/>
  <c r="J35" i="9" s="1"/>
  <c r="O33" i="9"/>
  <c r="N33" i="9"/>
  <c r="M33" i="9"/>
  <c r="I33" i="9"/>
  <c r="L34" i="9" s="1"/>
  <c r="H33" i="9"/>
  <c r="K34" i="9" s="1"/>
  <c r="G33" i="9"/>
  <c r="J34" i="9" s="1"/>
  <c r="O32" i="9"/>
  <c r="N32" i="9"/>
  <c r="M32" i="9"/>
  <c r="I32" i="9"/>
  <c r="L33" i="9" s="1"/>
  <c r="H32" i="9"/>
  <c r="K33" i="9" s="1"/>
  <c r="G32" i="9"/>
  <c r="J33" i="9" s="1"/>
  <c r="O31" i="9"/>
  <c r="N31" i="9"/>
  <c r="M31" i="9"/>
  <c r="I31" i="9"/>
  <c r="L32" i="9" s="1"/>
  <c r="H31" i="9"/>
  <c r="K32" i="9" s="1"/>
  <c r="G31" i="9"/>
  <c r="J32" i="9" s="1"/>
  <c r="O30" i="9"/>
  <c r="N30" i="9"/>
  <c r="M30" i="9"/>
  <c r="I30" i="9"/>
  <c r="L31" i="9" s="1"/>
  <c r="H30" i="9"/>
  <c r="K31" i="9" s="1"/>
  <c r="G30" i="9"/>
  <c r="J31" i="9" s="1"/>
  <c r="O29" i="9"/>
  <c r="N29" i="9"/>
  <c r="M29" i="9"/>
  <c r="I29" i="9"/>
  <c r="L30" i="9" s="1"/>
  <c r="H29" i="9"/>
  <c r="K30" i="9" s="1"/>
  <c r="G29" i="9"/>
  <c r="J30" i="9" s="1"/>
  <c r="O28" i="9"/>
  <c r="N28" i="9"/>
  <c r="M28" i="9"/>
  <c r="I28" i="9"/>
  <c r="L29" i="9" s="1"/>
  <c r="H28" i="9"/>
  <c r="K29" i="9" s="1"/>
  <c r="G28" i="9"/>
  <c r="J29" i="9" s="1"/>
  <c r="O27" i="9"/>
  <c r="N27" i="9"/>
  <c r="M27" i="9"/>
  <c r="I27" i="9"/>
  <c r="L28" i="9" s="1"/>
  <c r="H27" i="9"/>
  <c r="K28" i="9" s="1"/>
  <c r="G27" i="9"/>
  <c r="J28" i="9" s="1"/>
  <c r="O26" i="9"/>
  <c r="N26" i="9"/>
  <c r="M26" i="9"/>
  <c r="I26" i="9"/>
  <c r="L27" i="9" s="1"/>
  <c r="H26" i="9"/>
  <c r="K27" i="9" s="1"/>
  <c r="G26" i="9"/>
  <c r="J27" i="9" s="1"/>
  <c r="O25" i="9"/>
  <c r="N25" i="9"/>
  <c r="M25" i="9"/>
  <c r="I25" i="9"/>
  <c r="L26" i="9" s="1"/>
  <c r="H25" i="9"/>
  <c r="K26" i="9" s="1"/>
  <c r="G25" i="9"/>
  <c r="J26" i="9" s="1"/>
  <c r="O24" i="9"/>
  <c r="N24" i="9"/>
  <c r="M24" i="9"/>
  <c r="I24" i="9"/>
  <c r="L25" i="9" s="1"/>
  <c r="H24" i="9"/>
  <c r="K25" i="9" s="1"/>
  <c r="G24" i="9"/>
  <c r="J25" i="9" s="1"/>
  <c r="O23" i="9"/>
  <c r="N23" i="9"/>
  <c r="M23" i="9"/>
  <c r="I23" i="9"/>
  <c r="L24" i="9" s="1"/>
  <c r="H23" i="9"/>
  <c r="K24" i="9" s="1"/>
  <c r="G23" i="9"/>
  <c r="J24" i="9" s="1"/>
  <c r="O22" i="9"/>
  <c r="N22" i="9"/>
  <c r="M22" i="9"/>
  <c r="I22" i="9"/>
  <c r="L23" i="9" s="1"/>
  <c r="H22" i="9"/>
  <c r="K23" i="9" s="1"/>
  <c r="G22" i="9"/>
  <c r="J23" i="9" s="1"/>
  <c r="O21" i="9"/>
  <c r="N21" i="9"/>
  <c r="M21" i="9"/>
  <c r="I21" i="9"/>
  <c r="L22" i="9" s="1"/>
  <c r="H21" i="9"/>
  <c r="K22" i="9" s="1"/>
  <c r="G21" i="9"/>
  <c r="J22" i="9" s="1"/>
  <c r="O20" i="9"/>
  <c r="N20" i="9"/>
  <c r="M20" i="9"/>
  <c r="G20" i="9" s="1"/>
  <c r="J21" i="9" s="1"/>
  <c r="I20" i="9"/>
  <c r="L21" i="9" s="1"/>
  <c r="H20" i="9"/>
  <c r="K21" i="9" s="1"/>
  <c r="O19" i="9"/>
  <c r="N19" i="9"/>
  <c r="M19" i="9"/>
  <c r="I19" i="9"/>
  <c r="L20" i="9" s="1"/>
  <c r="H19" i="9"/>
  <c r="K20" i="9" s="1"/>
  <c r="G19" i="9"/>
  <c r="J20" i="9" s="1"/>
  <c r="O18" i="9"/>
  <c r="N18" i="9"/>
  <c r="M18" i="9"/>
  <c r="I18" i="9"/>
  <c r="L19" i="9" s="1"/>
  <c r="H18" i="9"/>
  <c r="K19" i="9" s="1"/>
  <c r="G18" i="9"/>
  <c r="J19" i="9" s="1"/>
  <c r="O17" i="9"/>
  <c r="N17" i="9"/>
  <c r="H17" i="9" s="1"/>
  <c r="K18" i="9" s="1"/>
  <c r="M17" i="9"/>
  <c r="I17" i="9"/>
  <c r="L18" i="9" s="1"/>
  <c r="G17" i="9"/>
  <c r="J18" i="9" s="1"/>
  <c r="O16" i="9"/>
  <c r="N16" i="9"/>
  <c r="M16" i="9"/>
  <c r="I16" i="9"/>
  <c r="L17" i="9" s="1"/>
  <c r="H16" i="9"/>
  <c r="K17" i="9" s="1"/>
  <c r="G16" i="9"/>
  <c r="J17" i="9" s="1"/>
  <c r="O9" i="9"/>
  <c r="I9" i="9" s="1"/>
  <c r="L10" i="9" s="1"/>
  <c r="O10" i="9" s="1"/>
  <c r="L9" i="9"/>
  <c r="I8" i="9"/>
  <c r="H8" i="9"/>
  <c r="G8" i="9"/>
  <c r="J9" i="9" s="1"/>
  <c r="M9" i="9" s="1"/>
  <c r="F62" i="9" l="1"/>
  <c r="D62" i="9"/>
  <c r="E62" i="9"/>
  <c r="G9" i="9"/>
  <c r="I10" i="9"/>
  <c r="K9" i="9"/>
  <c r="N9" i="9" s="1"/>
  <c r="H9" i="9" s="1"/>
  <c r="F61" i="7"/>
  <c r="E61" i="7"/>
  <c r="D61" i="7"/>
  <c r="F60" i="7"/>
  <c r="E60" i="7"/>
  <c r="D60" i="7"/>
  <c r="K59" i="7"/>
  <c r="F59" i="7"/>
  <c r="E59" i="7"/>
  <c r="D59" i="7"/>
  <c r="D62" i="7" s="1"/>
  <c r="O58" i="7"/>
  <c r="N58" i="7"/>
  <c r="M58" i="7"/>
  <c r="I58" i="7"/>
  <c r="H58" i="7"/>
  <c r="G58" i="7"/>
  <c r="O57" i="7"/>
  <c r="N57" i="7"/>
  <c r="M57" i="7"/>
  <c r="I57" i="7"/>
  <c r="L58" i="7" s="1"/>
  <c r="H57" i="7"/>
  <c r="K58" i="7" s="1"/>
  <c r="G57" i="7"/>
  <c r="J58" i="7" s="1"/>
  <c r="O56" i="7"/>
  <c r="N56" i="7"/>
  <c r="M56" i="7"/>
  <c r="I56" i="7"/>
  <c r="L57" i="7" s="1"/>
  <c r="H56" i="7"/>
  <c r="K57" i="7" s="1"/>
  <c r="G56" i="7"/>
  <c r="J57" i="7" s="1"/>
  <c r="O55" i="7"/>
  <c r="N55" i="7"/>
  <c r="M55" i="7"/>
  <c r="I55" i="7"/>
  <c r="L56" i="7" s="1"/>
  <c r="H55" i="7"/>
  <c r="K56" i="7" s="1"/>
  <c r="G55" i="7"/>
  <c r="J56" i="7" s="1"/>
  <c r="O54" i="7"/>
  <c r="N54" i="7"/>
  <c r="M54" i="7"/>
  <c r="I54" i="7"/>
  <c r="L55" i="7" s="1"/>
  <c r="H54" i="7"/>
  <c r="K55" i="7" s="1"/>
  <c r="G54" i="7"/>
  <c r="J55" i="7" s="1"/>
  <c r="O53" i="7"/>
  <c r="N53" i="7"/>
  <c r="M53" i="7"/>
  <c r="I53" i="7"/>
  <c r="L54" i="7" s="1"/>
  <c r="H53" i="7"/>
  <c r="K54" i="7" s="1"/>
  <c r="G53" i="7"/>
  <c r="J54" i="7" s="1"/>
  <c r="O52" i="7"/>
  <c r="N52" i="7"/>
  <c r="M52" i="7"/>
  <c r="I52" i="7"/>
  <c r="L53" i="7" s="1"/>
  <c r="H52" i="7"/>
  <c r="K53" i="7" s="1"/>
  <c r="G52" i="7"/>
  <c r="J53" i="7" s="1"/>
  <c r="O51" i="7"/>
  <c r="N51" i="7"/>
  <c r="M51" i="7"/>
  <c r="I51" i="7"/>
  <c r="L52" i="7" s="1"/>
  <c r="H51" i="7"/>
  <c r="K52" i="7" s="1"/>
  <c r="G51" i="7"/>
  <c r="J52" i="7" s="1"/>
  <c r="O50" i="7"/>
  <c r="N50" i="7"/>
  <c r="M50" i="7"/>
  <c r="I50" i="7"/>
  <c r="L51" i="7" s="1"/>
  <c r="H50" i="7"/>
  <c r="K51" i="7" s="1"/>
  <c r="G50" i="7"/>
  <c r="J51" i="7" s="1"/>
  <c r="O49" i="7"/>
  <c r="N49" i="7"/>
  <c r="M49" i="7"/>
  <c r="I49" i="7"/>
  <c r="L50" i="7" s="1"/>
  <c r="H49" i="7"/>
  <c r="K50" i="7" s="1"/>
  <c r="G49" i="7"/>
  <c r="J50" i="7" s="1"/>
  <c r="O48" i="7"/>
  <c r="N48" i="7"/>
  <c r="M48" i="7"/>
  <c r="I48" i="7"/>
  <c r="L49" i="7" s="1"/>
  <c r="H48" i="7"/>
  <c r="K49" i="7" s="1"/>
  <c r="G48" i="7"/>
  <c r="J49" i="7" s="1"/>
  <c r="O47" i="7"/>
  <c r="N47" i="7"/>
  <c r="M47" i="7"/>
  <c r="I47" i="7"/>
  <c r="L48" i="7" s="1"/>
  <c r="H47" i="7"/>
  <c r="K48" i="7" s="1"/>
  <c r="G47" i="7"/>
  <c r="J48" i="7" s="1"/>
  <c r="O46" i="7"/>
  <c r="N46" i="7"/>
  <c r="M46" i="7"/>
  <c r="I46" i="7"/>
  <c r="L47" i="7" s="1"/>
  <c r="H46" i="7"/>
  <c r="K47" i="7" s="1"/>
  <c r="G46" i="7"/>
  <c r="J47" i="7" s="1"/>
  <c r="O45" i="7"/>
  <c r="N45" i="7"/>
  <c r="M45" i="7"/>
  <c r="L45" i="7"/>
  <c r="I45" i="7"/>
  <c r="L46" i="7" s="1"/>
  <c r="H45" i="7"/>
  <c r="K46" i="7" s="1"/>
  <c r="G45" i="7"/>
  <c r="J46" i="7" s="1"/>
  <c r="O44" i="7"/>
  <c r="N44" i="7"/>
  <c r="M44" i="7"/>
  <c r="I44" i="7"/>
  <c r="H44" i="7"/>
  <c r="K45" i="7" s="1"/>
  <c r="G44" i="7"/>
  <c r="J45" i="7" s="1"/>
  <c r="O43" i="7"/>
  <c r="N43" i="7"/>
  <c r="M43" i="7"/>
  <c r="I43" i="7"/>
  <c r="L44" i="7" s="1"/>
  <c r="H43" i="7"/>
  <c r="K44" i="7" s="1"/>
  <c r="G43" i="7"/>
  <c r="J44" i="7" s="1"/>
  <c r="O42" i="7"/>
  <c r="N42" i="7"/>
  <c r="M42" i="7"/>
  <c r="I42" i="7"/>
  <c r="L43" i="7" s="1"/>
  <c r="H42" i="7"/>
  <c r="K43" i="7" s="1"/>
  <c r="G42" i="7"/>
  <c r="J43" i="7" s="1"/>
  <c r="O41" i="7"/>
  <c r="N41" i="7"/>
  <c r="M41" i="7"/>
  <c r="I41" i="7"/>
  <c r="L42" i="7" s="1"/>
  <c r="H41" i="7"/>
  <c r="K42" i="7" s="1"/>
  <c r="G41" i="7"/>
  <c r="J42" i="7" s="1"/>
  <c r="O40" i="7"/>
  <c r="N40" i="7"/>
  <c r="M40" i="7"/>
  <c r="I40" i="7"/>
  <c r="L41" i="7" s="1"/>
  <c r="H40" i="7"/>
  <c r="K41" i="7" s="1"/>
  <c r="G40" i="7"/>
  <c r="J41" i="7" s="1"/>
  <c r="O39" i="7"/>
  <c r="N39" i="7"/>
  <c r="M39" i="7"/>
  <c r="I39" i="7"/>
  <c r="L40" i="7" s="1"/>
  <c r="H39" i="7"/>
  <c r="K40" i="7" s="1"/>
  <c r="G39" i="7"/>
  <c r="J40" i="7" s="1"/>
  <c r="O38" i="7"/>
  <c r="N38" i="7"/>
  <c r="M38" i="7"/>
  <c r="I38" i="7"/>
  <c r="L39" i="7" s="1"/>
  <c r="H38" i="7"/>
  <c r="K39" i="7" s="1"/>
  <c r="G38" i="7"/>
  <c r="J39" i="7" s="1"/>
  <c r="O37" i="7"/>
  <c r="N37" i="7"/>
  <c r="M37" i="7"/>
  <c r="I37" i="7"/>
  <c r="L38" i="7" s="1"/>
  <c r="H37" i="7"/>
  <c r="K38" i="7" s="1"/>
  <c r="G37" i="7"/>
  <c r="J38" i="7" s="1"/>
  <c r="O36" i="7"/>
  <c r="N36" i="7"/>
  <c r="M36" i="7"/>
  <c r="I36" i="7"/>
  <c r="L37" i="7" s="1"/>
  <c r="H36" i="7"/>
  <c r="K37" i="7" s="1"/>
  <c r="G36" i="7"/>
  <c r="J37" i="7" s="1"/>
  <c r="O35" i="7"/>
  <c r="N35" i="7"/>
  <c r="M35" i="7"/>
  <c r="I35" i="7"/>
  <c r="L36" i="7" s="1"/>
  <c r="H35" i="7"/>
  <c r="K36" i="7" s="1"/>
  <c r="G35" i="7"/>
  <c r="J36" i="7" s="1"/>
  <c r="O34" i="7"/>
  <c r="N34" i="7"/>
  <c r="M34" i="7"/>
  <c r="I34" i="7"/>
  <c r="L35" i="7" s="1"/>
  <c r="H34" i="7"/>
  <c r="K35" i="7" s="1"/>
  <c r="G34" i="7"/>
  <c r="J35" i="7" s="1"/>
  <c r="O33" i="7"/>
  <c r="N33" i="7"/>
  <c r="M33" i="7"/>
  <c r="I33" i="7"/>
  <c r="L34" i="7" s="1"/>
  <c r="H33" i="7"/>
  <c r="K34" i="7" s="1"/>
  <c r="G33" i="7"/>
  <c r="J34" i="7" s="1"/>
  <c r="O32" i="7"/>
  <c r="N32" i="7"/>
  <c r="M32" i="7"/>
  <c r="I32" i="7"/>
  <c r="L33" i="7" s="1"/>
  <c r="H32" i="7"/>
  <c r="K33" i="7" s="1"/>
  <c r="G32" i="7"/>
  <c r="J33" i="7" s="1"/>
  <c r="O31" i="7"/>
  <c r="N31" i="7"/>
  <c r="M31" i="7"/>
  <c r="I31" i="7"/>
  <c r="L32" i="7" s="1"/>
  <c r="H31" i="7"/>
  <c r="K32" i="7" s="1"/>
  <c r="G31" i="7"/>
  <c r="J32" i="7" s="1"/>
  <c r="O30" i="7"/>
  <c r="N30" i="7"/>
  <c r="M30" i="7"/>
  <c r="I30" i="7"/>
  <c r="L31" i="7" s="1"/>
  <c r="H30" i="7"/>
  <c r="K31" i="7" s="1"/>
  <c r="G30" i="7"/>
  <c r="J31" i="7" s="1"/>
  <c r="O29" i="7"/>
  <c r="N29" i="7"/>
  <c r="M29" i="7"/>
  <c r="I29" i="7"/>
  <c r="L30" i="7" s="1"/>
  <c r="H29" i="7"/>
  <c r="K30" i="7" s="1"/>
  <c r="G29" i="7"/>
  <c r="J30" i="7" s="1"/>
  <c r="O28" i="7"/>
  <c r="N28" i="7"/>
  <c r="M28" i="7"/>
  <c r="I28" i="7"/>
  <c r="L29" i="7" s="1"/>
  <c r="H28" i="7"/>
  <c r="K29" i="7" s="1"/>
  <c r="G28" i="7"/>
  <c r="J29" i="7" s="1"/>
  <c r="O27" i="7"/>
  <c r="N27" i="7"/>
  <c r="M27" i="7"/>
  <c r="I27" i="7"/>
  <c r="L28" i="7" s="1"/>
  <c r="H27" i="7"/>
  <c r="K28" i="7" s="1"/>
  <c r="G27" i="7"/>
  <c r="J28" i="7" s="1"/>
  <c r="O26" i="7"/>
  <c r="N26" i="7"/>
  <c r="M26" i="7"/>
  <c r="I26" i="7"/>
  <c r="L27" i="7" s="1"/>
  <c r="H26" i="7"/>
  <c r="K27" i="7" s="1"/>
  <c r="G26" i="7"/>
  <c r="J27" i="7" s="1"/>
  <c r="O25" i="7"/>
  <c r="N25" i="7"/>
  <c r="M25" i="7"/>
  <c r="I25" i="7"/>
  <c r="L26" i="7" s="1"/>
  <c r="H25" i="7"/>
  <c r="K26" i="7" s="1"/>
  <c r="G25" i="7"/>
  <c r="J26" i="7" s="1"/>
  <c r="O24" i="7"/>
  <c r="N24" i="7"/>
  <c r="M24" i="7"/>
  <c r="I24" i="7"/>
  <c r="L25" i="7" s="1"/>
  <c r="H24" i="7"/>
  <c r="K25" i="7" s="1"/>
  <c r="G24" i="7"/>
  <c r="J25" i="7" s="1"/>
  <c r="O23" i="7"/>
  <c r="N23" i="7"/>
  <c r="M23" i="7"/>
  <c r="I23" i="7"/>
  <c r="L24" i="7" s="1"/>
  <c r="H23" i="7"/>
  <c r="K24" i="7" s="1"/>
  <c r="G23" i="7"/>
  <c r="J24" i="7" s="1"/>
  <c r="O22" i="7"/>
  <c r="N22" i="7"/>
  <c r="M22" i="7"/>
  <c r="I22" i="7"/>
  <c r="L23" i="7" s="1"/>
  <c r="H22" i="7"/>
  <c r="K23" i="7" s="1"/>
  <c r="G22" i="7"/>
  <c r="J23" i="7" s="1"/>
  <c r="O21" i="7"/>
  <c r="N21" i="7"/>
  <c r="M21" i="7"/>
  <c r="I21" i="7"/>
  <c r="L22" i="7" s="1"/>
  <c r="H21" i="7"/>
  <c r="K22" i="7" s="1"/>
  <c r="G21" i="7"/>
  <c r="J22" i="7" s="1"/>
  <c r="O20" i="7"/>
  <c r="N20" i="7"/>
  <c r="M20" i="7"/>
  <c r="I20" i="7"/>
  <c r="L21" i="7" s="1"/>
  <c r="H20" i="7"/>
  <c r="K21" i="7" s="1"/>
  <c r="G20" i="7"/>
  <c r="J21" i="7" s="1"/>
  <c r="O19" i="7"/>
  <c r="N19" i="7"/>
  <c r="M19" i="7"/>
  <c r="I19" i="7"/>
  <c r="L20" i="7" s="1"/>
  <c r="H19" i="7"/>
  <c r="K20" i="7" s="1"/>
  <c r="G19" i="7"/>
  <c r="J20" i="7" s="1"/>
  <c r="O18" i="7"/>
  <c r="N18" i="7"/>
  <c r="M18" i="7"/>
  <c r="I18" i="7"/>
  <c r="L19" i="7" s="1"/>
  <c r="H18" i="7"/>
  <c r="K19" i="7" s="1"/>
  <c r="G18" i="7"/>
  <c r="J19" i="7" s="1"/>
  <c r="O17" i="7"/>
  <c r="N17" i="7"/>
  <c r="M17" i="7"/>
  <c r="I17" i="7"/>
  <c r="L18" i="7" s="1"/>
  <c r="H17" i="7"/>
  <c r="K18" i="7" s="1"/>
  <c r="G17" i="7"/>
  <c r="J18" i="7" s="1"/>
  <c r="O16" i="7"/>
  <c r="N16" i="7"/>
  <c r="M16" i="7"/>
  <c r="I16" i="7"/>
  <c r="L17" i="7" s="1"/>
  <c r="H16" i="7"/>
  <c r="K17" i="7" s="1"/>
  <c r="G16" i="7"/>
  <c r="J17" i="7" s="1"/>
  <c r="L9" i="7"/>
  <c r="O9" i="7" s="1"/>
  <c r="I8" i="7"/>
  <c r="H8" i="7"/>
  <c r="K9" i="7" s="1"/>
  <c r="N9" i="7" s="1"/>
  <c r="G8" i="7"/>
  <c r="K10" i="9" l="1"/>
  <c r="N10" i="9" s="1"/>
  <c r="H10" i="9" s="1"/>
  <c r="J10" i="9"/>
  <c r="M10" i="9" s="1"/>
  <c r="G10" i="9" s="1"/>
  <c r="L11" i="9"/>
  <c r="O11" i="9" s="1"/>
  <c r="F62" i="7"/>
  <c r="E62" i="7"/>
  <c r="H9" i="7"/>
  <c r="J9" i="7"/>
  <c r="M9" i="7" s="1"/>
  <c r="I9" i="7"/>
  <c r="F59" i="1"/>
  <c r="D59" i="1"/>
  <c r="J11" i="9" l="1"/>
  <c r="M11" i="9" s="1"/>
  <c r="G11" i="9" s="1"/>
  <c r="I11" i="9"/>
  <c r="K11" i="9"/>
  <c r="N11" i="9" s="1"/>
  <c r="H11" i="9" s="1"/>
  <c r="K10" i="7"/>
  <c r="N10" i="7" s="1"/>
  <c r="H10" i="7" s="1"/>
  <c r="G9" i="7"/>
  <c r="L10" i="7"/>
  <c r="O10" i="7" s="1"/>
  <c r="D61" i="1"/>
  <c r="E61" i="1"/>
  <c r="F61" i="1"/>
  <c r="K59" i="1"/>
  <c r="E59" i="1"/>
  <c r="K12" i="9" l="1"/>
  <c r="N12" i="9" s="1"/>
  <c r="H12" i="9" s="1"/>
  <c r="J12" i="9"/>
  <c r="M12" i="9" s="1"/>
  <c r="G12" i="9" s="1"/>
  <c r="L12" i="9"/>
  <c r="O12" i="9" s="1"/>
  <c r="K11" i="7"/>
  <c r="N11" i="7" s="1"/>
  <c r="H11" i="7" s="1"/>
  <c r="J10" i="7"/>
  <c r="M10" i="7" s="1"/>
  <c r="G10" i="7" s="1"/>
  <c r="I10" i="7"/>
  <c r="I8" i="1"/>
  <c r="H8" i="1"/>
  <c r="G8" i="1"/>
  <c r="F60" i="1"/>
  <c r="F62" i="1" s="1"/>
  <c r="E60" i="1"/>
  <c r="E62" i="1" s="1"/>
  <c r="D60" i="1"/>
  <c r="D62" i="1" s="1"/>
  <c r="K13" i="9" l="1"/>
  <c r="N13" i="9" s="1"/>
  <c r="J13" i="9"/>
  <c r="M13" i="9" s="1"/>
  <c r="G13" i="9" s="1"/>
  <c r="I12" i="9"/>
  <c r="K12" i="7"/>
  <c r="N12" i="7" s="1"/>
  <c r="J11" i="7"/>
  <c r="M11" i="7" s="1"/>
  <c r="G11" i="7" s="1"/>
  <c r="L11" i="7"/>
  <c r="O11" i="7" s="1"/>
  <c r="J9" i="1"/>
  <c r="M9" i="1" s="1"/>
  <c r="K9" i="1"/>
  <c r="N9" i="1" s="1"/>
  <c r="L9" i="1"/>
  <c r="O9" i="1" s="1"/>
  <c r="J14" i="9" l="1"/>
  <c r="M14" i="9" s="1"/>
  <c r="G14" i="9" s="1"/>
  <c r="L13" i="9"/>
  <c r="O13" i="9" s="1"/>
  <c r="I13" i="9" s="1"/>
  <c r="H13" i="9"/>
  <c r="J12" i="7"/>
  <c r="M12" i="7" s="1"/>
  <c r="G12" i="7" s="1"/>
  <c r="I11" i="7"/>
  <c r="H12" i="7"/>
  <c r="G9" i="1"/>
  <c r="J10" i="1" s="1"/>
  <c r="M10" i="1" s="1"/>
  <c r="I9" i="1"/>
  <c r="L10" i="1" s="1"/>
  <c r="O10" i="1" s="1"/>
  <c r="H9" i="1"/>
  <c r="K10" i="1" s="1"/>
  <c r="N10" i="1" s="1"/>
  <c r="H10" i="1" s="1"/>
  <c r="J15" i="9" l="1"/>
  <c r="M15" i="9" s="1"/>
  <c r="M59" i="9" s="1"/>
  <c r="G59" i="9" s="1"/>
  <c r="G61" i="9" s="1"/>
  <c r="J61" i="9" s="1"/>
  <c r="L14" i="9"/>
  <c r="O14" i="9" s="1"/>
  <c r="I14" i="9" s="1"/>
  <c r="K14" i="9"/>
  <c r="N14" i="9" s="1"/>
  <c r="H14" i="9" s="1"/>
  <c r="J13" i="7"/>
  <c r="M13" i="7" s="1"/>
  <c r="G13" i="7" s="1"/>
  <c r="K13" i="7"/>
  <c r="N13" i="7" s="1"/>
  <c r="H13" i="7" s="1"/>
  <c r="L12" i="7"/>
  <c r="O12" i="7" s="1"/>
  <c r="I12" i="7" s="1"/>
  <c r="G10" i="1"/>
  <c r="J11" i="1" s="1"/>
  <c r="M11" i="1" s="1"/>
  <c r="I10" i="1"/>
  <c r="K15" i="9" l="1"/>
  <c r="N15" i="9" s="1"/>
  <c r="N59" i="9" s="1"/>
  <c r="H59" i="9" s="1"/>
  <c r="H61" i="9" s="1"/>
  <c r="K61" i="9" s="1"/>
  <c r="L15" i="9"/>
  <c r="O15" i="9" s="1"/>
  <c r="O59" i="9" s="1"/>
  <c r="I59" i="9" s="1"/>
  <c r="I61" i="9" s="1"/>
  <c r="L61" i="9" s="1"/>
  <c r="G15" i="9"/>
  <c r="J16" i="9" s="1"/>
  <c r="K14" i="7"/>
  <c r="N14" i="7" s="1"/>
  <c r="H14" i="7" s="1"/>
  <c r="L13" i="7"/>
  <c r="O13" i="7" s="1"/>
  <c r="I13" i="7" s="1"/>
  <c r="J14" i="7"/>
  <c r="M14" i="7" s="1"/>
  <c r="G14" i="7" s="1"/>
  <c r="L11" i="1"/>
  <c r="O11" i="1" s="1"/>
  <c r="G11" i="1"/>
  <c r="K11" i="1"/>
  <c r="N11" i="1" s="1"/>
  <c r="I15" i="9" l="1"/>
  <c r="L16" i="9" s="1"/>
  <c r="H15" i="9"/>
  <c r="K16" i="9" s="1"/>
  <c r="J15" i="7"/>
  <c r="M15" i="7" s="1"/>
  <c r="M59" i="7" s="1"/>
  <c r="G59" i="7" s="1"/>
  <c r="G61" i="7" s="1"/>
  <c r="J61" i="7" s="1"/>
  <c r="L14" i="7"/>
  <c r="O14" i="7" s="1"/>
  <c r="I14" i="7" s="1"/>
  <c r="K15" i="7"/>
  <c r="N15" i="7" s="1"/>
  <c r="N59" i="7" s="1"/>
  <c r="H59" i="7" s="1"/>
  <c r="H61" i="7" s="1"/>
  <c r="K61" i="7" s="1"/>
  <c r="H11" i="1"/>
  <c r="K12" i="1" s="1"/>
  <c r="N12" i="1" s="1"/>
  <c r="H12" i="1" s="1"/>
  <c r="I11" i="1"/>
  <c r="L12" i="1" s="1"/>
  <c r="O12" i="1" s="1"/>
  <c r="I12" i="1" s="1"/>
  <c r="J12" i="1"/>
  <c r="M12" i="1" s="1"/>
  <c r="L15" i="7" l="1"/>
  <c r="O15" i="7" s="1"/>
  <c r="O59" i="7" s="1"/>
  <c r="I59" i="7" s="1"/>
  <c r="I61" i="7" s="1"/>
  <c r="L61" i="7" s="1"/>
  <c r="H15" i="7"/>
  <c r="K16" i="7" s="1"/>
  <c r="G15" i="7"/>
  <c r="J16" i="7" s="1"/>
  <c r="G12" i="1"/>
  <c r="L13" i="1"/>
  <c r="O13" i="1" s="1"/>
  <c r="I13" i="1" s="1"/>
  <c r="K13" i="1"/>
  <c r="N13" i="1" s="1"/>
  <c r="I15" i="7" l="1"/>
  <c r="L16" i="7" s="1"/>
  <c r="L14" i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<sst xmlns="http://schemas.openxmlformats.org/spreadsheetml/2006/main" count="169" uniqueCount="97">
  <si>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</si>
  <si>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</si>
  <si>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</si>
  <si>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</si>
  <si>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</si>
  <si>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</si>
  <si>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</si>
  <si>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</si>
  <si>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</si>
  <si>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</si>
  <si>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</si>
  <si>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</si>
  <si>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</si>
  <si>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</si>
  <si>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</si>
  <si>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</si>
  <si>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</si>
  <si>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</si>
  <si>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</si>
  <si>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</si>
  <si>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</si>
  <si>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</si>
  <si>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</si>
  <si>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</si>
  <si>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</si>
  <si>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</si>
  <si>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</si>
  <si>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</si>
  <si>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</si>
  <si>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</si>
  <si>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</si>
  <si>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</si>
  <si>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</si>
  <si>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</si>
  <si>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</si>
  <si>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</si>
  <si>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1ｈ足</t>
    <rPh sb="2" eb="3">
      <t>アシ</t>
    </rPh>
    <phoneticPr fontId="1"/>
  </si>
  <si>
    <t>2021.10.02</t>
    <phoneticPr fontId="1"/>
  </si>
  <si>
    <t>日足</t>
    <rPh sb="0" eb="1">
      <t>ヒ</t>
    </rPh>
    <rPh sb="1" eb="2">
      <t>アシ</t>
    </rPh>
    <phoneticPr fontId="1"/>
  </si>
  <si>
    <t>4ｈ足</t>
    <rPh sb="2" eb="3">
      <t>アシ</t>
    </rPh>
    <phoneticPr fontId="1"/>
  </si>
  <si>
    <t>2021.10.04</t>
    <phoneticPr fontId="1"/>
  </si>
  <si>
    <t>2021.10.03</t>
    <phoneticPr fontId="1"/>
  </si>
  <si>
    <t>GBP/JPY</t>
    <phoneticPr fontId="1"/>
  </si>
  <si>
    <t>GBPJPY</t>
    <phoneticPr fontId="1"/>
  </si>
  <si>
    <t>2021.01.05</t>
    <phoneticPr fontId="1"/>
  </si>
  <si>
    <t>2021.01.08</t>
    <phoneticPr fontId="1"/>
  </si>
  <si>
    <t>2021.01.12</t>
    <phoneticPr fontId="1"/>
  </si>
  <si>
    <t>2021.01.18</t>
    <phoneticPr fontId="1"/>
  </si>
  <si>
    <t>2021.01.19</t>
    <phoneticPr fontId="1"/>
  </si>
  <si>
    <t>2021.01.29</t>
    <phoneticPr fontId="1"/>
  </si>
  <si>
    <t>2021.02.10</t>
    <phoneticPr fontId="1"/>
  </si>
  <si>
    <t>2021.02.22</t>
    <phoneticPr fontId="1"/>
  </si>
  <si>
    <t>2021.02.25</t>
    <phoneticPr fontId="1"/>
  </si>
  <si>
    <t>2021.03.02</t>
    <phoneticPr fontId="1"/>
  </si>
  <si>
    <t>2021.03.03</t>
    <phoneticPr fontId="1"/>
  </si>
  <si>
    <t>2021.03.04</t>
    <phoneticPr fontId="1"/>
  </si>
  <si>
    <t>2021.03.10</t>
    <phoneticPr fontId="1"/>
  </si>
  <si>
    <t>2021.04.01</t>
    <phoneticPr fontId="1"/>
  </si>
  <si>
    <t>2021.04.16</t>
    <phoneticPr fontId="1"/>
  </si>
  <si>
    <t>2021.04.20</t>
    <phoneticPr fontId="1"/>
  </si>
  <si>
    <t>2021.04.26</t>
    <phoneticPr fontId="1"/>
  </si>
  <si>
    <t>2021.04.27</t>
    <phoneticPr fontId="1"/>
  </si>
  <si>
    <t>損切後大きく上がったのが悔しい</t>
    <rPh sb="0" eb="2">
      <t>ソンギリ</t>
    </rPh>
    <rPh sb="2" eb="3">
      <t>ゴ</t>
    </rPh>
    <rPh sb="3" eb="4">
      <t>オオ</t>
    </rPh>
    <rPh sb="6" eb="7">
      <t>ア</t>
    </rPh>
    <rPh sb="12" eb="13">
      <t>クヤ</t>
    </rPh>
    <phoneticPr fontId="1"/>
  </si>
  <si>
    <t>2021.04.28</t>
    <phoneticPr fontId="1"/>
  </si>
  <si>
    <t>2021.04.29</t>
    <phoneticPr fontId="1"/>
  </si>
  <si>
    <t>2021.05.03</t>
    <phoneticPr fontId="1"/>
  </si>
  <si>
    <t>2021.05.05</t>
    <phoneticPr fontId="1"/>
  </si>
  <si>
    <t>2021.05.12</t>
    <phoneticPr fontId="1"/>
  </si>
  <si>
    <t>2021.06.02</t>
    <phoneticPr fontId="1"/>
  </si>
  <si>
    <t>2021.06.08</t>
    <phoneticPr fontId="1"/>
  </si>
  <si>
    <t>2021.06.09</t>
    <phoneticPr fontId="1"/>
  </si>
  <si>
    <t>2021.06.11</t>
    <phoneticPr fontId="1"/>
  </si>
  <si>
    <t>macdが上の方に表示されていたので、どちらかというと売り目線だと思っていた</t>
    <rPh sb="5" eb="6">
      <t>ウエ</t>
    </rPh>
    <rPh sb="7" eb="8">
      <t>ホウ</t>
    </rPh>
    <rPh sb="9" eb="11">
      <t>ヒョウジ</t>
    </rPh>
    <rPh sb="27" eb="28">
      <t>ウ</t>
    </rPh>
    <rPh sb="29" eb="31">
      <t>メセン</t>
    </rPh>
    <rPh sb="33" eb="34">
      <t>オモ</t>
    </rPh>
    <phoneticPr fontId="1"/>
  </si>
  <si>
    <t>2021.06.30</t>
    <phoneticPr fontId="1"/>
  </si>
  <si>
    <t>2021.08.05</t>
    <phoneticPr fontId="1"/>
  </si>
  <si>
    <t>2021.08.06</t>
    <phoneticPr fontId="1"/>
  </si>
  <si>
    <t>2021.08.09</t>
    <phoneticPr fontId="1"/>
  </si>
  <si>
    <t>2021.08.18</t>
    <phoneticPr fontId="1"/>
  </si>
  <si>
    <t>2021.08.25</t>
    <phoneticPr fontId="1"/>
  </si>
  <si>
    <t>2021.08.30</t>
    <phoneticPr fontId="1"/>
  </si>
  <si>
    <t>2021.08.31</t>
    <phoneticPr fontId="1"/>
  </si>
  <si>
    <t>2021.09.02</t>
    <phoneticPr fontId="1"/>
  </si>
  <si>
    <t>2021.09.13</t>
    <phoneticPr fontId="1"/>
  </si>
  <si>
    <t>2021.09.23</t>
    <phoneticPr fontId="1"/>
  </si>
  <si>
    <t>2021.10.04</t>
    <phoneticPr fontId="1"/>
  </si>
  <si>
    <t>2021.02.11</t>
    <phoneticPr fontId="1"/>
  </si>
  <si>
    <t>損切後大きく上がったのが悔しい。</t>
    <rPh sb="0" eb="3">
      <t>ソンギリゴ</t>
    </rPh>
    <rPh sb="3" eb="4">
      <t>オオ</t>
    </rPh>
    <rPh sb="6" eb="7">
      <t>ア</t>
    </rPh>
    <rPh sb="12" eb="13">
      <t>クヤ</t>
    </rPh>
    <phoneticPr fontId="1"/>
  </si>
  <si>
    <t>2021.03.05</t>
    <phoneticPr fontId="1"/>
  </si>
  <si>
    <t>2021.05.11</t>
    <phoneticPr fontId="1"/>
  </si>
  <si>
    <t>2021.05.17</t>
    <phoneticPr fontId="1"/>
  </si>
  <si>
    <t>2020.07.14</t>
    <phoneticPr fontId="1"/>
  </si>
  <si>
    <t>2021.01.11</t>
    <phoneticPr fontId="1"/>
  </si>
  <si>
    <t>2021.09.07</t>
    <phoneticPr fontId="1"/>
  </si>
  <si>
    <t>ぎりぎり損切後上がって悔しい</t>
    <rPh sb="4" eb="7">
      <t>ソンギリゴ</t>
    </rPh>
    <rPh sb="7" eb="8">
      <t>ア</t>
    </rPh>
    <rPh sb="11" eb="12">
      <t>クヤ</t>
    </rPh>
    <phoneticPr fontId="1"/>
  </si>
  <si>
    <t>高利益率を求めると勝率が下がる。
日足だと条件に合ったPBが非常に少ない。</t>
    <rPh sb="0" eb="4">
      <t>コウリエキリツ</t>
    </rPh>
    <rPh sb="5" eb="6">
      <t>モト</t>
    </rPh>
    <rPh sb="9" eb="11">
      <t>ショウリツ</t>
    </rPh>
    <rPh sb="12" eb="13">
      <t>サ</t>
    </rPh>
    <rPh sb="17" eb="19">
      <t>ヒアシ</t>
    </rPh>
    <rPh sb="21" eb="23">
      <t>ジョウケン</t>
    </rPh>
    <rPh sb="24" eb="25">
      <t>ア</t>
    </rPh>
    <rPh sb="30" eb="32">
      <t>ヒジョウ</t>
    </rPh>
    <rPh sb="33" eb="34">
      <t>スク</t>
    </rPh>
    <phoneticPr fontId="1"/>
  </si>
  <si>
    <t>日足ではあまりにもエントリーが少なくて、エントリーの出現を待っていられないと思った。
ただ、日足でも相場は上がり下がりしているので、何か反転のタイミングを察知する手がかりが他にないものか？と思ってしまう。</t>
    <rPh sb="0" eb="2">
      <t>ヒアシ</t>
    </rPh>
    <rPh sb="15" eb="16">
      <t>スク</t>
    </rPh>
    <rPh sb="26" eb="28">
      <t>シュツゲン</t>
    </rPh>
    <rPh sb="29" eb="30">
      <t>マ</t>
    </rPh>
    <rPh sb="38" eb="39">
      <t>オモ</t>
    </rPh>
    <rPh sb="46" eb="48">
      <t>ヒアシ</t>
    </rPh>
    <rPh sb="50" eb="52">
      <t>ソウバ</t>
    </rPh>
    <rPh sb="53" eb="54">
      <t>ア</t>
    </rPh>
    <rPh sb="56" eb="57">
      <t>サ</t>
    </rPh>
    <rPh sb="66" eb="67">
      <t>ナニ</t>
    </rPh>
    <rPh sb="68" eb="70">
      <t>ハンテン</t>
    </rPh>
    <rPh sb="77" eb="79">
      <t>サッチ</t>
    </rPh>
    <rPh sb="81" eb="82">
      <t>テ</t>
    </rPh>
    <rPh sb="86" eb="87">
      <t>ホカ</t>
    </rPh>
    <rPh sb="95" eb="96">
      <t>オモ</t>
    </rPh>
    <phoneticPr fontId="1"/>
  </si>
  <si>
    <t>他の通貨ペアも検証していき、どのような感想を持つことになるかを確認していく。</t>
    <rPh sb="0" eb="1">
      <t>タ</t>
    </rPh>
    <rPh sb="2" eb="4">
      <t>ツウカ</t>
    </rPh>
    <rPh sb="7" eb="9">
      <t>ケンショウ</t>
    </rPh>
    <rPh sb="19" eb="21">
      <t>カンソウ</t>
    </rPh>
    <rPh sb="22" eb="23">
      <t>モ</t>
    </rPh>
    <rPh sb="31" eb="33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</si>
</sst>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medium">
        <color indexed="64"/>
      </right>
      <top/>
      <bottom style="thin">
        <color theme="0" tint="-0.14999847407452621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3" borderId="17" xfId="0" applyNumberFormat="1" applyFont="1" applyFill="1" applyBorder="1">
      <alignment vertical="center"/>
    </xf>
    <xf numFmtId="0" fontId="12" fillId="0" borderId="18" xfId="0" applyNumberFormat="1" applyFont="1" applyBorder="1">
      <alignment vertical="center"/>
    </xf>
    <xf numFmtId="0" fontId="12" fillId="3" borderId="19" xfId="0" applyNumberFormat="1" applyFont="1" applyFill="1" applyBorder="1">
      <alignment vertical="center"/>
    </xf>
    <xf numFmtId="0" fontId="12" fillId="0" borderId="20" xfId="0" applyNumberFormat="1" applyFont="1" applyBorder="1">
      <alignment vertical="center"/>
    </xf>
    <xf numFmtId="0" fontId="12" fillId="3" borderId="21" xfId="0" applyNumberFormat="1" applyFont="1" applyFill="1" applyBorder="1">
      <alignment vertical="center"/>
    </xf>
    <xf numFmtId="0" fontId="12" fillId="3" borderId="18" xfId="0" applyNumberFormat="1" applyFont="1" applyFill="1" applyBorder="1">
      <alignment vertical="center"/>
    </xf>
    <xf numFmtId="0" fontId="12" fillId="0" borderId="22" xfId="0" applyNumberFormat="1" applyFont="1" applyBorder="1">
      <alignment vertical="center"/>
    </xf>
    <xf numFmtId="0" fontId="12" fillId="0" borderId="20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21" xfId="0" applyNumberFormat="1" applyFont="1" applyFill="1" applyBorder="1">
      <alignment vertical="center"/>
    </xf>
    <xf numFmtId="0" fontId="12" fillId="4" borderId="19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4F85998-B1BF-4EC6-BD53-652C5D66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21</xdr:col>
      <xdr:colOff>198399</xdr:colOff>
      <xdr:row>82</xdr:row>
      <xdr:rowOff>170536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92012BB-6616-4BCD-9DC6-8F42AC37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009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21</xdr:col>
      <xdr:colOff>198399</xdr:colOff>
      <xdr:row>124</xdr:row>
      <xdr:rowOff>170536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A1BA21D-656A-4DC1-B22A-C2BBC03B7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018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21</xdr:col>
      <xdr:colOff>198399</xdr:colOff>
      <xdr:row>166</xdr:row>
      <xdr:rowOff>170536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0C2486E-44D6-4F5B-86D2-B72B2FB3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50281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21</xdr:col>
      <xdr:colOff>198399</xdr:colOff>
      <xdr:row>208</xdr:row>
      <xdr:rowOff>170536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79602086-56FD-4AF6-89EB-F39B3671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0037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21</xdr:col>
      <xdr:colOff>198399</xdr:colOff>
      <xdr:row>250</xdr:row>
      <xdr:rowOff>170536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37917CB-7E2D-4E7B-AE13-2E87169DC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0468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21</xdr:col>
      <xdr:colOff>198399</xdr:colOff>
      <xdr:row>292</xdr:row>
      <xdr:rowOff>170536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18C9913-997F-42FB-AA05-1518D6AD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0056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21</xdr:col>
      <xdr:colOff>198399</xdr:colOff>
      <xdr:row>334</xdr:row>
      <xdr:rowOff>170536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C431A30-8BC8-4668-9543-644B5DB49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50656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21</xdr:col>
      <xdr:colOff>198399</xdr:colOff>
      <xdr:row>376</xdr:row>
      <xdr:rowOff>170536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63FE2C2-89DA-4833-BAD0-D9DF3740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075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21</xdr:col>
      <xdr:colOff>198399</xdr:colOff>
      <xdr:row>418</xdr:row>
      <xdr:rowOff>170536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1EB9E600-C5AB-4FD2-84B5-AF8700D8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75084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21</xdr:col>
      <xdr:colOff>198399</xdr:colOff>
      <xdr:row>460</xdr:row>
      <xdr:rowOff>170536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8352F41F-B1F8-414E-83BD-CA213DFE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50093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21</xdr:col>
      <xdr:colOff>198399</xdr:colOff>
      <xdr:row>502</xdr:row>
      <xdr:rowOff>170536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CB26C983-A6A6-4AA6-BA30-EAA36DFD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51031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21</xdr:col>
      <xdr:colOff>198399</xdr:colOff>
      <xdr:row>544</xdr:row>
      <xdr:rowOff>170536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E6CECBC4-C9DD-4E0A-9882-8F479A03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0011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21</xdr:col>
      <xdr:colOff>198399</xdr:colOff>
      <xdr:row>586</xdr:row>
      <xdr:rowOff>170536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21683F0F-443A-4D04-AEEB-107A8E9D0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751218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21</xdr:col>
      <xdr:colOff>198399</xdr:colOff>
      <xdr:row>628</xdr:row>
      <xdr:rowOff>170536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9B96AD90-653B-402E-B34F-0B7168F2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50131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21</xdr:col>
      <xdr:colOff>198399</xdr:colOff>
      <xdr:row>670</xdr:row>
      <xdr:rowOff>170536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011ECD8-8E79-4D29-B895-555784F0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251406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142875</xdr:rowOff>
    </xdr:from>
    <xdr:to>
      <xdr:col>21</xdr:col>
      <xdr:colOff>198399</xdr:colOff>
      <xdr:row>712</xdr:row>
      <xdr:rowOff>134817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619A5D7-96E5-412E-9DB7-00FEEA464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9979281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21</xdr:col>
      <xdr:colOff>198399</xdr:colOff>
      <xdr:row>753</xdr:row>
      <xdr:rowOff>170536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11E1BBE-9F21-4662-B228-F336D70D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7337344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755</xdr:row>
      <xdr:rowOff>0</xdr:rowOff>
    </xdr:from>
    <xdr:to>
      <xdr:col>21</xdr:col>
      <xdr:colOff>198399</xdr:colOff>
      <xdr:row>795</xdr:row>
      <xdr:rowOff>170536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5E402BD-71BF-497E-A539-A2B10977F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4838281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21</xdr:col>
      <xdr:colOff>198399</xdr:colOff>
      <xdr:row>837</xdr:row>
      <xdr:rowOff>170536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6ACB4813-828B-460D-99F4-9BDC1D59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42339219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21</xdr:col>
      <xdr:colOff>198399</xdr:colOff>
      <xdr:row>879</xdr:row>
      <xdr:rowOff>170536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F34B187-42FF-42EB-895A-E9CA52769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4984015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21</xdr:col>
      <xdr:colOff>198399</xdr:colOff>
      <xdr:row>921</xdr:row>
      <xdr:rowOff>170536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A732AA73-CAD4-4A44-BD0F-5CECFB93B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7341094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21</xdr:col>
      <xdr:colOff>198399</xdr:colOff>
      <xdr:row>963</xdr:row>
      <xdr:rowOff>170536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A35BAB4-8F90-48E6-A2AE-D5F90B53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64842031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21</xdr:col>
      <xdr:colOff>198399</xdr:colOff>
      <xdr:row>1005</xdr:row>
      <xdr:rowOff>170536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BABE0AE5-D002-4C60-AC8A-C2944C35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72342969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0</xdr:rowOff>
    </xdr:from>
    <xdr:to>
      <xdr:col>21</xdr:col>
      <xdr:colOff>198399</xdr:colOff>
      <xdr:row>1047</xdr:row>
      <xdr:rowOff>170536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863A0DE1-05B2-44C1-9D2D-3CF9075D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798439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21</xdr:col>
      <xdr:colOff>198399</xdr:colOff>
      <xdr:row>1089</xdr:row>
      <xdr:rowOff>170536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E90F602B-BCBD-44A8-97F9-813C6E07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87344844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21</xdr:col>
      <xdr:colOff>198399</xdr:colOff>
      <xdr:row>1131</xdr:row>
      <xdr:rowOff>170536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8D77F54C-4AB6-4A87-81A9-C49CD04E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94845781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21</xdr:col>
      <xdr:colOff>198399</xdr:colOff>
      <xdr:row>1173</xdr:row>
      <xdr:rowOff>170536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8AF519AC-04AF-4100-BB6C-90BF9E58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02346719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21</xdr:col>
      <xdr:colOff>198399</xdr:colOff>
      <xdr:row>1215</xdr:row>
      <xdr:rowOff>170536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1CABE7F0-A7FF-4389-9CC4-C0C90C04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0984765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1217</xdr:row>
      <xdr:rowOff>0</xdr:rowOff>
    </xdr:from>
    <xdr:to>
      <xdr:col>21</xdr:col>
      <xdr:colOff>198399</xdr:colOff>
      <xdr:row>1257</xdr:row>
      <xdr:rowOff>170536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7B83AD68-B159-4D56-B0FC-FA6882258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17348594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21</xdr:col>
      <xdr:colOff>198399</xdr:colOff>
      <xdr:row>1299</xdr:row>
      <xdr:rowOff>170536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AF62A824-C4E5-4BCA-A833-B433DBEC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24849531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A5EF661-39AD-44AB-82CD-5E33C08F6D6F}"/>
            </a:ext>
          </a:extLst>
        </xdr:cNvPr>
        <xdr:cNvSpPr>
          <a:spLocks noChangeArrowheads="1"/>
        </xdr:cNvSpPr>
      </xdr:nvSpPr>
      <xdr:spPr bwMode="auto"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5AB85F2A-1355-489E-8FFB-51425DD2F3EB}"/>
            </a:ext>
          </a:extLst>
        </xdr:cNvPr>
        <xdr:cNvSpPr>
          <a:spLocks noChangeArrowheads="1"/>
        </xdr:cNvSpPr>
      </xdr:nvSpPr>
      <xdr:spPr bwMode="auto">
        <a:xfrm>
          <a:off x="6055995" y="109651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D966C550-616A-487E-A976-10F1F41FE4C5}"/>
            </a:ext>
          </a:extLst>
        </xdr:cNvPr>
        <xdr:cNvSpPr>
          <a:spLocks noChangeArrowheads="1"/>
        </xdr:cNvSpPr>
      </xdr:nvSpPr>
      <xdr:spPr bwMode="auto">
        <a:xfrm>
          <a:off x="6276975" y="56407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A3FCF2F8-4B1A-4C4A-985D-3DC27450F5C2}"/>
            </a:ext>
          </a:extLst>
        </xdr:cNvPr>
        <xdr:cNvSpPr>
          <a:spLocks noChangeArrowheads="1"/>
        </xdr:cNvSpPr>
      </xdr:nvSpPr>
      <xdr:spPr bwMode="auto">
        <a:xfrm>
          <a:off x="8195310" y="140036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D776587-77D2-496E-A707-3183DF601DE1}"/>
            </a:ext>
          </a:extLst>
        </xdr:cNvPr>
        <xdr:cNvSpPr>
          <a:spLocks noChangeArrowheads="1"/>
        </xdr:cNvSpPr>
      </xdr:nvSpPr>
      <xdr:spPr bwMode="auto">
        <a:xfrm>
          <a:off x="3838575" y="24787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5C624FE-FFE8-4003-8365-B08D4127BF1D}"/>
            </a:ext>
          </a:extLst>
        </xdr:cNvPr>
        <xdr:cNvSpPr>
          <a:spLocks noChangeArrowheads="1"/>
        </xdr:cNvSpPr>
      </xdr:nvSpPr>
      <xdr:spPr bwMode="auto">
        <a:xfrm>
          <a:off x="4351020" y="244621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A058CAEC-DF6B-41D9-8862-508DA9F4FAD4}"/>
            </a:ext>
          </a:extLst>
        </xdr:cNvPr>
        <xdr:cNvSpPr>
          <a:spLocks noChangeArrowheads="1"/>
        </xdr:cNvSpPr>
      </xdr:nvSpPr>
      <xdr:spPr bwMode="auto">
        <a:xfrm>
          <a:off x="4765766" y="242735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55CFAB91-431A-41A1-B3DE-26F6BE183E33}"/>
            </a:ext>
          </a:extLst>
        </xdr:cNvPr>
        <xdr:cNvSpPr>
          <a:spLocks noChangeArrowheads="1"/>
        </xdr:cNvSpPr>
      </xdr:nvSpPr>
      <xdr:spPr bwMode="auto">
        <a:xfrm>
          <a:off x="4916805" y="19025235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3AEDBE5F-04D5-432E-8881-21C47F08093F}"/>
            </a:ext>
          </a:extLst>
        </xdr:cNvPr>
        <xdr:cNvSpPr>
          <a:spLocks noChangeArrowheads="1"/>
        </xdr:cNvSpPr>
      </xdr:nvSpPr>
      <xdr:spPr bwMode="auto">
        <a:xfrm>
          <a:off x="5734050" y="186347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1363FEAD-BA28-40EB-AAE1-D8CC32932706}"/>
            </a:ext>
          </a:extLst>
        </xdr:cNvPr>
        <xdr:cNvSpPr>
          <a:spLocks noChangeArrowheads="1"/>
        </xdr:cNvSpPr>
      </xdr:nvSpPr>
      <xdr:spPr bwMode="auto">
        <a:xfrm>
          <a:off x="7698105" y="323583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F97B2319-1963-4BA0-816B-EB4892667821}"/>
            </a:ext>
          </a:extLst>
        </xdr:cNvPr>
        <xdr:cNvSpPr>
          <a:spLocks noChangeArrowheads="1"/>
        </xdr:cNvSpPr>
      </xdr:nvSpPr>
      <xdr:spPr bwMode="auto">
        <a:xfrm>
          <a:off x="9585960" y="325983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34BEC295-BE29-46D8-A568-D5F58F60AD61}"/>
            </a:ext>
          </a:extLst>
        </xdr:cNvPr>
        <xdr:cNvSpPr>
          <a:spLocks noChangeArrowheads="1"/>
        </xdr:cNvSpPr>
      </xdr:nvSpPr>
      <xdr:spPr bwMode="auto">
        <a:xfrm>
          <a:off x="9296400" y="4042600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953797D4-3B50-4A0E-BEC2-E6BC1CCAA6CD}"/>
            </a:ext>
          </a:extLst>
        </xdr:cNvPr>
        <xdr:cNvSpPr>
          <a:spLocks noChangeArrowheads="1"/>
        </xdr:cNvSpPr>
      </xdr:nvSpPr>
      <xdr:spPr bwMode="auto">
        <a:xfrm>
          <a:off x="5153025" y="497624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8CD6BBDF-A9C6-40D2-95DB-0F357F025062}"/>
            </a:ext>
          </a:extLst>
        </xdr:cNvPr>
        <xdr:cNvSpPr>
          <a:spLocks noChangeArrowheads="1"/>
        </xdr:cNvSpPr>
      </xdr:nvSpPr>
      <xdr:spPr bwMode="auto">
        <a:xfrm>
          <a:off x="7393305" y="483146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2968405B-BFCE-4754-97BE-FF41DDF750F1}"/>
            </a:ext>
          </a:extLst>
        </xdr:cNvPr>
        <xdr:cNvSpPr>
          <a:spLocks noChangeArrowheads="1"/>
        </xdr:cNvSpPr>
      </xdr:nvSpPr>
      <xdr:spPr bwMode="auto">
        <a:xfrm>
          <a:off x="6004016" y="56894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F733C1C7-1572-40FE-81E8-D62A5009EC53}"/>
            </a:ext>
          </a:extLst>
        </xdr:cNvPr>
        <xdr:cNvSpPr txBox="1"/>
      </xdr:nvSpPr>
      <xdr:spPr>
        <a:xfrm>
          <a:off x="7496320" y="5964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12B84116-4569-4B15-AFC7-2E9DECB0B4F6}"/>
            </a:ext>
          </a:extLst>
        </xdr:cNvPr>
        <xdr:cNvSpPr>
          <a:spLocks noChangeArrowheads="1"/>
        </xdr:cNvSpPr>
      </xdr:nvSpPr>
      <xdr:spPr bwMode="auto">
        <a:xfrm>
          <a:off x="9043035" y="55627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EBFC1834-FC56-4DE6-858B-CD5F9D60567B}"/>
            </a:ext>
          </a:extLst>
        </xdr:cNvPr>
        <xdr:cNvSpPr>
          <a:spLocks noChangeArrowheads="1"/>
        </xdr:cNvSpPr>
      </xdr:nvSpPr>
      <xdr:spPr bwMode="auto">
        <a:xfrm>
          <a:off x="4404360" y="64390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8AF4309A-86A7-4BB9-A294-19F0F2B225AD}"/>
            </a:ext>
          </a:extLst>
        </xdr:cNvPr>
        <xdr:cNvSpPr>
          <a:spLocks noChangeArrowheads="1"/>
        </xdr:cNvSpPr>
      </xdr:nvSpPr>
      <xdr:spPr bwMode="auto">
        <a:xfrm>
          <a:off x="5459730" y="64406145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81451054-AE17-4AA9-83AF-EBF00A0FFD4A}"/>
            </a:ext>
          </a:extLst>
        </xdr:cNvPr>
        <xdr:cNvSpPr>
          <a:spLocks noChangeArrowheads="1"/>
        </xdr:cNvSpPr>
      </xdr:nvSpPr>
      <xdr:spPr bwMode="auto">
        <a:xfrm>
          <a:off x="5505450" y="722033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58373B08-A43A-467C-9236-B671F6FD6F0D}"/>
            </a:ext>
          </a:extLst>
        </xdr:cNvPr>
        <xdr:cNvSpPr>
          <a:spLocks noChangeArrowheads="1"/>
        </xdr:cNvSpPr>
      </xdr:nvSpPr>
      <xdr:spPr bwMode="auto">
        <a:xfrm>
          <a:off x="6850380" y="73092945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E8365F3-488B-4421-B02A-82571BC94535}"/>
            </a:ext>
          </a:extLst>
        </xdr:cNvPr>
        <xdr:cNvSpPr>
          <a:spLocks noChangeArrowheads="1"/>
        </xdr:cNvSpPr>
      </xdr:nvSpPr>
      <xdr:spPr bwMode="auto">
        <a:xfrm>
          <a:off x="7393305" y="736206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2986EDEC-548C-4B91-863C-66A8E7726616}"/>
            </a:ext>
          </a:extLst>
        </xdr:cNvPr>
        <xdr:cNvSpPr>
          <a:spLocks noChangeArrowheads="1"/>
        </xdr:cNvSpPr>
      </xdr:nvSpPr>
      <xdr:spPr bwMode="auto">
        <a:xfrm>
          <a:off x="7660005" y="73944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EE1C2B5-B8B2-40DF-BEE0-86C2AED2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21</xdr:col>
      <xdr:colOff>198399</xdr:colOff>
      <xdr:row>82</xdr:row>
      <xdr:rowOff>170536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07159FD-82CE-45FA-A927-503B634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009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21</xdr:col>
      <xdr:colOff>198399</xdr:colOff>
      <xdr:row>124</xdr:row>
      <xdr:rowOff>170536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3E63282-A69E-4FDA-92D6-4DBAA457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018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21</xdr:col>
      <xdr:colOff>198399</xdr:colOff>
      <xdr:row>166</xdr:row>
      <xdr:rowOff>170536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BF2D3D0-C31F-4AB5-BB67-090D05F31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502813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BE4416E-47FC-4F72-B032-E9BC41321394}"/>
            </a:ext>
          </a:extLst>
        </xdr:cNvPr>
        <xdr:cNvSpPr>
          <a:spLocks noChangeArrowheads="1"/>
        </xdr:cNvSpPr>
      </xdr:nvSpPr>
      <xdr:spPr bwMode="auto"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75D759-DBBF-4797-BC1B-79223AB6F5A4}"/>
            </a:ext>
          </a:extLst>
        </xdr:cNvPr>
        <xdr:cNvSpPr>
          <a:spLocks noChangeArrowheads="1"/>
        </xdr:cNvSpPr>
      </xdr:nvSpPr>
      <xdr:spPr bwMode="auto">
        <a:xfrm>
          <a:off x="6055995" y="109651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5F1CF072-A79B-45D8-BFB7-8E32EF362335}"/>
            </a:ext>
          </a:extLst>
        </xdr:cNvPr>
        <xdr:cNvSpPr>
          <a:spLocks noChangeArrowheads="1"/>
        </xdr:cNvSpPr>
      </xdr:nvSpPr>
      <xdr:spPr bwMode="auto">
        <a:xfrm>
          <a:off x="6276975" y="56407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C5C609D-BA31-4172-9E62-818503402D84}"/>
            </a:ext>
          </a:extLst>
        </xdr:cNvPr>
        <xdr:cNvSpPr>
          <a:spLocks noChangeArrowheads="1"/>
        </xdr:cNvSpPr>
      </xdr:nvSpPr>
      <xdr:spPr bwMode="auto">
        <a:xfrm>
          <a:off x="8195310" y="140036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BF1D0A14-A8EC-475A-83A1-5D0EE325AFA3}"/>
            </a:ext>
          </a:extLst>
        </xdr:cNvPr>
        <xdr:cNvSpPr>
          <a:spLocks noChangeArrowheads="1"/>
        </xdr:cNvSpPr>
      </xdr:nvSpPr>
      <xdr:spPr bwMode="auto">
        <a:xfrm>
          <a:off x="3838575" y="24787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183906E-71AA-424A-A0C8-6EC62BF6753B}"/>
            </a:ext>
          </a:extLst>
        </xdr:cNvPr>
        <xdr:cNvSpPr>
          <a:spLocks noChangeArrowheads="1"/>
        </xdr:cNvSpPr>
      </xdr:nvSpPr>
      <xdr:spPr bwMode="auto">
        <a:xfrm>
          <a:off x="4351020" y="244621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8DEEB9EC-E3EF-4613-92B6-DC5F284C2F33}"/>
            </a:ext>
          </a:extLst>
        </xdr:cNvPr>
        <xdr:cNvSpPr>
          <a:spLocks noChangeArrowheads="1"/>
        </xdr:cNvSpPr>
      </xdr:nvSpPr>
      <xdr:spPr bwMode="auto">
        <a:xfrm>
          <a:off x="4765766" y="242735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272E02E4-641D-406D-BEE0-8C59DD8815C9}"/>
            </a:ext>
          </a:extLst>
        </xdr:cNvPr>
        <xdr:cNvSpPr>
          <a:spLocks noChangeArrowheads="1"/>
        </xdr:cNvSpPr>
      </xdr:nvSpPr>
      <xdr:spPr bwMode="auto">
        <a:xfrm>
          <a:off x="4916805" y="19025235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8AE12085-EBD1-4CBC-980E-47CEC38900DE}"/>
            </a:ext>
          </a:extLst>
        </xdr:cNvPr>
        <xdr:cNvSpPr>
          <a:spLocks noChangeArrowheads="1"/>
        </xdr:cNvSpPr>
      </xdr:nvSpPr>
      <xdr:spPr bwMode="auto">
        <a:xfrm>
          <a:off x="5734050" y="186347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7EA9D81E-6FE7-4C76-8E5B-BAC9AC79342F}"/>
            </a:ext>
          </a:extLst>
        </xdr:cNvPr>
        <xdr:cNvSpPr>
          <a:spLocks noChangeArrowheads="1"/>
        </xdr:cNvSpPr>
      </xdr:nvSpPr>
      <xdr:spPr bwMode="auto">
        <a:xfrm>
          <a:off x="7698105" y="323583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A91B25EA-88CA-45BA-9FEC-97FC8853483F}"/>
            </a:ext>
          </a:extLst>
        </xdr:cNvPr>
        <xdr:cNvSpPr>
          <a:spLocks noChangeArrowheads="1"/>
        </xdr:cNvSpPr>
      </xdr:nvSpPr>
      <xdr:spPr bwMode="auto">
        <a:xfrm>
          <a:off x="9585960" y="325983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51820C8A-83FA-4847-8C6D-1441B57D8C52}"/>
            </a:ext>
          </a:extLst>
        </xdr:cNvPr>
        <xdr:cNvSpPr>
          <a:spLocks noChangeArrowheads="1"/>
        </xdr:cNvSpPr>
      </xdr:nvSpPr>
      <xdr:spPr bwMode="auto">
        <a:xfrm>
          <a:off x="9296400" y="4042600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93281E5-355E-4D1A-8899-4D25909EFD81}"/>
            </a:ext>
          </a:extLst>
        </xdr:cNvPr>
        <xdr:cNvSpPr>
          <a:spLocks noChangeArrowheads="1"/>
        </xdr:cNvSpPr>
      </xdr:nvSpPr>
      <xdr:spPr bwMode="auto">
        <a:xfrm>
          <a:off x="5153025" y="497624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61933F8-A099-4B97-BA5E-96F3570E5053}"/>
            </a:ext>
          </a:extLst>
        </xdr:cNvPr>
        <xdr:cNvSpPr>
          <a:spLocks noChangeArrowheads="1"/>
        </xdr:cNvSpPr>
      </xdr:nvSpPr>
      <xdr:spPr bwMode="auto">
        <a:xfrm>
          <a:off x="7393305" y="483146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56899291-0CBF-4AAF-B45A-BF562F6C7878}"/>
            </a:ext>
          </a:extLst>
        </xdr:cNvPr>
        <xdr:cNvSpPr>
          <a:spLocks noChangeArrowheads="1"/>
        </xdr:cNvSpPr>
      </xdr:nvSpPr>
      <xdr:spPr bwMode="auto">
        <a:xfrm>
          <a:off x="6004016" y="56894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5497BBD-0CBE-4518-BC89-F3A9788ACA88}"/>
            </a:ext>
          </a:extLst>
        </xdr:cNvPr>
        <xdr:cNvSpPr txBox="1"/>
      </xdr:nvSpPr>
      <xdr:spPr>
        <a:xfrm>
          <a:off x="7496320" y="5964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56A5245E-725A-4EFD-BC1F-B38D77464E28}"/>
            </a:ext>
          </a:extLst>
        </xdr:cNvPr>
        <xdr:cNvSpPr>
          <a:spLocks noChangeArrowheads="1"/>
        </xdr:cNvSpPr>
      </xdr:nvSpPr>
      <xdr:spPr bwMode="auto">
        <a:xfrm>
          <a:off x="9043035" y="55627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FF2A8309-2B3E-4F43-A6EB-15CC140DC670}"/>
            </a:ext>
          </a:extLst>
        </xdr:cNvPr>
        <xdr:cNvSpPr>
          <a:spLocks noChangeArrowheads="1"/>
        </xdr:cNvSpPr>
      </xdr:nvSpPr>
      <xdr:spPr bwMode="auto">
        <a:xfrm>
          <a:off x="4404360" y="64390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6E435CA-16C3-4F1E-922E-C87170D97B94}"/>
            </a:ext>
          </a:extLst>
        </xdr:cNvPr>
        <xdr:cNvSpPr>
          <a:spLocks noChangeArrowheads="1"/>
        </xdr:cNvSpPr>
      </xdr:nvSpPr>
      <xdr:spPr bwMode="auto">
        <a:xfrm>
          <a:off x="5459730" y="64406145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E64A3594-5694-432F-B977-3171FC9388C8}"/>
            </a:ext>
          </a:extLst>
        </xdr:cNvPr>
        <xdr:cNvSpPr>
          <a:spLocks noChangeArrowheads="1"/>
        </xdr:cNvSpPr>
      </xdr:nvSpPr>
      <xdr:spPr bwMode="auto">
        <a:xfrm>
          <a:off x="5505450" y="722033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47BFCC89-4429-4E5D-9D9A-30E1AABE00FD}"/>
            </a:ext>
          </a:extLst>
        </xdr:cNvPr>
        <xdr:cNvSpPr>
          <a:spLocks noChangeArrowheads="1"/>
        </xdr:cNvSpPr>
      </xdr:nvSpPr>
      <xdr:spPr bwMode="auto">
        <a:xfrm>
          <a:off x="6850380" y="73092945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9ECCC3AD-9369-45B8-A1F6-4BE7BF470A25}"/>
            </a:ext>
          </a:extLst>
        </xdr:cNvPr>
        <xdr:cNvSpPr>
          <a:spLocks noChangeArrowheads="1"/>
        </xdr:cNvSpPr>
      </xdr:nvSpPr>
      <xdr:spPr bwMode="auto">
        <a:xfrm>
          <a:off x="7393305" y="736206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A8EB83B0-38A0-4B40-8EF0-6DC8F42B4E40}"/>
            </a:ext>
          </a:extLst>
        </xdr:cNvPr>
        <xdr:cNvSpPr>
          <a:spLocks noChangeArrowheads="1"/>
        </xdr:cNvSpPr>
      </xdr:nvSpPr>
      <xdr:spPr bwMode="auto">
        <a:xfrm>
          <a:off x="7660005" y="73944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4908094-7977-410B-AAF8-54CE11C90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23812</xdr:rowOff>
    </xdr:from>
    <xdr:to>
      <xdr:col>21</xdr:col>
      <xdr:colOff>198399</xdr:colOff>
      <xdr:row>83</xdr:row>
      <xdr:rowOff>15755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66A920B-E818-4B90-A198-EA4E1D9A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247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21</xdr:col>
      <xdr:colOff>198399</xdr:colOff>
      <xdr:row>124</xdr:row>
      <xdr:rowOff>170536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9B9592A-21C5-4FC2-8AFB-3CB5D234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01875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47" sqref="G4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43</v>
      </c>
    </row>
    <row r="2" spans="1:18" x14ac:dyDescent="0.4">
      <c r="A2" s="1" t="s">
        <v>8</v>
      </c>
      <c r="C2" t="s">
        <v>36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34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92" t="s">
        <v>3</v>
      </c>
      <c r="H6" s="93"/>
      <c r="I6" s="99"/>
      <c r="J6" s="92" t="s">
        <v>23</v>
      </c>
      <c r="K6" s="93"/>
      <c r="L6" s="99"/>
      <c r="M6" s="92" t="s">
        <v>24</v>
      </c>
      <c r="N6" s="93"/>
      <c r="O6" s="99"/>
    </row>
    <row r="7" spans="1:18" ht="19.5" thickBot="1" x14ac:dyDescent="0.4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6" t="s">
        <v>23</v>
      </c>
      <c r="K8" s="97"/>
      <c r="L8" s="98"/>
      <c r="M8" s="96"/>
      <c r="N8" s="97"/>
      <c r="O8" s="98"/>
    </row>
    <row r="9" spans="1:18" x14ac:dyDescent="0.4">
      <c r="A9" s="9">
        <v>1</v>
      </c>
      <c r="B9" s="23" t="s">
        <v>44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 x14ac:dyDescent="0.4">
      <c r="A10" s="9">
        <v>2</v>
      </c>
      <c r="B10" s="5" t="s">
        <v>45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 x14ac:dyDescent="0.4">
      <c r="A11" s="9">
        <v>3</v>
      </c>
      <c r="B11" s="5" t="s">
        <v>46</v>
      </c>
      <c r="C11" s="47">
        <v>1</v>
      </c>
      <c r="D11" s="57">
        <v>-1</v>
      </c>
      <c r="E11" s="58">
        <v>-1</v>
      </c>
      <c r="F11" s="88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 x14ac:dyDescent="0.4">
      <c r="A12" s="9">
        <v>4</v>
      </c>
      <c r="B12" s="5" t="s">
        <v>47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101396.23998489999</v>
      </c>
      <c r="H12" s="22">
        <f t="shared" si="3"/>
        <v>102748.63225000001</v>
      </c>
      <c r="I12" s="22">
        <f t="shared" si="4"/>
        <v>105719.52399999999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3721.4109849000001</v>
      </c>
      <c r="N12" s="45">
        <f t="shared" si="1"/>
        <v>4424.5822500000004</v>
      </c>
      <c r="O12" s="46">
        <f t="shared" si="1"/>
        <v>5984.1239999999998</v>
      </c>
      <c r="P12" s="40"/>
      <c r="Q12" s="40"/>
      <c r="R12" s="40"/>
    </row>
    <row r="13" spans="1:18" x14ac:dyDescent="0.4">
      <c r="A13" s="9">
        <v>5</v>
      </c>
      <c r="B13" s="5" t="s">
        <v>48</v>
      </c>
      <c r="C13" s="47">
        <v>1</v>
      </c>
      <c r="D13" s="57">
        <v>1.27</v>
      </c>
      <c r="E13" s="58">
        <v>1.5</v>
      </c>
      <c r="F13" s="88">
        <v>2</v>
      </c>
      <c r="G13" s="22">
        <f t="shared" si="2"/>
        <v>105259.43672832468</v>
      </c>
      <c r="H13" s="22">
        <f t="shared" si="3"/>
        <v>107372.32070125001</v>
      </c>
      <c r="I13" s="22">
        <f t="shared" si="4"/>
        <v>112062.69544</v>
      </c>
      <c r="J13" s="44">
        <f t="shared" ref="J13:J58" si="5">IF(G12="","",G12*0.03)</f>
        <v>3041.8871995469995</v>
      </c>
      <c r="K13" s="45">
        <f t="shared" ref="K13:K58" si="6">IF(H12="","",H12*0.03)</f>
        <v>3082.4589675000002</v>
      </c>
      <c r="L13" s="46">
        <f t="shared" ref="L13:L58" si="7">IF(I12="","",I12*0.03)</f>
        <v>3171.5857199999996</v>
      </c>
      <c r="M13" s="44">
        <f t="shared" ref="M13:M58" si="8">IF(D13="","",J13*D13)</f>
        <v>3863.1967434246894</v>
      </c>
      <c r="N13" s="45">
        <f t="shared" ref="N13:N58" si="9">IF(E13="","",K13*E13)</f>
        <v>4623.6884512500001</v>
      </c>
      <c r="O13" s="46">
        <f t="shared" ref="O13:O58" si="10">IF(F13="","",L13*F13)</f>
        <v>6343.1714399999992</v>
      </c>
      <c r="P13" s="40"/>
      <c r="Q13" s="40"/>
      <c r="R13" s="40"/>
    </row>
    <row r="14" spans="1:18" x14ac:dyDescent="0.4">
      <c r="A14" s="9">
        <v>6</v>
      </c>
      <c r="B14" s="5" t="s">
        <v>49</v>
      </c>
      <c r="C14" s="47">
        <v>1</v>
      </c>
      <c r="D14" s="57">
        <v>1.27</v>
      </c>
      <c r="E14" s="58">
        <v>1.5</v>
      </c>
      <c r="F14" s="85">
        <v>2</v>
      </c>
      <c r="G14" s="22">
        <f t="shared" si="2"/>
        <v>109269.82126767385</v>
      </c>
      <c r="H14" s="22">
        <f t="shared" si="3"/>
        <v>112204.07513280626</v>
      </c>
      <c r="I14" s="22">
        <f t="shared" si="4"/>
        <v>118786.4571664</v>
      </c>
      <c r="J14" s="44">
        <f t="shared" si="5"/>
        <v>3157.7831018497404</v>
      </c>
      <c r="K14" s="45">
        <f t="shared" si="6"/>
        <v>3221.1696210374998</v>
      </c>
      <c r="L14" s="46">
        <f t="shared" si="7"/>
        <v>3361.8808631999996</v>
      </c>
      <c r="M14" s="44">
        <f t="shared" si="8"/>
        <v>4010.3845393491706</v>
      </c>
      <c r="N14" s="45">
        <f t="shared" si="9"/>
        <v>4831.75443155625</v>
      </c>
      <c r="O14" s="46">
        <f t="shared" si="10"/>
        <v>6723.7617263999991</v>
      </c>
      <c r="P14" s="40"/>
      <c r="Q14" s="40"/>
      <c r="R14" s="40"/>
    </row>
    <row r="15" spans="1:18" x14ac:dyDescent="0.4">
      <c r="A15" s="9">
        <v>7</v>
      </c>
      <c r="B15" s="5" t="s">
        <v>50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113433.00145797222</v>
      </c>
      <c r="H15" s="22">
        <f t="shared" si="3"/>
        <v>117253.25851378254</v>
      </c>
      <c r="I15" s="22">
        <f t="shared" si="4"/>
        <v>125913.64459638399</v>
      </c>
      <c r="J15" s="44">
        <f t="shared" si="5"/>
        <v>3278.0946380302153</v>
      </c>
      <c r="K15" s="45">
        <f t="shared" si="6"/>
        <v>3366.1222539841879</v>
      </c>
      <c r="L15" s="46">
        <f t="shared" si="7"/>
        <v>3563.5937149919996</v>
      </c>
      <c r="M15" s="44">
        <f t="shared" si="8"/>
        <v>4163.1801902983734</v>
      </c>
      <c r="N15" s="45">
        <f t="shared" si="9"/>
        <v>5049.183380976282</v>
      </c>
      <c r="O15" s="46">
        <f t="shared" si="10"/>
        <v>7127.1874299839992</v>
      </c>
      <c r="P15" s="40"/>
      <c r="Q15" s="40"/>
      <c r="R15" s="40"/>
    </row>
    <row r="16" spans="1:18" x14ac:dyDescent="0.4">
      <c r="A16" s="9">
        <v>8</v>
      </c>
      <c r="B16" s="5" t="s">
        <v>51</v>
      </c>
      <c r="C16" s="47">
        <v>1</v>
      </c>
      <c r="D16" s="57">
        <v>-1</v>
      </c>
      <c r="E16" s="58">
        <v>-1</v>
      </c>
      <c r="F16" s="59">
        <v>-1</v>
      </c>
      <c r="G16" s="22">
        <f t="shared" si="2"/>
        <v>110030.01141423306</v>
      </c>
      <c r="H16" s="22">
        <f t="shared" si="3"/>
        <v>113735.66075836906</v>
      </c>
      <c r="I16" s="22">
        <f t="shared" si="4"/>
        <v>122136.23525849248</v>
      </c>
      <c r="J16" s="44">
        <f t="shared" si="5"/>
        <v>3402.9900437391666</v>
      </c>
      <c r="K16" s="45">
        <f t="shared" si="6"/>
        <v>3517.5977554134761</v>
      </c>
      <c r="L16" s="46">
        <f t="shared" si="7"/>
        <v>3777.4093378915195</v>
      </c>
      <c r="M16" s="44">
        <f t="shared" si="8"/>
        <v>-3402.9900437391666</v>
      </c>
      <c r="N16" s="45">
        <f t="shared" si="9"/>
        <v>-3517.5977554134761</v>
      </c>
      <c r="O16" s="46">
        <f t="shared" si="10"/>
        <v>-3777.4093378915195</v>
      </c>
      <c r="P16" s="40"/>
      <c r="Q16" s="40"/>
      <c r="R16" s="40"/>
    </row>
    <row r="17" spans="1:18" x14ac:dyDescent="0.4">
      <c r="A17" s="9">
        <v>9</v>
      </c>
      <c r="B17" s="5" t="s">
        <v>52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114222.15484911534</v>
      </c>
      <c r="H17" s="22">
        <f t="shared" si="3"/>
        <v>118853.76549249567</v>
      </c>
      <c r="I17" s="22">
        <f t="shared" si="4"/>
        <v>129464.40937400203</v>
      </c>
      <c r="J17" s="44">
        <f t="shared" si="5"/>
        <v>3300.9003424269918</v>
      </c>
      <c r="K17" s="45">
        <f t="shared" si="6"/>
        <v>3412.0698227510716</v>
      </c>
      <c r="L17" s="46">
        <f t="shared" si="7"/>
        <v>3664.0870577547744</v>
      </c>
      <c r="M17" s="44">
        <f t="shared" si="8"/>
        <v>4192.1434348822795</v>
      </c>
      <c r="N17" s="45">
        <f t="shared" si="9"/>
        <v>5118.1047341266076</v>
      </c>
      <c r="O17" s="46">
        <f t="shared" si="10"/>
        <v>7328.1741155095488</v>
      </c>
      <c r="P17" s="40"/>
      <c r="Q17" s="40"/>
      <c r="R17" s="40"/>
    </row>
    <row r="18" spans="1:18" x14ac:dyDescent="0.4">
      <c r="A18" s="9">
        <v>10</v>
      </c>
      <c r="B18" s="5" t="s">
        <v>52</v>
      </c>
      <c r="C18" s="47">
        <v>1</v>
      </c>
      <c r="D18" s="57">
        <v>1.27</v>
      </c>
      <c r="E18" s="58">
        <v>1.5</v>
      </c>
      <c r="F18" s="59">
        <v>-1</v>
      </c>
      <c r="G18" s="22">
        <f t="shared" si="2"/>
        <v>118574.01894886664</v>
      </c>
      <c r="H18" s="22">
        <f t="shared" si="3"/>
        <v>124202.18493965798</v>
      </c>
      <c r="I18" s="22">
        <f t="shared" si="4"/>
        <v>125580.47709278198</v>
      </c>
      <c r="J18" s="44">
        <f t="shared" si="5"/>
        <v>3426.66464547346</v>
      </c>
      <c r="K18" s="45">
        <f t="shared" si="6"/>
        <v>3565.6129647748699</v>
      </c>
      <c r="L18" s="46">
        <f t="shared" si="7"/>
        <v>3883.9322812200608</v>
      </c>
      <c r="M18" s="44">
        <f t="shared" si="8"/>
        <v>4351.8640997512939</v>
      </c>
      <c r="N18" s="45">
        <f t="shared" si="9"/>
        <v>5348.419447162305</v>
      </c>
      <c r="O18" s="46">
        <f t="shared" si="10"/>
        <v>-3883.9322812200608</v>
      </c>
      <c r="P18" s="40"/>
      <c r="Q18" s="40"/>
      <c r="R18" s="40"/>
    </row>
    <row r="19" spans="1:18" x14ac:dyDescent="0.4">
      <c r="A19" s="9">
        <v>11</v>
      </c>
      <c r="B19" s="5" t="s">
        <v>53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115016.79838040064</v>
      </c>
      <c r="H19" s="22">
        <f t="shared" si="3"/>
        <v>120476.11939146824</v>
      </c>
      <c r="I19" s="22">
        <f t="shared" si="4"/>
        <v>121813.06277999852</v>
      </c>
      <c r="J19" s="44">
        <f t="shared" si="5"/>
        <v>3557.2205684659989</v>
      </c>
      <c r="K19" s="45">
        <f t="shared" si="6"/>
        <v>3726.0655481897393</v>
      </c>
      <c r="L19" s="46">
        <f t="shared" si="7"/>
        <v>3767.4143127834591</v>
      </c>
      <c r="M19" s="44">
        <f t="shared" si="8"/>
        <v>-3557.2205684659989</v>
      </c>
      <c r="N19" s="45">
        <f t="shared" si="9"/>
        <v>-3726.0655481897393</v>
      </c>
      <c r="O19" s="46">
        <f t="shared" si="10"/>
        <v>-3767.4143127834591</v>
      </c>
      <c r="P19" s="40"/>
      <c r="Q19" s="40"/>
      <c r="R19" s="40"/>
    </row>
    <row r="20" spans="1:18" x14ac:dyDescent="0.4">
      <c r="A20" s="9">
        <v>12</v>
      </c>
      <c r="B20" s="5" t="s">
        <v>54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119398.93839869391</v>
      </c>
      <c r="H20" s="22">
        <f t="shared" si="3"/>
        <v>125897.5447640843</v>
      </c>
      <c r="I20" s="22">
        <f t="shared" si="4"/>
        <v>129121.84654679844</v>
      </c>
      <c r="J20" s="44">
        <f t="shared" si="5"/>
        <v>3450.503951412019</v>
      </c>
      <c r="K20" s="45">
        <f t="shared" si="6"/>
        <v>3614.2835817440468</v>
      </c>
      <c r="L20" s="46">
        <f t="shared" si="7"/>
        <v>3654.3918833999555</v>
      </c>
      <c r="M20" s="44">
        <f t="shared" si="8"/>
        <v>4382.1400182932639</v>
      </c>
      <c r="N20" s="45">
        <f t="shared" si="9"/>
        <v>5421.4253726160705</v>
      </c>
      <c r="O20" s="46">
        <f t="shared" si="10"/>
        <v>7308.7837667999111</v>
      </c>
      <c r="P20" s="40"/>
      <c r="Q20" s="40"/>
      <c r="R20" s="40"/>
    </row>
    <row r="21" spans="1:18" x14ac:dyDescent="0.4">
      <c r="A21" s="9">
        <v>13</v>
      </c>
      <c r="B21" s="5" t="s">
        <v>55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123948.03795168415</v>
      </c>
      <c r="H21" s="22">
        <f t="shared" si="3"/>
        <v>131562.93427846811</v>
      </c>
      <c r="I21" s="22">
        <f t="shared" si="4"/>
        <v>136869.15733960635</v>
      </c>
      <c r="J21" s="44">
        <f t="shared" si="5"/>
        <v>3581.9681519608171</v>
      </c>
      <c r="K21" s="45">
        <f t="shared" si="6"/>
        <v>3776.9263429225289</v>
      </c>
      <c r="L21" s="46">
        <f t="shared" si="7"/>
        <v>3873.6553964039531</v>
      </c>
      <c r="M21" s="44">
        <f t="shared" si="8"/>
        <v>4549.0995529902375</v>
      </c>
      <c r="N21" s="45">
        <f t="shared" si="9"/>
        <v>5665.3895143837935</v>
      </c>
      <c r="O21" s="46">
        <f t="shared" si="10"/>
        <v>7747.3107928079062</v>
      </c>
      <c r="P21" s="40"/>
      <c r="Q21" s="40"/>
      <c r="R21" s="40"/>
    </row>
    <row r="22" spans="1:18" x14ac:dyDescent="0.4">
      <c r="A22" s="9">
        <v>14</v>
      </c>
      <c r="B22" s="5" t="s">
        <v>56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128670.45819764331</v>
      </c>
      <c r="H22" s="22">
        <f t="shared" si="3"/>
        <v>137483.26632099916</v>
      </c>
      <c r="I22" s="22">
        <f t="shared" si="4"/>
        <v>145081.30677998273</v>
      </c>
      <c r="J22" s="44">
        <f t="shared" si="5"/>
        <v>3718.4411385505246</v>
      </c>
      <c r="K22" s="45">
        <f t="shared" si="6"/>
        <v>3946.8880283540429</v>
      </c>
      <c r="L22" s="46">
        <f t="shared" si="7"/>
        <v>4106.0747201881904</v>
      </c>
      <c r="M22" s="44">
        <f t="shared" si="8"/>
        <v>4722.4202459591661</v>
      </c>
      <c r="N22" s="45">
        <f t="shared" si="9"/>
        <v>5920.3320425310649</v>
      </c>
      <c r="O22" s="46">
        <f t="shared" si="10"/>
        <v>8212.1494403763809</v>
      </c>
      <c r="P22" s="40"/>
      <c r="Q22" s="40"/>
      <c r="R22" s="40"/>
    </row>
    <row r="23" spans="1:18" x14ac:dyDescent="0.4">
      <c r="A23" s="9">
        <v>15</v>
      </c>
      <c r="B23" s="5" t="s">
        <v>57</v>
      </c>
      <c r="C23" s="47">
        <v>1</v>
      </c>
      <c r="D23" s="57">
        <v>1.27</v>
      </c>
      <c r="E23" s="58">
        <v>1.5</v>
      </c>
      <c r="F23" s="88">
        <v>2</v>
      </c>
      <c r="G23" s="22">
        <f t="shared" si="2"/>
        <v>133572.80265497352</v>
      </c>
      <c r="H23" s="22">
        <f t="shared" si="3"/>
        <v>143670.01330544412</v>
      </c>
      <c r="I23" s="22">
        <f t="shared" si="4"/>
        <v>153786.18518678169</v>
      </c>
      <c r="J23" s="44">
        <f t="shared" si="5"/>
        <v>3860.1137459292991</v>
      </c>
      <c r="K23" s="45">
        <f t="shared" si="6"/>
        <v>4124.4979896299747</v>
      </c>
      <c r="L23" s="46">
        <f t="shared" si="7"/>
        <v>4352.4392033994818</v>
      </c>
      <c r="M23" s="44">
        <f t="shared" si="8"/>
        <v>4902.3444573302095</v>
      </c>
      <c r="N23" s="45">
        <f t="shared" si="9"/>
        <v>6186.7469844449624</v>
      </c>
      <c r="O23" s="46">
        <f t="shared" si="10"/>
        <v>8704.8784067989636</v>
      </c>
      <c r="P23" s="40"/>
      <c r="Q23" s="40"/>
      <c r="R23" s="40"/>
    </row>
    <row r="24" spans="1:18" x14ac:dyDescent="0.4">
      <c r="A24" s="9">
        <v>16</v>
      </c>
      <c r="B24" s="5" t="s">
        <v>58</v>
      </c>
      <c r="C24" s="47">
        <v>2</v>
      </c>
      <c r="D24" s="57">
        <v>1.27</v>
      </c>
      <c r="E24" s="58">
        <v>1.5</v>
      </c>
      <c r="F24" s="59">
        <v>-1</v>
      </c>
      <c r="G24" s="22">
        <f t="shared" si="2"/>
        <v>138661.92643612801</v>
      </c>
      <c r="H24" s="22">
        <f t="shared" si="3"/>
        <v>150135.1639041891</v>
      </c>
      <c r="I24" s="22">
        <f t="shared" si="4"/>
        <v>149172.59963117825</v>
      </c>
      <c r="J24" s="44">
        <f t="shared" si="5"/>
        <v>4007.1840796492056</v>
      </c>
      <c r="K24" s="45">
        <f t="shared" si="6"/>
        <v>4310.1003991633233</v>
      </c>
      <c r="L24" s="46">
        <f t="shared" si="7"/>
        <v>4613.5855556034503</v>
      </c>
      <c r="M24" s="44">
        <f t="shared" si="8"/>
        <v>5089.1237811544916</v>
      </c>
      <c r="N24" s="45">
        <f t="shared" si="9"/>
        <v>6465.1505987449855</v>
      </c>
      <c r="O24" s="46">
        <f t="shared" si="10"/>
        <v>-4613.5855556034503</v>
      </c>
      <c r="P24" s="40"/>
      <c r="Q24" s="40"/>
      <c r="R24" s="40"/>
    </row>
    <row r="25" spans="1:18" x14ac:dyDescent="0.4">
      <c r="A25" s="9">
        <v>17</v>
      </c>
      <c r="B25" s="5" t="s">
        <v>59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143944.94583334448</v>
      </c>
      <c r="H25" s="22">
        <f t="shared" si="3"/>
        <v>156891.24627987761</v>
      </c>
      <c r="I25" s="22">
        <f t="shared" si="4"/>
        <v>158122.95560904895</v>
      </c>
      <c r="J25" s="44">
        <f t="shared" si="5"/>
        <v>4159.8577930838401</v>
      </c>
      <c r="K25" s="45">
        <f t="shared" si="6"/>
        <v>4504.0549171256725</v>
      </c>
      <c r="L25" s="46">
        <f t="shared" si="7"/>
        <v>4475.1779889353475</v>
      </c>
      <c r="M25" s="44">
        <f t="shared" si="8"/>
        <v>5283.019397216477</v>
      </c>
      <c r="N25" s="45">
        <f t="shared" si="9"/>
        <v>6756.0823756885093</v>
      </c>
      <c r="O25" s="46">
        <f t="shared" si="10"/>
        <v>8950.3559778706949</v>
      </c>
      <c r="P25" s="40"/>
      <c r="Q25" s="40"/>
      <c r="R25" s="40"/>
    </row>
    <row r="26" spans="1:18" x14ac:dyDescent="0.4">
      <c r="A26" s="9">
        <v>18</v>
      </c>
      <c r="B26" s="5" t="s">
        <v>60</v>
      </c>
      <c r="C26" s="47">
        <v>1</v>
      </c>
      <c r="D26" s="57">
        <v>1.27</v>
      </c>
      <c r="E26" s="58">
        <v>1.5</v>
      </c>
      <c r="F26" s="59">
        <v>2</v>
      </c>
      <c r="G26" s="22">
        <f t="shared" si="2"/>
        <v>149429.24826959491</v>
      </c>
      <c r="H26" s="22">
        <f t="shared" si="3"/>
        <v>163951.3523624721</v>
      </c>
      <c r="I26" s="22">
        <f t="shared" si="4"/>
        <v>167610.33294559189</v>
      </c>
      <c r="J26" s="44">
        <f t="shared" si="5"/>
        <v>4318.3483750003343</v>
      </c>
      <c r="K26" s="45">
        <f t="shared" si="6"/>
        <v>4706.7373883963282</v>
      </c>
      <c r="L26" s="46">
        <f t="shared" si="7"/>
        <v>4743.6886682714685</v>
      </c>
      <c r="M26" s="44">
        <f t="shared" si="8"/>
        <v>5484.3024362504248</v>
      </c>
      <c r="N26" s="45">
        <f t="shared" si="9"/>
        <v>7060.1060825944924</v>
      </c>
      <c r="O26" s="46">
        <f t="shared" si="10"/>
        <v>9487.377336542937</v>
      </c>
      <c r="P26" s="40"/>
      <c r="Q26" s="40"/>
      <c r="R26" s="40"/>
    </row>
    <row r="27" spans="1:18" x14ac:dyDescent="0.4">
      <c r="A27" s="9">
        <v>19</v>
      </c>
      <c r="B27" s="5" t="s">
        <v>61</v>
      </c>
      <c r="C27" s="47">
        <v>1</v>
      </c>
      <c r="D27" s="57">
        <v>-1</v>
      </c>
      <c r="E27" s="58">
        <v>-1</v>
      </c>
      <c r="F27" s="59">
        <v>-1</v>
      </c>
      <c r="G27" s="22">
        <f t="shared" si="2"/>
        <v>144946.37082150707</v>
      </c>
      <c r="H27" s="22">
        <f t="shared" si="3"/>
        <v>159032.81179159792</v>
      </c>
      <c r="I27" s="22">
        <f t="shared" si="4"/>
        <v>162582.02295722414</v>
      </c>
      <c r="J27" s="44">
        <f t="shared" si="5"/>
        <v>4482.8774480878474</v>
      </c>
      <c r="K27" s="45">
        <f t="shared" si="6"/>
        <v>4918.5405708741628</v>
      </c>
      <c r="L27" s="46">
        <f t="shared" si="7"/>
        <v>5028.309988367756</v>
      </c>
      <c r="M27" s="44">
        <f t="shared" si="8"/>
        <v>-4482.8774480878474</v>
      </c>
      <c r="N27" s="45">
        <f t="shared" si="9"/>
        <v>-4918.5405708741628</v>
      </c>
      <c r="O27" s="46">
        <f t="shared" si="10"/>
        <v>-5028.309988367756</v>
      </c>
      <c r="P27" s="40" t="s">
        <v>62</v>
      </c>
      <c r="Q27" s="40"/>
      <c r="R27" s="40"/>
    </row>
    <row r="28" spans="1:18" x14ac:dyDescent="0.4">
      <c r="A28" s="9">
        <v>20</v>
      </c>
      <c r="B28" s="5" t="s">
        <v>63</v>
      </c>
      <c r="C28" s="47">
        <v>1</v>
      </c>
      <c r="D28" s="57">
        <v>-1</v>
      </c>
      <c r="E28" s="58">
        <v>-1</v>
      </c>
      <c r="F28" s="59">
        <v>-1</v>
      </c>
      <c r="G28" s="22">
        <f t="shared" si="2"/>
        <v>140597.97969686185</v>
      </c>
      <c r="H28" s="22">
        <f t="shared" si="3"/>
        <v>154261.82743784998</v>
      </c>
      <c r="I28" s="22">
        <f t="shared" si="4"/>
        <v>157704.5622685074</v>
      </c>
      <c r="J28" s="44">
        <f t="shared" si="5"/>
        <v>4348.3911246452117</v>
      </c>
      <c r="K28" s="45">
        <f t="shared" si="6"/>
        <v>4770.9843537479373</v>
      </c>
      <c r="L28" s="46">
        <f t="shared" si="7"/>
        <v>4877.4606887167238</v>
      </c>
      <c r="M28" s="44">
        <f t="shared" si="8"/>
        <v>-4348.3911246452117</v>
      </c>
      <c r="N28" s="45">
        <f t="shared" si="9"/>
        <v>-4770.9843537479373</v>
      </c>
      <c r="O28" s="46">
        <f t="shared" si="10"/>
        <v>-4877.4606887167238</v>
      </c>
      <c r="P28" s="40" t="s">
        <v>62</v>
      </c>
      <c r="Q28" s="40"/>
      <c r="R28" s="40"/>
    </row>
    <row r="29" spans="1:18" x14ac:dyDescent="0.4">
      <c r="A29" s="9">
        <v>21</v>
      </c>
      <c r="B29" s="5" t="s">
        <v>64</v>
      </c>
      <c r="C29" s="47">
        <v>1</v>
      </c>
      <c r="D29" s="57">
        <v>1.27</v>
      </c>
      <c r="E29" s="58">
        <v>1.5</v>
      </c>
      <c r="F29" s="106">
        <v>2</v>
      </c>
      <c r="G29" s="22">
        <f t="shared" si="2"/>
        <v>145954.76272331228</v>
      </c>
      <c r="H29" s="22">
        <f t="shared" si="3"/>
        <v>161203.60967255323</v>
      </c>
      <c r="I29" s="22">
        <f t="shared" si="4"/>
        <v>167166.83600461786</v>
      </c>
      <c r="J29" s="44">
        <f t="shared" si="5"/>
        <v>4217.9393909058554</v>
      </c>
      <c r="K29" s="45">
        <f t="shared" si="6"/>
        <v>4627.8548231354989</v>
      </c>
      <c r="L29" s="46">
        <f t="shared" si="7"/>
        <v>4731.1368680552223</v>
      </c>
      <c r="M29" s="44">
        <f t="shared" si="8"/>
        <v>5356.7830264504364</v>
      </c>
      <c r="N29" s="45">
        <f t="shared" si="9"/>
        <v>6941.7822347032488</v>
      </c>
      <c r="O29" s="46">
        <f t="shared" si="10"/>
        <v>9462.2737361104446</v>
      </c>
      <c r="P29" s="40"/>
      <c r="Q29" s="40"/>
      <c r="R29" s="40"/>
    </row>
    <row r="30" spans="1:18" x14ac:dyDescent="0.4">
      <c r="A30" s="9">
        <v>22</v>
      </c>
      <c r="B30" s="5" t="s">
        <v>65</v>
      </c>
      <c r="C30" s="47">
        <v>1</v>
      </c>
      <c r="D30" s="57">
        <v>1.27</v>
      </c>
      <c r="E30" s="58">
        <v>1.5</v>
      </c>
      <c r="F30" s="88">
        <v>-1</v>
      </c>
      <c r="G30" s="22">
        <f t="shared" si="2"/>
        <v>151515.63918307048</v>
      </c>
      <c r="H30" s="22">
        <f t="shared" si="3"/>
        <v>168457.77210781813</v>
      </c>
      <c r="I30" s="22">
        <f t="shared" si="4"/>
        <v>162151.83092447932</v>
      </c>
      <c r="J30" s="44">
        <f t="shared" si="5"/>
        <v>4378.6428816993684</v>
      </c>
      <c r="K30" s="45">
        <f t="shared" si="6"/>
        <v>4836.1082901765967</v>
      </c>
      <c r="L30" s="46">
        <f t="shared" si="7"/>
        <v>5015.005080138536</v>
      </c>
      <c r="M30" s="44">
        <f t="shared" si="8"/>
        <v>5560.8764597581976</v>
      </c>
      <c r="N30" s="45">
        <f t="shared" si="9"/>
        <v>7254.1624352648951</v>
      </c>
      <c r="O30" s="46">
        <f t="shared" si="10"/>
        <v>-5015.005080138536</v>
      </c>
      <c r="P30" s="40"/>
      <c r="Q30" s="40"/>
      <c r="R30" s="40"/>
    </row>
    <row r="31" spans="1:18" x14ac:dyDescent="0.4">
      <c r="A31" s="9">
        <v>23</v>
      </c>
      <c r="B31" s="5" t="s">
        <v>66</v>
      </c>
      <c r="C31" s="47">
        <v>2</v>
      </c>
      <c r="D31" s="57">
        <v>1.27</v>
      </c>
      <c r="E31" s="58">
        <v>1.5</v>
      </c>
      <c r="F31" s="85">
        <v>-1</v>
      </c>
      <c r="G31" s="22">
        <f t="shared" si="2"/>
        <v>157288.38503594545</v>
      </c>
      <c r="H31" s="22">
        <f t="shared" si="3"/>
        <v>176038.37185266995</v>
      </c>
      <c r="I31" s="22">
        <f t="shared" si="4"/>
        <v>157287.27599674495</v>
      </c>
      <c r="J31" s="44">
        <f t="shared" si="5"/>
        <v>4545.4691754921141</v>
      </c>
      <c r="K31" s="45">
        <f t="shared" si="6"/>
        <v>5053.733163234544</v>
      </c>
      <c r="L31" s="46">
        <f t="shared" si="7"/>
        <v>4864.5549277343798</v>
      </c>
      <c r="M31" s="44">
        <f t="shared" si="8"/>
        <v>5772.7458528749848</v>
      </c>
      <c r="N31" s="45">
        <f t="shared" si="9"/>
        <v>7580.5997448518156</v>
      </c>
      <c r="O31" s="46">
        <f t="shared" si="10"/>
        <v>-4864.5549277343798</v>
      </c>
      <c r="P31" s="40"/>
      <c r="Q31" s="40"/>
      <c r="R31" s="40"/>
    </row>
    <row r="32" spans="1:18" x14ac:dyDescent="0.4">
      <c r="A32" s="9">
        <v>24</v>
      </c>
      <c r="B32" s="5" t="s">
        <v>67</v>
      </c>
      <c r="C32" s="47">
        <v>1</v>
      </c>
      <c r="D32" s="57">
        <v>-1</v>
      </c>
      <c r="E32" s="58">
        <v>-1</v>
      </c>
      <c r="F32" s="59">
        <v>-1</v>
      </c>
      <c r="G32" s="22">
        <f t="shared" si="2"/>
        <v>152569.73348486709</v>
      </c>
      <c r="H32" s="22">
        <f t="shared" si="3"/>
        <v>170757.22069708986</v>
      </c>
      <c r="I32" s="22">
        <f t="shared" si="4"/>
        <v>152568.6577168426</v>
      </c>
      <c r="J32" s="44">
        <f t="shared" si="5"/>
        <v>4718.6515510783638</v>
      </c>
      <c r="K32" s="45">
        <f t="shared" si="6"/>
        <v>5281.151155580098</v>
      </c>
      <c r="L32" s="46">
        <f t="shared" si="7"/>
        <v>4718.6182799023481</v>
      </c>
      <c r="M32" s="44">
        <f t="shared" si="8"/>
        <v>-4718.6515510783638</v>
      </c>
      <c r="N32" s="45">
        <f t="shared" si="9"/>
        <v>-5281.151155580098</v>
      </c>
      <c r="O32" s="46">
        <f t="shared" si="10"/>
        <v>-4718.6182799023481</v>
      </c>
      <c r="P32" s="40" t="s">
        <v>62</v>
      </c>
      <c r="Q32" s="40"/>
      <c r="R32" s="40"/>
    </row>
    <row r="33" spans="1:18" x14ac:dyDescent="0.4">
      <c r="A33" s="9">
        <v>25</v>
      </c>
      <c r="B33" s="5" t="s">
        <v>68</v>
      </c>
      <c r="C33" s="47">
        <v>1</v>
      </c>
      <c r="D33" s="57">
        <v>1.27</v>
      </c>
      <c r="E33" s="58">
        <v>1.5</v>
      </c>
      <c r="F33" s="90">
        <v>-1</v>
      </c>
      <c r="G33" s="22">
        <f t="shared" si="2"/>
        <v>158382.64033064051</v>
      </c>
      <c r="H33" s="22">
        <f t="shared" si="3"/>
        <v>178441.2956284589</v>
      </c>
      <c r="I33" s="22">
        <f t="shared" si="4"/>
        <v>147991.59798533731</v>
      </c>
      <c r="J33" s="44">
        <f t="shared" si="5"/>
        <v>4577.0920045460125</v>
      </c>
      <c r="K33" s="45">
        <f t="shared" si="6"/>
        <v>5122.7166209126954</v>
      </c>
      <c r="L33" s="46">
        <f t="shared" si="7"/>
        <v>4577.0597315052783</v>
      </c>
      <c r="M33" s="44">
        <f t="shared" si="8"/>
        <v>5812.9068457734356</v>
      </c>
      <c r="N33" s="45">
        <f t="shared" si="9"/>
        <v>7684.074931369043</v>
      </c>
      <c r="O33" s="46">
        <f t="shared" si="10"/>
        <v>-4577.0597315052783</v>
      </c>
      <c r="P33" s="40"/>
      <c r="Q33" s="40"/>
      <c r="R33" s="40"/>
    </row>
    <row r="34" spans="1:18" x14ac:dyDescent="0.4">
      <c r="A34" s="9">
        <v>26</v>
      </c>
      <c r="B34" s="5" t="s">
        <v>69</v>
      </c>
      <c r="C34" s="47">
        <v>2</v>
      </c>
      <c r="D34" s="57">
        <v>1.27</v>
      </c>
      <c r="E34" s="87">
        <v>1.5</v>
      </c>
      <c r="F34" s="80">
        <v>2</v>
      </c>
      <c r="G34" s="22">
        <f t="shared" si="2"/>
        <v>164417.01892723792</v>
      </c>
      <c r="H34" s="22">
        <f t="shared" si="3"/>
        <v>186471.15393173957</v>
      </c>
      <c r="I34" s="22">
        <f t="shared" si="4"/>
        <v>156871.09386445757</v>
      </c>
      <c r="J34" s="44">
        <f t="shared" si="5"/>
        <v>4751.4792099192155</v>
      </c>
      <c r="K34" s="45">
        <f t="shared" si="6"/>
        <v>5353.2388688537667</v>
      </c>
      <c r="L34" s="46">
        <f t="shared" si="7"/>
        <v>4439.7479395601194</v>
      </c>
      <c r="M34" s="44">
        <f t="shared" si="8"/>
        <v>6034.3785965974039</v>
      </c>
      <c r="N34" s="45">
        <f t="shared" si="9"/>
        <v>8029.85830328065</v>
      </c>
      <c r="O34" s="46">
        <f t="shared" si="10"/>
        <v>8879.4958791202389</v>
      </c>
      <c r="P34" s="40"/>
      <c r="Q34" s="40"/>
      <c r="R34" s="40"/>
    </row>
    <row r="35" spans="1:18" x14ac:dyDescent="0.4">
      <c r="A35" s="9">
        <v>27</v>
      </c>
      <c r="B35" s="5" t="s">
        <v>70</v>
      </c>
      <c r="C35" s="47">
        <v>1</v>
      </c>
      <c r="D35" s="57">
        <v>1.27</v>
      </c>
      <c r="E35" s="87">
        <v>1.5</v>
      </c>
      <c r="F35" s="84">
        <v>2</v>
      </c>
      <c r="G35" s="22">
        <f t="shared" si="2"/>
        <v>170681.30734836569</v>
      </c>
      <c r="H35" s="22">
        <f t="shared" si="3"/>
        <v>194862.35585866784</v>
      </c>
      <c r="I35" s="22">
        <f t="shared" si="4"/>
        <v>166283.35949632502</v>
      </c>
      <c r="J35" s="44">
        <f t="shared" si="5"/>
        <v>4932.5105678171376</v>
      </c>
      <c r="K35" s="45">
        <f t="shared" si="6"/>
        <v>5594.134617952187</v>
      </c>
      <c r="L35" s="46">
        <f t="shared" si="7"/>
        <v>4706.1328159337272</v>
      </c>
      <c r="M35" s="44">
        <f t="shared" si="8"/>
        <v>6264.2884211277651</v>
      </c>
      <c r="N35" s="45">
        <f t="shared" si="9"/>
        <v>8391.201926928281</v>
      </c>
      <c r="O35" s="46">
        <f t="shared" si="10"/>
        <v>9412.2656318674544</v>
      </c>
      <c r="P35" s="40"/>
      <c r="Q35" s="40"/>
      <c r="R35" s="40"/>
    </row>
    <row r="36" spans="1:18" x14ac:dyDescent="0.4">
      <c r="A36" s="9">
        <v>28</v>
      </c>
      <c r="B36" s="5" t="s">
        <v>71</v>
      </c>
      <c r="C36" s="47">
        <v>1</v>
      </c>
      <c r="D36" s="57">
        <v>-1</v>
      </c>
      <c r="E36" s="58">
        <v>-1</v>
      </c>
      <c r="F36" s="85">
        <v>-1</v>
      </c>
      <c r="G36" s="22">
        <f t="shared" si="2"/>
        <v>165560.86812791473</v>
      </c>
      <c r="H36" s="22">
        <f t="shared" si="3"/>
        <v>189016.48518290781</v>
      </c>
      <c r="I36" s="22">
        <f t="shared" si="4"/>
        <v>161294.85871143528</v>
      </c>
      <c r="J36" s="44">
        <f t="shared" si="5"/>
        <v>5120.4392204509704</v>
      </c>
      <c r="K36" s="45">
        <f t="shared" si="6"/>
        <v>5845.8706757600348</v>
      </c>
      <c r="L36" s="46">
        <f t="shared" si="7"/>
        <v>4988.5007848897503</v>
      </c>
      <c r="M36" s="44">
        <f t="shared" si="8"/>
        <v>-5120.4392204509704</v>
      </c>
      <c r="N36" s="45">
        <f t="shared" si="9"/>
        <v>-5845.8706757600348</v>
      </c>
      <c r="O36" s="46">
        <f t="shared" si="10"/>
        <v>-4988.5007848897503</v>
      </c>
      <c r="P36" s="40" t="s">
        <v>72</v>
      </c>
      <c r="Q36" s="40"/>
      <c r="R36" s="40"/>
    </row>
    <row r="37" spans="1:18" x14ac:dyDescent="0.4">
      <c r="A37" s="9">
        <v>29</v>
      </c>
      <c r="B37" s="5" t="s">
        <v>73</v>
      </c>
      <c r="C37" s="47">
        <v>1</v>
      </c>
      <c r="D37" s="57">
        <v>1.27</v>
      </c>
      <c r="E37" s="58">
        <v>1.5</v>
      </c>
      <c r="F37" s="59">
        <v>2</v>
      </c>
      <c r="G37" s="22">
        <f t="shared" si="2"/>
        <v>171868.73720358827</v>
      </c>
      <c r="H37" s="22">
        <f t="shared" si="3"/>
        <v>197522.22701613867</v>
      </c>
      <c r="I37" s="22">
        <f t="shared" si="4"/>
        <v>170972.55023412139</v>
      </c>
      <c r="J37" s="44">
        <f t="shared" si="5"/>
        <v>4966.8260438374418</v>
      </c>
      <c r="K37" s="45">
        <f t="shared" si="6"/>
        <v>5670.4945554872338</v>
      </c>
      <c r="L37" s="46">
        <f t="shared" si="7"/>
        <v>4838.8457613430583</v>
      </c>
      <c r="M37" s="44">
        <f t="shared" si="8"/>
        <v>6307.8690756735514</v>
      </c>
      <c r="N37" s="45">
        <f t="shared" si="9"/>
        <v>8505.7418332308516</v>
      </c>
      <c r="O37" s="46">
        <f t="shared" si="10"/>
        <v>9677.6915226861165</v>
      </c>
      <c r="P37" s="40"/>
      <c r="Q37" s="40"/>
      <c r="R37" s="40"/>
    </row>
    <row r="38" spans="1:18" x14ac:dyDescent="0.4">
      <c r="A38" s="9">
        <v>30</v>
      </c>
      <c r="B38" s="5" t="s">
        <v>74</v>
      </c>
      <c r="C38" s="47">
        <v>1</v>
      </c>
      <c r="D38" s="57">
        <v>-1</v>
      </c>
      <c r="E38" s="58">
        <v>-1</v>
      </c>
      <c r="F38" s="59">
        <v>-1</v>
      </c>
      <c r="G38" s="22">
        <f t="shared" si="2"/>
        <v>166712.67508748063</v>
      </c>
      <c r="H38" s="22">
        <f t="shared" si="3"/>
        <v>191596.5602056545</v>
      </c>
      <c r="I38" s="22">
        <f t="shared" si="4"/>
        <v>165843.37372709776</v>
      </c>
      <c r="J38" s="44">
        <f t="shared" si="5"/>
        <v>5156.0621161076479</v>
      </c>
      <c r="K38" s="45">
        <f t="shared" si="6"/>
        <v>5925.6668104841601</v>
      </c>
      <c r="L38" s="46">
        <f t="shared" si="7"/>
        <v>5129.1765070236415</v>
      </c>
      <c r="M38" s="44">
        <f t="shared" si="8"/>
        <v>-5156.0621161076479</v>
      </c>
      <c r="N38" s="45">
        <f t="shared" si="9"/>
        <v>-5925.6668104841601</v>
      </c>
      <c r="O38" s="46">
        <f t="shared" si="10"/>
        <v>-5129.1765070236415</v>
      </c>
      <c r="P38" s="40"/>
      <c r="Q38" s="40"/>
      <c r="R38" s="40"/>
    </row>
    <row r="39" spans="1:18" x14ac:dyDescent="0.4">
      <c r="A39" s="9">
        <v>31</v>
      </c>
      <c r="B39" s="5" t="s">
        <v>75</v>
      </c>
      <c r="C39" s="47">
        <v>2</v>
      </c>
      <c r="D39" s="57">
        <v>-1</v>
      </c>
      <c r="E39" s="60">
        <v>-1</v>
      </c>
      <c r="F39" s="59">
        <v>-1</v>
      </c>
      <c r="G39" s="22">
        <f t="shared" si="2"/>
        <v>161711.29483485621</v>
      </c>
      <c r="H39" s="22">
        <f t="shared" si="3"/>
        <v>185848.66339948488</v>
      </c>
      <c r="I39" s="22">
        <f t="shared" si="4"/>
        <v>160868.07251528482</v>
      </c>
      <c r="J39" s="44">
        <f t="shared" si="5"/>
        <v>5001.380252624419</v>
      </c>
      <c r="K39" s="45">
        <f t="shared" si="6"/>
        <v>5747.8968061696351</v>
      </c>
      <c r="L39" s="46">
        <f t="shared" si="7"/>
        <v>4975.3012118129327</v>
      </c>
      <c r="M39" s="44">
        <f t="shared" si="8"/>
        <v>-5001.380252624419</v>
      </c>
      <c r="N39" s="45">
        <f t="shared" si="9"/>
        <v>-5747.8968061696351</v>
      </c>
      <c r="O39" s="46">
        <f t="shared" si="10"/>
        <v>-4975.3012118129327</v>
      </c>
      <c r="P39" s="40"/>
      <c r="Q39" s="40"/>
      <c r="R39" s="40"/>
    </row>
    <row r="40" spans="1:18" x14ac:dyDescent="0.4">
      <c r="A40" s="9">
        <v>32</v>
      </c>
      <c r="B40" s="5" t="s">
        <v>76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156859.95598981052</v>
      </c>
      <c r="H40" s="22">
        <f t="shared" si="3"/>
        <v>180273.20349750033</v>
      </c>
      <c r="I40" s="22">
        <f t="shared" si="4"/>
        <v>156042.03033982628</v>
      </c>
      <c r="J40" s="44">
        <f t="shared" si="5"/>
        <v>4851.338845045686</v>
      </c>
      <c r="K40" s="45">
        <f t="shared" si="6"/>
        <v>5575.4599019845464</v>
      </c>
      <c r="L40" s="46">
        <f t="shared" si="7"/>
        <v>4826.0421754585441</v>
      </c>
      <c r="M40" s="44">
        <f t="shared" si="8"/>
        <v>-4851.338845045686</v>
      </c>
      <c r="N40" s="45">
        <f t="shared" si="9"/>
        <v>-5575.4599019845464</v>
      </c>
      <c r="O40" s="46">
        <f t="shared" si="10"/>
        <v>-4826.0421754585441</v>
      </c>
      <c r="P40" s="40"/>
      <c r="Q40" s="40"/>
      <c r="R40" s="40"/>
    </row>
    <row r="41" spans="1:18" x14ac:dyDescent="0.4">
      <c r="A41" s="9">
        <v>33</v>
      </c>
      <c r="B41" s="5" t="s">
        <v>77</v>
      </c>
      <c r="C41" s="47">
        <v>1</v>
      </c>
      <c r="D41" s="57">
        <v>1.27</v>
      </c>
      <c r="E41" s="91">
        <v>1.5</v>
      </c>
      <c r="F41" s="89">
        <v>2</v>
      </c>
      <c r="G41" s="22">
        <f t="shared" si="2"/>
        <v>162836.3203130223</v>
      </c>
      <c r="H41" s="22">
        <f t="shared" si="3"/>
        <v>188385.49765488785</v>
      </c>
      <c r="I41" s="22">
        <f t="shared" si="4"/>
        <v>165404.55216021586</v>
      </c>
      <c r="J41" s="44">
        <f t="shared" si="5"/>
        <v>4705.7986796943151</v>
      </c>
      <c r="K41" s="45">
        <f t="shared" si="6"/>
        <v>5408.1961049250094</v>
      </c>
      <c r="L41" s="46">
        <f t="shared" si="7"/>
        <v>4681.2609101947883</v>
      </c>
      <c r="M41" s="44">
        <f t="shared" si="8"/>
        <v>5976.3643232117802</v>
      </c>
      <c r="N41" s="45">
        <f t="shared" si="9"/>
        <v>8112.2941573875141</v>
      </c>
      <c r="O41" s="46">
        <f t="shared" si="10"/>
        <v>9362.5218203895765</v>
      </c>
      <c r="P41" s="40"/>
      <c r="Q41" s="40"/>
      <c r="R41" s="40"/>
    </row>
    <row r="42" spans="1:18" x14ac:dyDescent="0.4">
      <c r="A42" s="9">
        <v>34</v>
      </c>
      <c r="B42" s="5" t="s">
        <v>78</v>
      </c>
      <c r="C42" s="47">
        <v>1</v>
      </c>
      <c r="D42" s="57">
        <v>1.27</v>
      </c>
      <c r="E42" s="91">
        <v>1.5</v>
      </c>
      <c r="F42" s="107">
        <v>2</v>
      </c>
      <c r="G42" s="22">
        <f t="shared" si="2"/>
        <v>169040.38411694844</v>
      </c>
      <c r="H42" s="22">
        <f t="shared" si="3"/>
        <v>196862.8450493578</v>
      </c>
      <c r="I42" s="22">
        <f t="shared" si="4"/>
        <v>175328.82528982882</v>
      </c>
      <c r="J42" s="44">
        <f t="shared" si="5"/>
        <v>4885.0896093906686</v>
      </c>
      <c r="K42" s="45">
        <f t="shared" si="6"/>
        <v>5651.5649296466354</v>
      </c>
      <c r="L42" s="46">
        <f t="shared" si="7"/>
        <v>4962.1365648064757</v>
      </c>
      <c r="M42" s="44">
        <f>IF(D42="","",J42*D42)</f>
        <v>6204.0638039261494</v>
      </c>
      <c r="N42" s="45">
        <f t="shared" si="9"/>
        <v>8477.3473944699526</v>
      </c>
      <c r="O42" s="46">
        <f t="shared" si="10"/>
        <v>9924.2731296129514</v>
      </c>
      <c r="P42" s="40"/>
      <c r="Q42" s="40"/>
      <c r="R42" s="40"/>
    </row>
    <row r="43" spans="1:18" x14ac:dyDescent="0.4">
      <c r="A43" s="3">
        <v>35</v>
      </c>
      <c r="B43" s="5" t="s">
        <v>79</v>
      </c>
      <c r="C43" s="47">
        <v>1</v>
      </c>
      <c r="D43" s="57">
        <v>-1</v>
      </c>
      <c r="E43" s="60">
        <v>-1</v>
      </c>
      <c r="F43" s="59">
        <v>-1</v>
      </c>
      <c r="G43" s="22">
        <f>IF(D43="","",G42+M43)</f>
        <v>163969.17259343999</v>
      </c>
      <c r="H43" s="22">
        <f>IF(E43="","",H42+N43)</f>
        <v>190956.95969787706</v>
      </c>
      <c r="I43" s="22">
        <f>IF(F43="","",I42+O43)</f>
        <v>170068.96053113395</v>
      </c>
      <c r="J43" s="44">
        <f t="shared" si="5"/>
        <v>5071.211523508453</v>
      </c>
      <c r="K43" s="45">
        <f t="shared" si="6"/>
        <v>5905.8853514807333</v>
      </c>
      <c r="L43" s="46">
        <f t="shared" si="7"/>
        <v>5259.8647586948646</v>
      </c>
      <c r="M43" s="44">
        <f t="shared" si="8"/>
        <v>-5071.211523508453</v>
      </c>
      <c r="N43" s="45">
        <f t="shared" si="9"/>
        <v>-5905.8853514807333</v>
      </c>
      <c r="O43" s="46">
        <f t="shared" si="10"/>
        <v>-5259.8647586948646</v>
      </c>
    </row>
    <row r="44" spans="1:18" x14ac:dyDescent="0.4">
      <c r="A44" s="9">
        <v>36</v>
      </c>
      <c r="B44" s="5" t="s">
        <v>80</v>
      </c>
      <c r="C44" s="47">
        <v>1</v>
      </c>
      <c r="D44" s="57">
        <v>1.27</v>
      </c>
      <c r="E44" s="60">
        <v>1.5</v>
      </c>
      <c r="F44" s="59">
        <v>-1</v>
      </c>
      <c r="G44" s="22">
        <f t="shared" ref="G44:G58" si="11">IF(D44="","",G43+M44)</f>
        <v>170216.39806925005</v>
      </c>
      <c r="H44" s="22">
        <f t="shared" ref="H44:H58" si="12">IF(E44="","",H43+N44)</f>
        <v>199550.02288428153</v>
      </c>
      <c r="I44" s="22">
        <f t="shared" ref="I44:I58" si="13">IF(F44="","",I43+O44)</f>
        <v>164966.89171519995</v>
      </c>
      <c r="J44" s="44">
        <f>IF(G43="","",G43*0.03)</f>
        <v>4919.075177803199</v>
      </c>
      <c r="K44" s="45">
        <f t="shared" si="6"/>
        <v>5728.7087909363117</v>
      </c>
      <c r="L44" s="46">
        <f t="shared" si="7"/>
        <v>5102.0688159340189</v>
      </c>
      <c r="M44" s="44">
        <f>IF(D44="","",J44*D44)</f>
        <v>6247.2254758100626</v>
      </c>
      <c r="N44" s="45">
        <f t="shared" si="9"/>
        <v>8593.0631864044681</v>
      </c>
      <c r="O44" s="46">
        <f t="shared" si="10"/>
        <v>-5102.0688159340189</v>
      </c>
    </row>
    <row r="45" spans="1:18" x14ac:dyDescent="0.4">
      <c r="A45" s="9">
        <v>37</v>
      </c>
      <c r="B45" s="5" t="s">
        <v>81</v>
      </c>
      <c r="C45" s="47">
        <v>1</v>
      </c>
      <c r="D45" s="57">
        <v>1.27</v>
      </c>
      <c r="E45" s="58">
        <v>1.5</v>
      </c>
      <c r="F45" s="59">
        <v>2</v>
      </c>
      <c r="G45" s="22">
        <f t="shared" si="11"/>
        <v>176701.64283568849</v>
      </c>
      <c r="H45" s="22">
        <f t="shared" si="12"/>
        <v>208529.77391407421</v>
      </c>
      <c r="I45" s="22">
        <f t="shared" si="13"/>
        <v>174864.90521811193</v>
      </c>
      <c r="J45" s="44">
        <f t="shared" si="5"/>
        <v>5106.4919420775013</v>
      </c>
      <c r="K45" s="45">
        <f t="shared" si="6"/>
        <v>5986.5006865284458</v>
      </c>
      <c r="L45" s="46">
        <f t="shared" si="7"/>
        <v>4949.0067514559987</v>
      </c>
      <c r="M45" s="44">
        <f t="shared" si="8"/>
        <v>6485.2447664384272</v>
      </c>
      <c r="N45" s="45">
        <f t="shared" si="9"/>
        <v>8979.7510297926692</v>
      </c>
      <c r="O45" s="46">
        <f t="shared" si="10"/>
        <v>9898.0135029119974</v>
      </c>
    </row>
    <row r="46" spans="1:18" x14ac:dyDescent="0.4">
      <c r="A46" s="9">
        <v>38</v>
      </c>
      <c r="B46" s="5" t="s">
        <v>82</v>
      </c>
      <c r="C46" s="47">
        <v>1</v>
      </c>
      <c r="D46" s="57">
        <v>1.27</v>
      </c>
      <c r="E46" s="58">
        <v>1.5</v>
      </c>
      <c r="F46" s="59">
        <v>-1</v>
      </c>
      <c r="G46" s="22">
        <f t="shared" si="11"/>
        <v>183433.9754277282</v>
      </c>
      <c r="H46" s="22">
        <f t="shared" si="12"/>
        <v>217913.61374020754</v>
      </c>
      <c r="I46" s="22">
        <f t="shared" si="13"/>
        <v>169618.95806156858</v>
      </c>
      <c r="J46" s="44">
        <f t="shared" si="5"/>
        <v>5301.0492850706542</v>
      </c>
      <c r="K46" s="45">
        <f t="shared" si="6"/>
        <v>6255.8932174222264</v>
      </c>
      <c r="L46" s="46">
        <f t="shared" si="7"/>
        <v>5245.9471565433578</v>
      </c>
      <c r="M46" s="44">
        <f t="shared" si="8"/>
        <v>6732.332592039731</v>
      </c>
      <c r="N46" s="45">
        <f t="shared" si="9"/>
        <v>9383.8398261333386</v>
      </c>
      <c r="O46" s="46">
        <f t="shared" si="10"/>
        <v>-5245.9471565433578</v>
      </c>
    </row>
    <row r="47" spans="1:18" x14ac:dyDescent="0.4">
      <c r="A47" s="9">
        <v>39</v>
      </c>
      <c r="B47" s="5" t="s">
        <v>83</v>
      </c>
      <c r="C47" s="47">
        <v>1</v>
      </c>
      <c r="D47" s="57">
        <v>1.27</v>
      </c>
      <c r="E47" s="58">
        <v>1.5</v>
      </c>
      <c r="F47" s="59">
        <v>2</v>
      </c>
      <c r="G47" s="22">
        <f t="shared" si="11"/>
        <v>190422.80989152464</v>
      </c>
      <c r="H47" s="22">
        <f t="shared" si="12"/>
        <v>227719.72635851687</v>
      </c>
      <c r="I47" s="22">
        <f t="shared" si="13"/>
        <v>179796.09554526271</v>
      </c>
      <c r="J47" s="44">
        <f t="shared" si="5"/>
        <v>5503.0192628318455</v>
      </c>
      <c r="K47" s="45">
        <f t="shared" si="6"/>
        <v>6537.4084122062259</v>
      </c>
      <c r="L47" s="46">
        <f t="shared" si="7"/>
        <v>5088.568741847057</v>
      </c>
      <c r="M47" s="44">
        <f t="shared" si="8"/>
        <v>6988.8344637964437</v>
      </c>
      <c r="N47" s="45">
        <f t="shared" si="9"/>
        <v>9806.1126183093384</v>
      </c>
      <c r="O47" s="46">
        <f t="shared" si="10"/>
        <v>10177.137483694114</v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11"/>
        <v/>
      </c>
      <c r="H48" s="22" t="str">
        <f t="shared" si="12"/>
        <v/>
      </c>
      <c r="I48" s="22" t="str">
        <f t="shared" si="13"/>
        <v/>
      </c>
      <c r="J48" s="44">
        <f t="shared" si="5"/>
        <v>5712.6842967457387</v>
      </c>
      <c r="K48" s="45">
        <f t="shared" si="6"/>
        <v>6831.5917907555058</v>
      </c>
      <c r="L48" s="46">
        <f t="shared" si="7"/>
        <v>5393.8828663578815</v>
      </c>
      <c r="M48" s="44" t="str">
        <f t="shared" si="8"/>
        <v/>
      </c>
      <c r="N48" s="45" t="str">
        <f t="shared" si="9"/>
        <v/>
      </c>
      <c r="O48" s="46" t="str">
        <f t="shared" si="10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11"/>
        <v/>
      </c>
      <c r="H49" s="22" t="str">
        <f t="shared" si="12"/>
        <v/>
      </c>
      <c r="I49" s="22" t="str">
        <f t="shared" si="13"/>
        <v/>
      </c>
      <c r="J49" s="44" t="str">
        <f t="shared" si="5"/>
        <v/>
      </c>
      <c r="K49" s="45" t="str">
        <f t="shared" si="6"/>
        <v/>
      </c>
      <c r="L49" s="46" t="str">
        <f t="shared" si="7"/>
        <v/>
      </c>
      <c r="M49" s="44" t="str">
        <f t="shared" si="8"/>
        <v/>
      </c>
      <c r="N49" s="45" t="str">
        <f t="shared" si="9"/>
        <v/>
      </c>
      <c r="O49" s="46" t="str">
        <f t="shared" si="10"/>
        <v/>
      </c>
    </row>
    <row r="50" spans="1:15" x14ac:dyDescent="0.4">
      <c r="A50" s="9">
        <v>42</v>
      </c>
      <c r="B50" s="5"/>
      <c r="C50" s="47"/>
      <c r="D50" s="57"/>
      <c r="E50" s="58"/>
      <c r="F50" s="90"/>
      <c r="G50" s="22" t="str">
        <f t="shared" si="11"/>
        <v/>
      </c>
      <c r="H50" s="22" t="str">
        <f t="shared" si="12"/>
        <v/>
      </c>
      <c r="I50" s="22" t="str">
        <f t="shared" si="13"/>
        <v/>
      </c>
      <c r="J50" s="44" t="str">
        <f t="shared" si="5"/>
        <v/>
      </c>
      <c r="K50" s="45" t="str">
        <f t="shared" si="6"/>
        <v/>
      </c>
      <c r="L50" s="46" t="str">
        <f t="shared" si="7"/>
        <v/>
      </c>
      <c r="M50" s="44" t="str">
        <f t="shared" si="8"/>
        <v/>
      </c>
      <c r="N50" s="45" t="str">
        <f t="shared" si="9"/>
        <v/>
      </c>
      <c r="O50" s="46" t="str">
        <f t="shared" si="10"/>
        <v/>
      </c>
    </row>
    <row r="51" spans="1:15" x14ac:dyDescent="0.4">
      <c r="A51" s="9">
        <v>43</v>
      </c>
      <c r="B51" s="5"/>
      <c r="C51" s="47"/>
      <c r="D51" s="57"/>
      <c r="E51" s="58"/>
      <c r="F51" s="88"/>
      <c r="G51" s="22" t="str">
        <f t="shared" si="11"/>
        <v/>
      </c>
      <c r="H51" s="22" t="str">
        <f t="shared" si="12"/>
        <v/>
      </c>
      <c r="I51" s="22" t="str">
        <f t="shared" si="13"/>
        <v/>
      </c>
      <c r="J51" s="44" t="str">
        <f t="shared" si="5"/>
        <v/>
      </c>
      <c r="K51" s="45" t="str">
        <f t="shared" si="6"/>
        <v/>
      </c>
      <c r="L51" s="46" t="str">
        <f t="shared" si="7"/>
        <v/>
      </c>
      <c r="M51" s="44" t="str">
        <f t="shared" si="8"/>
        <v/>
      </c>
      <c r="N51" s="45" t="str">
        <f t="shared" si="9"/>
        <v/>
      </c>
      <c r="O51" s="46" t="str">
        <f t="shared" si="10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11"/>
        <v/>
      </c>
      <c r="H52" s="22" t="str">
        <f t="shared" si="12"/>
        <v/>
      </c>
      <c r="I52" s="22" t="str">
        <f t="shared" si="13"/>
        <v/>
      </c>
      <c r="J52" s="44" t="str">
        <f t="shared" si="5"/>
        <v/>
      </c>
      <c r="K52" s="45" t="str">
        <f t="shared" si="6"/>
        <v/>
      </c>
      <c r="L52" s="46" t="str">
        <f t="shared" si="7"/>
        <v/>
      </c>
      <c r="M52" s="44" t="str">
        <f t="shared" si="8"/>
        <v/>
      </c>
      <c r="N52" s="45" t="str">
        <f t="shared" si="9"/>
        <v/>
      </c>
      <c r="O52" s="46" t="str">
        <f t="shared" si="10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 t="str">
        <f t="shared" si="5"/>
        <v/>
      </c>
      <c r="K53" s="45" t="str">
        <f t="shared" si="6"/>
        <v/>
      </c>
      <c r="L53" s="46" t="str">
        <f t="shared" si="7"/>
        <v/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9.5" thickBot="1" x14ac:dyDescent="0.45">
      <c r="A59" s="9"/>
      <c r="B59" s="100" t="s">
        <v>5</v>
      </c>
      <c r="C59" s="101"/>
      <c r="D59" s="7">
        <f>COUNTIF(D9:D58,1.27)</f>
        <v>27</v>
      </c>
      <c r="E59" s="7">
        <f>COUNTIF(E9:E58,1.5)</f>
        <v>27</v>
      </c>
      <c r="F59" s="8">
        <f>COUNTIF(F9:F58,2)</f>
        <v>20</v>
      </c>
      <c r="G59" s="70">
        <f>M59+G8</f>
        <v>190422.8098915247</v>
      </c>
      <c r="H59" s="71">
        <f>N59+H8</f>
        <v>227719.72635851687</v>
      </c>
      <c r="I59" s="72">
        <f>O59+I8</f>
        <v>179796.09554526256</v>
      </c>
      <c r="J59" s="67" t="s">
        <v>31</v>
      </c>
      <c r="K59" s="68" t="e">
        <f>B58-B9</f>
        <v>#VALUE!</v>
      </c>
      <c r="L59" s="69" t="s">
        <v>32</v>
      </c>
      <c r="M59" s="81">
        <f>SUM(M9:M58)</f>
        <v>90422.809891524696</v>
      </c>
      <c r="N59" s="82">
        <f>SUM(N9:N58)</f>
        <v>127719.72635851687</v>
      </c>
      <c r="O59" s="83">
        <f>SUM(O9:O58)</f>
        <v>79796.095545262564</v>
      </c>
    </row>
    <row r="60" spans="1:15" ht="19.5" thickBot="1" x14ac:dyDescent="0.45">
      <c r="A60" s="9"/>
      <c r="B60" s="94" t="s">
        <v>6</v>
      </c>
      <c r="C60" s="95"/>
      <c r="D60" s="7">
        <f>COUNTIF(D9:D58,-1)</f>
        <v>12</v>
      </c>
      <c r="E60" s="7">
        <f>COUNTIF(E9:E58,-1)</f>
        <v>12</v>
      </c>
      <c r="F60" s="8">
        <f>COUNTIF(F9:F58,-1)</f>
        <v>19</v>
      </c>
      <c r="G60" s="92" t="s">
        <v>30</v>
      </c>
      <c r="H60" s="93"/>
      <c r="I60" s="99"/>
      <c r="J60" s="92" t="s">
        <v>33</v>
      </c>
      <c r="K60" s="93"/>
      <c r="L60" s="99"/>
      <c r="M60" s="9"/>
      <c r="N60" s="3"/>
      <c r="O60" s="4"/>
    </row>
    <row r="61" spans="1:15" ht="19.5" thickBot="1" x14ac:dyDescent="0.45">
      <c r="A61" s="9"/>
      <c r="B61" s="94" t="s">
        <v>35</v>
      </c>
      <c r="C61" s="95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1.9042280989152469</v>
      </c>
      <c r="H61" s="77">
        <f>H59/H8</f>
        <v>2.2771972635851685</v>
      </c>
      <c r="I61" s="78">
        <f>I59/I8</f>
        <v>1.7979609554526257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92" t="s">
        <v>4</v>
      </c>
      <c r="C62" s="93"/>
      <c r="D62" s="79">
        <f>D59/(D59+D60+D61)</f>
        <v>0.69230769230769229</v>
      </c>
      <c r="E62" s="74">
        <f>E59/(E59+E60+E61)</f>
        <v>0.69230769230769229</v>
      </c>
      <c r="F62" s="75">
        <f>F59/(F59+F60+F61)</f>
        <v>0.51282051282051277</v>
      </c>
    </row>
    <row r="64" spans="1:15" x14ac:dyDescent="0.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260:B1260"/>
  <sheetViews>
    <sheetView topLeftCell="A1249" zoomScale="80" zoomScaleNormal="80" workbookViewId="0">
      <selection activeCell="A1260" sqref="A1260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260" spans="2:2" x14ac:dyDescent="0.4">
      <c r="B1260" s="53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71899-6C83-49A4-B8BB-1BED08DBB263}">
  <dimension ref="A1:R64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14" sqref="F14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43</v>
      </c>
    </row>
    <row r="2" spans="1:18" x14ac:dyDescent="0.4">
      <c r="A2" s="1" t="s">
        <v>8</v>
      </c>
      <c r="C2" t="s">
        <v>39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34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92" t="s">
        <v>3</v>
      </c>
      <c r="H6" s="93"/>
      <c r="I6" s="99"/>
      <c r="J6" s="92" t="s">
        <v>23</v>
      </c>
      <c r="K6" s="93"/>
      <c r="L6" s="99"/>
      <c r="M6" s="92" t="s">
        <v>24</v>
      </c>
      <c r="N6" s="93"/>
      <c r="O6" s="99"/>
    </row>
    <row r="7" spans="1:18" ht="19.5" thickBot="1" x14ac:dyDescent="0.4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6" t="s">
        <v>23</v>
      </c>
      <c r="K8" s="97"/>
      <c r="L8" s="98"/>
      <c r="M8" s="96"/>
      <c r="N8" s="97"/>
      <c r="O8" s="98"/>
    </row>
    <row r="9" spans="1:18" x14ac:dyDescent="0.4">
      <c r="A9" s="9">
        <v>1</v>
      </c>
      <c r="B9" s="23" t="s">
        <v>46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 t="shared" ref="J9:L24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24" si="1">IF(D9="","",J9*D9)</f>
        <v>3810</v>
      </c>
      <c r="N9" s="42">
        <f t="shared" si="1"/>
        <v>4500</v>
      </c>
      <c r="O9" s="43">
        <f t="shared" si="1"/>
        <v>6000</v>
      </c>
      <c r="P9" s="40"/>
      <c r="Q9" s="40"/>
      <c r="R9" s="40"/>
    </row>
    <row r="10" spans="1:18" x14ac:dyDescent="0.4">
      <c r="A10" s="9">
        <v>2</v>
      </c>
      <c r="B10" s="5" t="s">
        <v>85</v>
      </c>
      <c r="C10" s="47">
        <v>1</v>
      </c>
      <c r="D10" s="57">
        <v>-1</v>
      </c>
      <c r="E10" s="58">
        <v>-1</v>
      </c>
      <c r="F10" s="59">
        <v>-1</v>
      </c>
      <c r="G10" s="22">
        <f t="shared" ref="G10:I25" si="2">IF(D10="","",G9+M10)</f>
        <v>100695.7</v>
      </c>
      <c r="H10" s="22">
        <f t="shared" si="2"/>
        <v>101365</v>
      </c>
      <c r="I10" s="22">
        <f t="shared" si="2"/>
        <v>102820</v>
      </c>
      <c r="J10" s="44">
        <f t="shared" si="0"/>
        <v>3114.2999999999997</v>
      </c>
      <c r="K10" s="45">
        <f t="shared" si="0"/>
        <v>3135</v>
      </c>
      <c r="L10" s="46">
        <f t="shared" si="0"/>
        <v>3180</v>
      </c>
      <c r="M10" s="44">
        <f t="shared" si="1"/>
        <v>-3114.2999999999997</v>
      </c>
      <c r="N10" s="45">
        <f t="shared" si="1"/>
        <v>-3135</v>
      </c>
      <c r="O10" s="46">
        <f t="shared" si="1"/>
        <v>-3180</v>
      </c>
      <c r="P10" s="40" t="s">
        <v>86</v>
      </c>
      <c r="Q10" s="40"/>
      <c r="R10" s="40"/>
    </row>
    <row r="11" spans="1:18" x14ac:dyDescent="0.4">
      <c r="A11" s="9">
        <v>3</v>
      </c>
      <c r="B11" s="5" t="s">
        <v>51</v>
      </c>
      <c r="C11" s="47">
        <v>1</v>
      </c>
      <c r="D11" s="57">
        <v>1.27</v>
      </c>
      <c r="E11" s="58">
        <v>1.5</v>
      </c>
      <c r="F11" s="106">
        <v>2</v>
      </c>
      <c r="G11" s="22">
        <f t="shared" si="2"/>
        <v>104532.20616999999</v>
      </c>
      <c r="H11" s="22">
        <f t="shared" si="2"/>
        <v>105926.425</v>
      </c>
      <c r="I11" s="22">
        <f t="shared" si="2"/>
        <v>108989.2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3836.5061699999997</v>
      </c>
      <c r="N11" s="45">
        <f t="shared" si="1"/>
        <v>4561.4249999999993</v>
      </c>
      <c r="O11" s="46">
        <f t="shared" si="1"/>
        <v>6169.2</v>
      </c>
      <c r="P11" s="40"/>
      <c r="Q11" s="40"/>
      <c r="R11" s="40"/>
    </row>
    <row r="12" spans="1:18" x14ac:dyDescent="0.4">
      <c r="A12" s="9">
        <v>4</v>
      </c>
      <c r="B12" s="5" t="s">
        <v>87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108514.88322507699</v>
      </c>
      <c r="H12" s="22">
        <f t="shared" si="2"/>
        <v>110693.11412500001</v>
      </c>
      <c r="I12" s="22">
        <f t="shared" si="2"/>
        <v>115528.552</v>
      </c>
      <c r="J12" s="44">
        <f t="shared" si="0"/>
        <v>3135.9661850999996</v>
      </c>
      <c r="K12" s="45">
        <f t="shared" si="0"/>
        <v>3177.7927500000001</v>
      </c>
      <c r="L12" s="46">
        <f t="shared" si="0"/>
        <v>3269.6759999999999</v>
      </c>
      <c r="M12" s="44">
        <f t="shared" si="1"/>
        <v>3982.6770550769997</v>
      </c>
      <c r="N12" s="45">
        <f t="shared" si="1"/>
        <v>4766.6891249999999</v>
      </c>
      <c r="O12" s="46">
        <f t="shared" si="1"/>
        <v>6539.3519999999999</v>
      </c>
      <c r="P12" s="40"/>
      <c r="Q12" s="40"/>
      <c r="R12" s="40"/>
    </row>
    <row r="13" spans="1:18" x14ac:dyDescent="0.4">
      <c r="A13" s="9">
        <v>5</v>
      </c>
      <c r="B13" s="5" t="s">
        <v>88</v>
      </c>
      <c r="C13" s="47">
        <v>1</v>
      </c>
      <c r="D13" s="57">
        <v>1.27</v>
      </c>
      <c r="E13" s="58">
        <v>1.5</v>
      </c>
      <c r="F13" s="88">
        <v>-1</v>
      </c>
      <c r="G13" s="22">
        <f t="shared" si="2"/>
        <v>112649.30027595242</v>
      </c>
      <c r="H13" s="22">
        <f t="shared" si="2"/>
        <v>115674.30426062501</v>
      </c>
      <c r="I13" s="22">
        <f t="shared" si="2"/>
        <v>112062.69544</v>
      </c>
      <c r="J13" s="44">
        <f t="shared" si="0"/>
        <v>3255.4464967523095</v>
      </c>
      <c r="K13" s="45">
        <f t="shared" si="0"/>
        <v>3320.7934237499999</v>
      </c>
      <c r="L13" s="46">
        <f t="shared" si="0"/>
        <v>3465.8565599999997</v>
      </c>
      <c r="M13" s="44">
        <f t="shared" si="1"/>
        <v>4134.4170508754332</v>
      </c>
      <c r="N13" s="45">
        <f t="shared" si="1"/>
        <v>4981.190135625</v>
      </c>
      <c r="O13" s="46">
        <f t="shared" si="1"/>
        <v>-3465.8565599999997</v>
      </c>
      <c r="P13" s="40"/>
      <c r="Q13" s="40"/>
      <c r="R13" s="40"/>
    </row>
    <row r="14" spans="1:18" x14ac:dyDescent="0.4">
      <c r="A14" s="9">
        <v>6</v>
      </c>
      <c r="B14" s="5" t="s">
        <v>89</v>
      </c>
      <c r="C14" s="47">
        <v>1</v>
      </c>
      <c r="D14" s="57">
        <v>1.27</v>
      </c>
      <c r="E14" s="58">
        <v>1.5</v>
      </c>
      <c r="F14" s="85">
        <v>-1</v>
      </c>
      <c r="G14" s="22">
        <f t="shared" si="2"/>
        <v>116941.23861646622</v>
      </c>
      <c r="H14" s="22">
        <f t="shared" si="2"/>
        <v>120879.64795235313</v>
      </c>
      <c r="I14" s="22">
        <f t="shared" si="2"/>
        <v>108700.8145768</v>
      </c>
      <c r="J14" s="44">
        <f t="shared" si="0"/>
        <v>3379.4790082785726</v>
      </c>
      <c r="K14" s="45">
        <f t="shared" si="0"/>
        <v>3470.2291278187499</v>
      </c>
      <c r="L14" s="46">
        <f t="shared" si="0"/>
        <v>3361.8808631999996</v>
      </c>
      <c r="M14" s="44">
        <f t="shared" si="1"/>
        <v>4291.9383405137869</v>
      </c>
      <c r="N14" s="45">
        <f t="shared" si="1"/>
        <v>5205.3436917281251</v>
      </c>
      <c r="O14" s="46">
        <f t="shared" si="1"/>
        <v>-3361.8808631999996</v>
      </c>
      <c r="P14" s="40"/>
      <c r="Q14" s="40"/>
      <c r="R14" s="40"/>
    </row>
    <row r="15" spans="1:18" x14ac:dyDescent="0.4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2"/>
        <v/>
      </c>
      <c r="I15" s="22" t="str">
        <f t="shared" si="2"/>
        <v/>
      </c>
      <c r="J15" s="44">
        <f t="shared" si="0"/>
        <v>3508.2371584939865</v>
      </c>
      <c r="K15" s="45">
        <f t="shared" si="0"/>
        <v>3626.3894385705939</v>
      </c>
      <c r="L15" s="46">
        <f t="shared" si="0"/>
        <v>3261.0244373039995</v>
      </c>
      <c r="M15" s="44" t="str">
        <f t="shared" si="1"/>
        <v/>
      </c>
      <c r="N15" s="45" t="str">
        <f t="shared" si="1"/>
        <v/>
      </c>
      <c r="O15" s="46" t="str">
        <f t="shared" si="1"/>
        <v/>
      </c>
      <c r="P15" s="40"/>
      <c r="Q15" s="40"/>
      <c r="R15" s="40"/>
    </row>
    <row r="16" spans="1:18" x14ac:dyDescent="0.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2"/>
        <v/>
      </c>
      <c r="I16" s="22" t="str">
        <f t="shared" si="2"/>
        <v/>
      </c>
      <c r="J16" s="44" t="str">
        <f t="shared" si="0"/>
        <v/>
      </c>
      <c r="K16" s="45" t="str">
        <f t="shared" si="0"/>
        <v/>
      </c>
      <c r="L16" s="46" t="str">
        <f t="shared" si="0"/>
        <v/>
      </c>
      <c r="M16" s="44" t="str">
        <f t="shared" si="1"/>
        <v/>
      </c>
      <c r="N16" s="45" t="str">
        <f t="shared" si="1"/>
        <v/>
      </c>
      <c r="O16" s="46" t="str">
        <f t="shared" si="1"/>
        <v/>
      </c>
      <c r="P16" s="40"/>
      <c r="Q16" s="40"/>
      <c r="R16" s="40"/>
    </row>
    <row r="17" spans="1:18" x14ac:dyDescent="0.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2"/>
        <v/>
      </c>
      <c r="I17" s="22" t="str">
        <f t="shared" si="2"/>
        <v/>
      </c>
      <c r="J17" s="44" t="str">
        <f t="shared" si="0"/>
        <v/>
      </c>
      <c r="K17" s="45" t="str">
        <f t="shared" si="0"/>
        <v/>
      </c>
      <c r="L17" s="46" t="str">
        <f t="shared" si="0"/>
        <v/>
      </c>
      <c r="M17" s="44" t="str">
        <f t="shared" si="1"/>
        <v/>
      </c>
      <c r="N17" s="45" t="str">
        <f t="shared" si="1"/>
        <v/>
      </c>
      <c r="O17" s="46" t="str">
        <f t="shared" si="1"/>
        <v/>
      </c>
      <c r="P17" s="40"/>
      <c r="Q17" s="40"/>
      <c r="R17" s="40"/>
    </row>
    <row r="18" spans="1:18" x14ac:dyDescent="0.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2"/>
        <v/>
      </c>
      <c r="I18" s="22" t="str">
        <f t="shared" si="2"/>
        <v/>
      </c>
      <c r="J18" s="44" t="str">
        <f t="shared" si="0"/>
        <v/>
      </c>
      <c r="K18" s="45" t="str">
        <f t="shared" si="0"/>
        <v/>
      </c>
      <c r="L18" s="46" t="str">
        <f t="shared" si="0"/>
        <v/>
      </c>
      <c r="M18" s="44" t="str">
        <f t="shared" si="1"/>
        <v/>
      </c>
      <c r="N18" s="45" t="str">
        <f t="shared" si="1"/>
        <v/>
      </c>
      <c r="O18" s="46" t="str">
        <f t="shared" si="1"/>
        <v/>
      </c>
      <c r="P18" s="40"/>
      <c r="Q18" s="40"/>
      <c r="R18" s="40"/>
    </row>
    <row r="19" spans="1:18" x14ac:dyDescent="0.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2"/>
        <v/>
      </c>
      <c r="I19" s="22" t="str">
        <f t="shared" si="2"/>
        <v/>
      </c>
      <c r="J19" s="44" t="str">
        <f t="shared" si="0"/>
        <v/>
      </c>
      <c r="K19" s="45" t="str">
        <f t="shared" si="0"/>
        <v/>
      </c>
      <c r="L19" s="46" t="str">
        <f t="shared" si="0"/>
        <v/>
      </c>
      <c r="M19" s="44" t="str">
        <f t="shared" si="1"/>
        <v/>
      </c>
      <c r="N19" s="45" t="str">
        <f t="shared" si="1"/>
        <v/>
      </c>
      <c r="O19" s="46" t="str">
        <f t="shared" si="1"/>
        <v/>
      </c>
      <c r="P19" s="40"/>
      <c r="Q19" s="40"/>
      <c r="R19" s="40"/>
    </row>
    <row r="20" spans="1:18" x14ac:dyDescent="0.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2"/>
        <v/>
      </c>
      <c r="I20" s="22" t="str">
        <f t="shared" si="2"/>
        <v/>
      </c>
      <c r="J20" s="44" t="str">
        <f t="shared" si="0"/>
        <v/>
      </c>
      <c r="K20" s="45" t="str">
        <f t="shared" si="0"/>
        <v/>
      </c>
      <c r="L20" s="46" t="str">
        <f t="shared" si="0"/>
        <v/>
      </c>
      <c r="M20" s="44" t="str">
        <f t="shared" si="1"/>
        <v/>
      </c>
      <c r="N20" s="45" t="str">
        <f t="shared" si="1"/>
        <v/>
      </c>
      <c r="O20" s="46" t="str">
        <f t="shared" si="1"/>
        <v/>
      </c>
      <c r="P20" s="40"/>
      <c r="Q20" s="40"/>
      <c r="R20" s="40"/>
    </row>
    <row r="21" spans="1:18" x14ac:dyDescent="0.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2"/>
        <v/>
      </c>
      <c r="I21" s="22" t="str">
        <f t="shared" si="2"/>
        <v/>
      </c>
      <c r="J21" s="44" t="str">
        <f t="shared" si="0"/>
        <v/>
      </c>
      <c r="K21" s="45" t="str">
        <f t="shared" si="0"/>
        <v/>
      </c>
      <c r="L21" s="46" t="str">
        <f t="shared" si="0"/>
        <v/>
      </c>
      <c r="M21" s="44" t="str">
        <f t="shared" si="1"/>
        <v/>
      </c>
      <c r="N21" s="45" t="str">
        <f t="shared" si="1"/>
        <v/>
      </c>
      <c r="O21" s="46" t="str">
        <f t="shared" si="1"/>
        <v/>
      </c>
      <c r="P21" s="40"/>
      <c r="Q21" s="40"/>
      <c r="R21" s="40"/>
    </row>
    <row r="22" spans="1:18" x14ac:dyDescent="0.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2"/>
        <v/>
      </c>
      <c r="I22" s="22" t="str">
        <f t="shared" si="2"/>
        <v/>
      </c>
      <c r="J22" s="44" t="str">
        <f t="shared" si="0"/>
        <v/>
      </c>
      <c r="K22" s="45" t="str">
        <f t="shared" si="0"/>
        <v/>
      </c>
      <c r="L22" s="46" t="str">
        <f t="shared" si="0"/>
        <v/>
      </c>
      <c r="M22" s="44" t="str">
        <f t="shared" si="1"/>
        <v/>
      </c>
      <c r="N22" s="45" t="str">
        <f t="shared" si="1"/>
        <v/>
      </c>
      <c r="O22" s="46" t="str">
        <f t="shared" si="1"/>
        <v/>
      </c>
      <c r="P22" s="40"/>
      <c r="Q22" s="40"/>
      <c r="R22" s="40"/>
    </row>
    <row r="23" spans="1:18" x14ac:dyDescent="0.4">
      <c r="A23" s="9">
        <v>15</v>
      </c>
      <c r="B23" s="5"/>
      <c r="C23" s="47"/>
      <c r="D23" s="57"/>
      <c r="E23" s="58"/>
      <c r="F23" s="88"/>
      <c r="G23" s="22" t="str">
        <f t="shared" si="2"/>
        <v/>
      </c>
      <c r="H23" s="22" t="str">
        <f t="shared" si="2"/>
        <v/>
      </c>
      <c r="I23" s="22" t="str">
        <f t="shared" si="2"/>
        <v/>
      </c>
      <c r="J23" s="44" t="str">
        <f t="shared" si="0"/>
        <v/>
      </c>
      <c r="K23" s="45" t="str">
        <f t="shared" si="0"/>
        <v/>
      </c>
      <c r="L23" s="46" t="str">
        <f t="shared" si="0"/>
        <v/>
      </c>
      <c r="M23" s="44" t="str">
        <f t="shared" si="1"/>
        <v/>
      </c>
      <c r="N23" s="45" t="str">
        <f t="shared" si="1"/>
        <v/>
      </c>
      <c r="O23" s="46" t="str">
        <f t="shared" si="1"/>
        <v/>
      </c>
      <c r="P23" s="40"/>
      <c r="Q23" s="40"/>
      <c r="R23" s="40"/>
    </row>
    <row r="24" spans="1:18" x14ac:dyDescent="0.4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2"/>
        <v/>
      </c>
      <c r="I24" s="22" t="str">
        <f t="shared" si="2"/>
        <v/>
      </c>
      <c r="J24" s="44" t="str">
        <f t="shared" si="0"/>
        <v/>
      </c>
      <c r="K24" s="45" t="str">
        <f t="shared" si="0"/>
        <v/>
      </c>
      <c r="L24" s="46" t="str">
        <f t="shared" si="0"/>
        <v/>
      </c>
      <c r="M24" s="44" t="str">
        <f t="shared" si="1"/>
        <v/>
      </c>
      <c r="N24" s="45" t="str">
        <f t="shared" si="1"/>
        <v/>
      </c>
      <c r="O24" s="46" t="str">
        <f t="shared" si="1"/>
        <v/>
      </c>
      <c r="P24" s="40"/>
      <c r="Q24" s="40"/>
      <c r="R24" s="40"/>
    </row>
    <row r="25" spans="1:18" x14ac:dyDescent="0.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2"/>
        <v/>
      </c>
      <c r="I25" s="22" t="str">
        <f t="shared" si="2"/>
        <v/>
      </c>
      <c r="J25" s="44" t="str">
        <f t="shared" ref="J25:L58" si="3">IF(G24="","",G24*0.03)</f>
        <v/>
      </c>
      <c r="K25" s="45" t="str">
        <f t="shared" si="3"/>
        <v/>
      </c>
      <c r="L25" s="46" t="str">
        <f t="shared" si="3"/>
        <v/>
      </c>
      <c r="M25" s="44" t="str">
        <f t="shared" ref="M25:O58" si="4">IF(D25="","",J25*D25)</f>
        <v/>
      </c>
      <c r="N25" s="45" t="str">
        <f t="shared" si="4"/>
        <v/>
      </c>
      <c r="O25" s="46" t="str">
        <f t="shared" si="4"/>
        <v/>
      </c>
      <c r="P25" s="40"/>
      <c r="Q25" s="40"/>
      <c r="R25" s="40"/>
    </row>
    <row r="26" spans="1:18" x14ac:dyDescent="0.4">
      <c r="A26" s="9">
        <v>18</v>
      </c>
      <c r="B26" s="5"/>
      <c r="C26" s="47"/>
      <c r="D26" s="57"/>
      <c r="E26" s="58"/>
      <c r="F26" s="59"/>
      <c r="G26" s="22" t="str">
        <f t="shared" ref="G26:I41" si="5">IF(D26="","",G25+M26)</f>
        <v/>
      </c>
      <c r="H26" s="22" t="str">
        <f t="shared" si="5"/>
        <v/>
      </c>
      <c r="I26" s="22" t="str">
        <f t="shared" si="5"/>
        <v/>
      </c>
      <c r="J26" s="44" t="str">
        <f t="shared" si="3"/>
        <v/>
      </c>
      <c r="K26" s="45" t="str">
        <f t="shared" si="3"/>
        <v/>
      </c>
      <c r="L26" s="46" t="str">
        <f t="shared" si="3"/>
        <v/>
      </c>
      <c r="M26" s="44" t="str">
        <f t="shared" si="4"/>
        <v/>
      </c>
      <c r="N26" s="45" t="str">
        <f t="shared" si="4"/>
        <v/>
      </c>
      <c r="O26" s="46" t="str">
        <f t="shared" si="4"/>
        <v/>
      </c>
      <c r="P26" s="40"/>
      <c r="Q26" s="40"/>
      <c r="R26" s="40"/>
    </row>
    <row r="27" spans="1:18" x14ac:dyDescent="0.4">
      <c r="A27" s="9">
        <v>19</v>
      </c>
      <c r="B27" s="5"/>
      <c r="C27" s="47"/>
      <c r="D27" s="57"/>
      <c r="E27" s="58"/>
      <c r="F27" s="59"/>
      <c r="G27" s="22" t="str">
        <f t="shared" si="5"/>
        <v/>
      </c>
      <c r="H27" s="22" t="str">
        <f t="shared" si="5"/>
        <v/>
      </c>
      <c r="I27" s="22" t="str">
        <f t="shared" si="5"/>
        <v/>
      </c>
      <c r="J27" s="44" t="str">
        <f t="shared" si="3"/>
        <v/>
      </c>
      <c r="K27" s="45" t="str">
        <f t="shared" si="3"/>
        <v/>
      </c>
      <c r="L27" s="46" t="str">
        <f t="shared" si="3"/>
        <v/>
      </c>
      <c r="M27" s="44" t="str">
        <f t="shared" si="4"/>
        <v/>
      </c>
      <c r="N27" s="45" t="str">
        <f t="shared" si="4"/>
        <v/>
      </c>
      <c r="O27" s="46" t="str">
        <f t="shared" si="4"/>
        <v/>
      </c>
      <c r="P27" s="40"/>
      <c r="Q27" s="40"/>
      <c r="R27" s="40"/>
    </row>
    <row r="28" spans="1:18" x14ac:dyDescent="0.4">
      <c r="A28" s="9">
        <v>20</v>
      </c>
      <c r="B28" s="5"/>
      <c r="C28" s="47"/>
      <c r="D28" s="57"/>
      <c r="E28" s="58"/>
      <c r="F28" s="59"/>
      <c r="G28" s="22" t="str">
        <f t="shared" si="5"/>
        <v/>
      </c>
      <c r="H28" s="22" t="str">
        <f t="shared" si="5"/>
        <v/>
      </c>
      <c r="I28" s="22" t="str">
        <f t="shared" si="5"/>
        <v/>
      </c>
      <c r="J28" s="44" t="str">
        <f t="shared" si="3"/>
        <v/>
      </c>
      <c r="K28" s="45" t="str">
        <f t="shared" si="3"/>
        <v/>
      </c>
      <c r="L28" s="46" t="str">
        <f t="shared" si="3"/>
        <v/>
      </c>
      <c r="M28" s="44" t="str">
        <f t="shared" si="4"/>
        <v/>
      </c>
      <c r="N28" s="45" t="str">
        <f t="shared" si="4"/>
        <v/>
      </c>
      <c r="O28" s="46" t="str">
        <f t="shared" si="4"/>
        <v/>
      </c>
      <c r="P28" s="40"/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88"/>
      <c r="G29" s="22" t="str">
        <f t="shared" si="5"/>
        <v/>
      </c>
      <c r="H29" s="22" t="str">
        <f t="shared" si="5"/>
        <v/>
      </c>
      <c r="I29" s="22" t="str">
        <f t="shared" si="5"/>
        <v/>
      </c>
      <c r="J29" s="44" t="str">
        <f t="shared" si="3"/>
        <v/>
      </c>
      <c r="K29" s="45" t="str">
        <f t="shared" si="3"/>
        <v/>
      </c>
      <c r="L29" s="46" t="str">
        <f t="shared" si="3"/>
        <v/>
      </c>
      <c r="M29" s="44" t="str">
        <f t="shared" si="4"/>
        <v/>
      </c>
      <c r="N29" s="45" t="str">
        <f t="shared" si="4"/>
        <v/>
      </c>
      <c r="O29" s="46" t="str">
        <f t="shared" si="4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88"/>
      <c r="G30" s="22" t="str">
        <f t="shared" si="5"/>
        <v/>
      </c>
      <c r="H30" s="22" t="str">
        <f t="shared" si="5"/>
        <v/>
      </c>
      <c r="I30" s="22" t="str">
        <f t="shared" si="5"/>
        <v/>
      </c>
      <c r="J30" s="44" t="str">
        <f t="shared" si="3"/>
        <v/>
      </c>
      <c r="K30" s="45" t="str">
        <f t="shared" si="3"/>
        <v/>
      </c>
      <c r="L30" s="46" t="str">
        <f t="shared" si="3"/>
        <v/>
      </c>
      <c r="M30" s="44" t="str">
        <f t="shared" si="4"/>
        <v/>
      </c>
      <c r="N30" s="45" t="str">
        <f t="shared" si="4"/>
        <v/>
      </c>
      <c r="O30" s="46" t="str">
        <f t="shared" si="4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85"/>
      <c r="G31" s="22" t="str">
        <f t="shared" si="5"/>
        <v/>
      </c>
      <c r="H31" s="22" t="str">
        <f t="shared" si="5"/>
        <v/>
      </c>
      <c r="I31" s="22" t="str">
        <f t="shared" si="5"/>
        <v/>
      </c>
      <c r="J31" s="44" t="str">
        <f t="shared" si="3"/>
        <v/>
      </c>
      <c r="K31" s="45" t="str">
        <f t="shared" si="3"/>
        <v/>
      </c>
      <c r="L31" s="46" t="str">
        <f t="shared" si="3"/>
        <v/>
      </c>
      <c r="M31" s="44" t="str">
        <f t="shared" si="4"/>
        <v/>
      </c>
      <c r="N31" s="45" t="str">
        <f t="shared" si="4"/>
        <v/>
      </c>
      <c r="O31" s="46" t="str">
        <f t="shared" si="4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5"/>
        <v/>
      </c>
      <c r="H32" s="22" t="str">
        <f t="shared" si="5"/>
        <v/>
      </c>
      <c r="I32" s="22" t="str">
        <f t="shared" si="5"/>
        <v/>
      </c>
      <c r="J32" s="44" t="str">
        <f t="shared" si="3"/>
        <v/>
      </c>
      <c r="K32" s="45" t="str">
        <f t="shared" si="3"/>
        <v/>
      </c>
      <c r="L32" s="46" t="str">
        <f t="shared" si="3"/>
        <v/>
      </c>
      <c r="M32" s="44" t="str">
        <f t="shared" si="4"/>
        <v/>
      </c>
      <c r="N32" s="45" t="str">
        <f t="shared" si="4"/>
        <v/>
      </c>
      <c r="O32" s="46" t="str">
        <f t="shared" si="4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90"/>
      <c r="G33" s="22" t="str">
        <f t="shared" si="5"/>
        <v/>
      </c>
      <c r="H33" s="22" t="str">
        <f t="shared" si="5"/>
        <v/>
      </c>
      <c r="I33" s="22" t="str">
        <f t="shared" si="5"/>
        <v/>
      </c>
      <c r="J33" s="44" t="str">
        <f t="shared" si="3"/>
        <v/>
      </c>
      <c r="K33" s="45" t="str">
        <f t="shared" si="3"/>
        <v/>
      </c>
      <c r="L33" s="46" t="str">
        <f t="shared" si="3"/>
        <v/>
      </c>
      <c r="M33" s="44" t="str">
        <f t="shared" si="4"/>
        <v/>
      </c>
      <c r="N33" s="45" t="str">
        <f t="shared" si="4"/>
        <v/>
      </c>
      <c r="O33" s="46" t="str">
        <f t="shared" si="4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87"/>
      <c r="F34" s="80"/>
      <c r="G34" s="22" t="str">
        <f t="shared" si="5"/>
        <v/>
      </c>
      <c r="H34" s="22" t="str">
        <f t="shared" si="5"/>
        <v/>
      </c>
      <c r="I34" s="22" t="str">
        <f t="shared" si="5"/>
        <v/>
      </c>
      <c r="J34" s="44" t="str">
        <f t="shared" si="3"/>
        <v/>
      </c>
      <c r="K34" s="45" t="str">
        <f t="shared" si="3"/>
        <v/>
      </c>
      <c r="L34" s="46" t="str">
        <f t="shared" si="3"/>
        <v/>
      </c>
      <c r="M34" s="44" t="str">
        <f t="shared" si="4"/>
        <v/>
      </c>
      <c r="N34" s="45" t="str">
        <f t="shared" si="4"/>
        <v/>
      </c>
      <c r="O34" s="46" t="str">
        <f t="shared" si="4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87"/>
      <c r="F35" s="84"/>
      <c r="G35" s="22" t="str">
        <f t="shared" si="5"/>
        <v/>
      </c>
      <c r="H35" s="22" t="str">
        <f t="shared" si="5"/>
        <v/>
      </c>
      <c r="I35" s="22" t="str">
        <f t="shared" si="5"/>
        <v/>
      </c>
      <c r="J35" s="44" t="str">
        <f t="shared" si="3"/>
        <v/>
      </c>
      <c r="K35" s="45" t="str">
        <f t="shared" si="3"/>
        <v/>
      </c>
      <c r="L35" s="46" t="str">
        <f t="shared" si="3"/>
        <v/>
      </c>
      <c r="M35" s="44" t="str">
        <f t="shared" si="4"/>
        <v/>
      </c>
      <c r="N35" s="45" t="str">
        <f t="shared" si="4"/>
        <v/>
      </c>
      <c r="O35" s="46" t="str">
        <f t="shared" si="4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85"/>
      <c r="G36" s="22" t="str">
        <f t="shared" si="5"/>
        <v/>
      </c>
      <c r="H36" s="22" t="str">
        <f t="shared" si="5"/>
        <v/>
      </c>
      <c r="I36" s="22" t="str">
        <f t="shared" si="5"/>
        <v/>
      </c>
      <c r="J36" s="44" t="str">
        <f t="shared" si="3"/>
        <v/>
      </c>
      <c r="K36" s="45" t="str">
        <f t="shared" si="3"/>
        <v/>
      </c>
      <c r="L36" s="46" t="str">
        <f t="shared" si="3"/>
        <v/>
      </c>
      <c r="M36" s="44" t="str">
        <f t="shared" si="4"/>
        <v/>
      </c>
      <c r="N36" s="45" t="str">
        <f t="shared" si="4"/>
        <v/>
      </c>
      <c r="O36" s="46" t="str">
        <f t="shared" si="4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5"/>
        <v/>
      </c>
      <c r="H37" s="22" t="str">
        <f t="shared" si="5"/>
        <v/>
      </c>
      <c r="I37" s="22" t="str">
        <f t="shared" si="5"/>
        <v/>
      </c>
      <c r="J37" s="44" t="str">
        <f t="shared" si="3"/>
        <v/>
      </c>
      <c r="K37" s="45" t="str">
        <f t="shared" si="3"/>
        <v/>
      </c>
      <c r="L37" s="46" t="str">
        <f t="shared" si="3"/>
        <v/>
      </c>
      <c r="M37" s="44" t="str">
        <f t="shared" si="4"/>
        <v/>
      </c>
      <c r="N37" s="45" t="str">
        <f t="shared" si="4"/>
        <v/>
      </c>
      <c r="O37" s="46" t="str">
        <f t="shared" si="4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5"/>
        <v/>
      </c>
      <c r="H38" s="22" t="str">
        <f t="shared" si="5"/>
        <v/>
      </c>
      <c r="I38" s="22" t="str">
        <f t="shared" si="5"/>
        <v/>
      </c>
      <c r="J38" s="44" t="str">
        <f t="shared" si="3"/>
        <v/>
      </c>
      <c r="K38" s="45" t="str">
        <f t="shared" si="3"/>
        <v/>
      </c>
      <c r="L38" s="46" t="str">
        <f t="shared" si="3"/>
        <v/>
      </c>
      <c r="M38" s="44" t="str">
        <f t="shared" si="4"/>
        <v/>
      </c>
      <c r="N38" s="45" t="str">
        <f t="shared" si="4"/>
        <v/>
      </c>
      <c r="O38" s="46" t="str">
        <f t="shared" si="4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5"/>
        <v/>
      </c>
      <c r="H39" s="22" t="str">
        <f t="shared" si="5"/>
        <v/>
      </c>
      <c r="I39" s="22" t="str">
        <f t="shared" si="5"/>
        <v/>
      </c>
      <c r="J39" s="44" t="str">
        <f t="shared" si="3"/>
        <v/>
      </c>
      <c r="K39" s="45" t="str">
        <f t="shared" si="3"/>
        <v/>
      </c>
      <c r="L39" s="46" t="str">
        <f t="shared" si="3"/>
        <v/>
      </c>
      <c r="M39" s="44" t="str">
        <f t="shared" si="4"/>
        <v/>
      </c>
      <c r="N39" s="45" t="str">
        <f t="shared" si="4"/>
        <v/>
      </c>
      <c r="O39" s="46" t="str">
        <f t="shared" si="4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5"/>
        <v/>
      </c>
      <c r="H40" s="22" t="str">
        <f t="shared" si="5"/>
        <v/>
      </c>
      <c r="I40" s="22" t="str">
        <f t="shared" si="5"/>
        <v/>
      </c>
      <c r="J40" s="44" t="str">
        <f t="shared" si="3"/>
        <v/>
      </c>
      <c r="K40" s="45" t="str">
        <f t="shared" si="3"/>
        <v/>
      </c>
      <c r="L40" s="46" t="str">
        <f t="shared" si="3"/>
        <v/>
      </c>
      <c r="M40" s="44" t="str">
        <f t="shared" si="4"/>
        <v/>
      </c>
      <c r="N40" s="45" t="str">
        <f t="shared" si="4"/>
        <v/>
      </c>
      <c r="O40" s="46" t="str">
        <f t="shared" si="4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91"/>
      <c r="F41" s="89"/>
      <c r="G41" s="22" t="str">
        <f t="shared" si="5"/>
        <v/>
      </c>
      <c r="H41" s="22" t="str">
        <f t="shared" si="5"/>
        <v/>
      </c>
      <c r="I41" s="22" t="str">
        <f t="shared" si="5"/>
        <v/>
      </c>
      <c r="J41" s="44" t="str">
        <f t="shared" si="3"/>
        <v/>
      </c>
      <c r="K41" s="45" t="str">
        <f t="shared" si="3"/>
        <v/>
      </c>
      <c r="L41" s="46" t="str">
        <f t="shared" si="3"/>
        <v/>
      </c>
      <c r="M41" s="44" t="str">
        <f t="shared" si="4"/>
        <v/>
      </c>
      <c r="N41" s="45" t="str">
        <f t="shared" si="4"/>
        <v/>
      </c>
      <c r="O41" s="46" t="str">
        <f t="shared" si="4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91"/>
      <c r="F42" s="86"/>
      <c r="G42" s="22" t="str">
        <f t="shared" ref="G42:I42" si="6">IF(D42="","",G41+M42)</f>
        <v/>
      </c>
      <c r="H42" s="22" t="str">
        <f t="shared" si="6"/>
        <v/>
      </c>
      <c r="I42" s="22" t="str">
        <f t="shared" si="6"/>
        <v/>
      </c>
      <c r="J42" s="44" t="str">
        <f t="shared" si="3"/>
        <v/>
      </c>
      <c r="K42" s="45" t="str">
        <f t="shared" si="3"/>
        <v/>
      </c>
      <c r="L42" s="46" t="str">
        <f t="shared" si="3"/>
        <v/>
      </c>
      <c r="M42" s="44" t="str">
        <f>IF(D42="","",J42*D42)</f>
        <v/>
      </c>
      <c r="N42" s="45" t="str">
        <f t="shared" si="4"/>
        <v/>
      </c>
      <c r="O42" s="46" t="str">
        <f t="shared" si="4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3"/>
        <v/>
      </c>
      <c r="K43" s="45" t="str">
        <f t="shared" si="3"/>
        <v/>
      </c>
      <c r="L43" s="46" t="str">
        <f t="shared" si="3"/>
        <v/>
      </c>
      <c r="M43" s="44" t="str">
        <f t="shared" si="4"/>
        <v/>
      </c>
      <c r="N43" s="45" t="str">
        <f t="shared" si="4"/>
        <v/>
      </c>
      <c r="O43" s="46" t="str">
        <f t="shared" si="4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I58" si="7">IF(D44="","",G43+M44)</f>
        <v/>
      </c>
      <c r="H44" s="22" t="str">
        <f t="shared" si="7"/>
        <v/>
      </c>
      <c r="I44" s="22" t="str">
        <f t="shared" si="7"/>
        <v/>
      </c>
      <c r="J44" s="44" t="str">
        <f>IF(G43="","",G43*0.03)</f>
        <v/>
      </c>
      <c r="K44" s="45" t="str">
        <f t="shared" si="3"/>
        <v/>
      </c>
      <c r="L44" s="46" t="str">
        <f t="shared" si="3"/>
        <v/>
      </c>
      <c r="M44" s="44" t="str">
        <f>IF(D44="","",J44*D44)</f>
        <v/>
      </c>
      <c r="N44" s="45" t="str">
        <f t="shared" si="4"/>
        <v/>
      </c>
      <c r="O44" s="46" t="str">
        <f t="shared" si="4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7"/>
        <v/>
      </c>
      <c r="H45" s="22" t="str">
        <f t="shared" si="7"/>
        <v/>
      </c>
      <c r="I45" s="22" t="str">
        <f t="shared" si="7"/>
        <v/>
      </c>
      <c r="J45" s="44" t="str">
        <f t="shared" si="3"/>
        <v/>
      </c>
      <c r="K45" s="45" t="str">
        <f t="shared" si="3"/>
        <v/>
      </c>
      <c r="L45" s="46" t="str">
        <f t="shared" si="3"/>
        <v/>
      </c>
      <c r="M45" s="44" t="str">
        <f t="shared" si="4"/>
        <v/>
      </c>
      <c r="N45" s="45" t="str">
        <f t="shared" si="4"/>
        <v/>
      </c>
      <c r="O45" s="46" t="str">
        <f t="shared" si="4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7"/>
        <v/>
      </c>
      <c r="H46" s="22" t="str">
        <f t="shared" si="7"/>
        <v/>
      </c>
      <c r="I46" s="22" t="str">
        <f t="shared" si="7"/>
        <v/>
      </c>
      <c r="J46" s="44" t="str">
        <f t="shared" si="3"/>
        <v/>
      </c>
      <c r="K46" s="45" t="str">
        <f t="shared" si="3"/>
        <v/>
      </c>
      <c r="L46" s="46" t="str">
        <f t="shared" si="3"/>
        <v/>
      </c>
      <c r="M46" s="44" t="str">
        <f t="shared" si="4"/>
        <v/>
      </c>
      <c r="N46" s="45" t="str">
        <f t="shared" si="4"/>
        <v/>
      </c>
      <c r="O46" s="46" t="str">
        <f t="shared" si="4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7"/>
        <v/>
      </c>
      <c r="H47" s="22" t="str">
        <f t="shared" si="7"/>
        <v/>
      </c>
      <c r="I47" s="22" t="str">
        <f t="shared" si="7"/>
        <v/>
      </c>
      <c r="J47" s="44" t="str">
        <f t="shared" si="3"/>
        <v/>
      </c>
      <c r="K47" s="45" t="str">
        <f t="shared" si="3"/>
        <v/>
      </c>
      <c r="L47" s="46" t="str">
        <f t="shared" si="3"/>
        <v/>
      </c>
      <c r="M47" s="44" t="str">
        <f t="shared" si="4"/>
        <v/>
      </c>
      <c r="N47" s="45" t="str">
        <f t="shared" si="4"/>
        <v/>
      </c>
      <c r="O47" s="46" t="str">
        <f t="shared" si="4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7"/>
        <v/>
      </c>
      <c r="H48" s="22" t="str">
        <f t="shared" si="7"/>
        <v/>
      </c>
      <c r="I48" s="22" t="str">
        <f t="shared" si="7"/>
        <v/>
      </c>
      <c r="J48" s="44" t="str">
        <f t="shared" si="3"/>
        <v/>
      </c>
      <c r="K48" s="45" t="str">
        <f t="shared" si="3"/>
        <v/>
      </c>
      <c r="L48" s="46" t="str">
        <f t="shared" si="3"/>
        <v/>
      </c>
      <c r="M48" s="44" t="str">
        <f t="shared" si="4"/>
        <v/>
      </c>
      <c r="N48" s="45" t="str">
        <f t="shared" si="4"/>
        <v/>
      </c>
      <c r="O48" s="46" t="str">
        <f t="shared" si="4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7"/>
        <v/>
      </c>
      <c r="H49" s="22" t="str">
        <f t="shared" si="7"/>
        <v/>
      </c>
      <c r="I49" s="22" t="str">
        <f t="shared" si="7"/>
        <v/>
      </c>
      <c r="J49" s="44" t="str">
        <f t="shared" si="3"/>
        <v/>
      </c>
      <c r="K49" s="45" t="str">
        <f t="shared" si="3"/>
        <v/>
      </c>
      <c r="L49" s="46" t="str">
        <f t="shared" si="3"/>
        <v/>
      </c>
      <c r="M49" s="44" t="str">
        <f t="shared" si="4"/>
        <v/>
      </c>
      <c r="N49" s="45" t="str">
        <f t="shared" si="4"/>
        <v/>
      </c>
      <c r="O49" s="46" t="str">
        <f t="shared" si="4"/>
        <v/>
      </c>
    </row>
    <row r="50" spans="1:15" x14ac:dyDescent="0.4">
      <c r="A50" s="9">
        <v>42</v>
      </c>
      <c r="B50" s="5"/>
      <c r="C50" s="47"/>
      <c r="D50" s="57"/>
      <c r="E50" s="58"/>
      <c r="F50" s="90"/>
      <c r="G50" s="22" t="str">
        <f t="shared" si="7"/>
        <v/>
      </c>
      <c r="H50" s="22" t="str">
        <f t="shared" si="7"/>
        <v/>
      </c>
      <c r="I50" s="22" t="str">
        <f t="shared" si="7"/>
        <v/>
      </c>
      <c r="J50" s="44" t="str">
        <f t="shared" si="3"/>
        <v/>
      </c>
      <c r="K50" s="45" t="str">
        <f t="shared" si="3"/>
        <v/>
      </c>
      <c r="L50" s="46" t="str">
        <f t="shared" si="3"/>
        <v/>
      </c>
      <c r="M50" s="44" t="str">
        <f t="shared" si="4"/>
        <v/>
      </c>
      <c r="N50" s="45" t="str">
        <f t="shared" si="4"/>
        <v/>
      </c>
      <c r="O50" s="46" t="str">
        <f t="shared" si="4"/>
        <v/>
      </c>
    </row>
    <row r="51" spans="1:15" x14ac:dyDescent="0.4">
      <c r="A51" s="9">
        <v>43</v>
      </c>
      <c r="B51" s="5"/>
      <c r="C51" s="47"/>
      <c r="D51" s="57"/>
      <c r="E51" s="58"/>
      <c r="F51" s="88"/>
      <c r="G51" s="22" t="str">
        <f t="shared" si="7"/>
        <v/>
      </c>
      <c r="H51" s="22" t="str">
        <f t="shared" si="7"/>
        <v/>
      </c>
      <c r="I51" s="22" t="str">
        <f t="shared" si="7"/>
        <v/>
      </c>
      <c r="J51" s="44" t="str">
        <f t="shared" si="3"/>
        <v/>
      </c>
      <c r="K51" s="45" t="str">
        <f t="shared" si="3"/>
        <v/>
      </c>
      <c r="L51" s="46" t="str">
        <f t="shared" si="3"/>
        <v/>
      </c>
      <c r="M51" s="44" t="str">
        <f t="shared" si="4"/>
        <v/>
      </c>
      <c r="N51" s="45" t="str">
        <f t="shared" si="4"/>
        <v/>
      </c>
      <c r="O51" s="46" t="str">
        <f t="shared" si="4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7"/>
        <v/>
      </c>
      <c r="H52" s="22" t="str">
        <f t="shared" si="7"/>
        <v/>
      </c>
      <c r="I52" s="22" t="str">
        <f t="shared" si="7"/>
        <v/>
      </c>
      <c r="J52" s="44" t="str">
        <f t="shared" si="3"/>
        <v/>
      </c>
      <c r="K52" s="45" t="str">
        <f t="shared" si="3"/>
        <v/>
      </c>
      <c r="L52" s="46" t="str">
        <f t="shared" si="3"/>
        <v/>
      </c>
      <c r="M52" s="44" t="str">
        <f t="shared" si="4"/>
        <v/>
      </c>
      <c r="N52" s="45" t="str">
        <f t="shared" si="4"/>
        <v/>
      </c>
      <c r="O52" s="46" t="str">
        <f t="shared" si="4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7"/>
        <v/>
      </c>
      <c r="H53" s="22" t="str">
        <f t="shared" si="7"/>
        <v/>
      </c>
      <c r="I53" s="22" t="str">
        <f t="shared" si="7"/>
        <v/>
      </c>
      <c r="J53" s="44" t="str">
        <f t="shared" si="3"/>
        <v/>
      </c>
      <c r="K53" s="45" t="str">
        <f t="shared" si="3"/>
        <v/>
      </c>
      <c r="L53" s="46" t="str">
        <f t="shared" si="3"/>
        <v/>
      </c>
      <c r="M53" s="44" t="str">
        <f t="shared" si="4"/>
        <v/>
      </c>
      <c r="N53" s="45" t="str">
        <f t="shared" si="4"/>
        <v/>
      </c>
      <c r="O53" s="46" t="str">
        <f t="shared" si="4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7"/>
        <v/>
      </c>
      <c r="H54" s="22" t="str">
        <f t="shared" si="7"/>
        <v/>
      </c>
      <c r="I54" s="22" t="str">
        <f t="shared" si="7"/>
        <v/>
      </c>
      <c r="J54" s="44" t="str">
        <f t="shared" si="3"/>
        <v/>
      </c>
      <c r="K54" s="45" t="str">
        <f t="shared" si="3"/>
        <v/>
      </c>
      <c r="L54" s="46" t="str">
        <f t="shared" si="3"/>
        <v/>
      </c>
      <c r="M54" s="44" t="str">
        <f t="shared" si="4"/>
        <v/>
      </c>
      <c r="N54" s="45" t="str">
        <f t="shared" si="4"/>
        <v/>
      </c>
      <c r="O54" s="46" t="str">
        <f t="shared" si="4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7"/>
        <v/>
      </c>
      <c r="H55" s="22" t="str">
        <f t="shared" si="7"/>
        <v/>
      </c>
      <c r="I55" s="22" t="str">
        <f t="shared" si="7"/>
        <v/>
      </c>
      <c r="J55" s="44" t="str">
        <f t="shared" si="3"/>
        <v/>
      </c>
      <c r="K55" s="45" t="str">
        <f t="shared" si="3"/>
        <v/>
      </c>
      <c r="L55" s="46" t="str">
        <f t="shared" si="3"/>
        <v/>
      </c>
      <c r="M55" s="44" t="str">
        <f t="shared" si="4"/>
        <v/>
      </c>
      <c r="N55" s="45" t="str">
        <f t="shared" si="4"/>
        <v/>
      </c>
      <c r="O55" s="46" t="str">
        <f t="shared" si="4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7"/>
        <v/>
      </c>
      <c r="H56" s="22" t="str">
        <f t="shared" si="7"/>
        <v/>
      </c>
      <c r="I56" s="22" t="str">
        <f t="shared" si="7"/>
        <v/>
      </c>
      <c r="J56" s="44" t="str">
        <f t="shared" si="3"/>
        <v/>
      </c>
      <c r="K56" s="45" t="str">
        <f t="shared" si="3"/>
        <v/>
      </c>
      <c r="L56" s="46" t="str">
        <f t="shared" si="3"/>
        <v/>
      </c>
      <c r="M56" s="44" t="str">
        <f t="shared" si="4"/>
        <v/>
      </c>
      <c r="N56" s="45" t="str">
        <f t="shared" si="4"/>
        <v/>
      </c>
      <c r="O56" s="46" t="str">
        <f t="shared" si="4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7"/>
        <v/>
      </c>
      <c r="H57" s="22" t="str">
        <f t="shared" si="7"/>
        <v/>
      </c>
      <c r="I57" s="22" t="str">
        <f t="shared" si="7"/>
        <v/>
      </c>
      <c r="J57" s="44" t="str">
        <f t="shared" si="3"/>
        <v/>
      </c>
      <c r="K57" s="45" t="str">
        <f t="shared" si="3"/>
        <v/>
      </c>
      <c r="L57" s="46" t="str">
        <f t="shared" si="3"/>
        <v/>
      </c>
      <c r="M57" s="44" t="str">
        <f t="shared" si="4"/>
        <v/>
      </c>
      <c r="N57" s="45" t="str">
        <f t="shared" si="4"/>
        <v/>
      </c>
      <c r="O57" s="46" t="str">
        <f t="shared" si="4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7"/>
        <v/>
      </c>
      <c r="H58" s="22" t="str">
        <f t="shared" si="7"/>
        <v/>
      </c>
      <c r="I58" s="22" t="str">
        <f t="shared" si="7"/>
        <v/>
      </c>
      <c r="J58" s="44" t="str">
        <f t="shared" si="3"/>
        <v/>
      </c>
      <c r="K58" s="45" t="str">
        <f t="shared" si="3"/>
        <v/>
      </c>
      <c r="L58" s="46" t="str">
        <f t="shared" si="3"/>
        <v/>
      </c>
      <c r="M58" s="44" t="str">
        <f t="shared" si="4"/>
        <v/>
      </c>
      <c r="N58" s="45" t="str">
        <f t="shared" si="4"/>
        <v/>
      </c>
      <c r="O58" s="46" t="str">
        <f t="shared" si="4"/>
        <v/>
      </c>
    </row>
    <row r="59" spans="1:15" ht="19.5" thickBot="1" x14ac:dyDescent="0.45">
      <c r="A59" s="9"/>
      <c r="B59" s="100" t="s">
        <v>5</v>
      </c>
      <c r="C59" s="101"/>
      <c r="D59" s="7">
        <f>COUNTIF(D9:D58,1.27)</f>
        <v>5</v>
      </c>
      <c r="E59" s="7">
        <f>COUNTIF(E9:E58,1.5)</f>
        <v>5</v>
      </c>
      <c r="F59" s="8">
        <f>COUNTIF(F9:F58,2)</f>
        <v>3</v>
      </c>
      <c r="G59" s="70">
        <f>M59+G8</f>
        <v>116941.23861646622</v>
      </c>
      <c r="H59" s="71">
        <f>N59+H8</f>
        <v>120879.64795235312</v>
      </c>
      <c r="I59" s="72">
        <f>O59+I8</f>
        <v>108700.8145768</v>
      </c>
      <c r="J59" s="67" t="s">
        <v>31</v>
      </c>
      <c r="K59" s="68" t="e">
        <f>B58-B9</f>
        <v>#VALUE!</v>
      </c>
      <c r="L59" s="69" t="s">
        <v>32</v>
      </c>
      <c r="M59" s="81">
        <f>SUM(M9:M58)</f>
        <v>16941.238616466217</v>
      </c>
      <c r="N59" s="82">
        <f>SUM(N9:N58)</f>
        <v>20879.647952353123</v>
      </c>
      <c r="O59" s="83">
        <f>SUM(O9:O58)</f>
        <v>8700.8145767999995</v>
      </c>
    </row>
    <row r="60" spans="1:15" ht="19.5" thickBot="1" x14ac:dyDescent="0.45">
      <c r="A60" s="9"/>
      <c r="B60" s="94" t="s">
        <v>6</v>
      </c>
      <c r="C60" s="95"/>
      <c r="D60" s="7">
        <f>COUNTIF(D9:D58,-1)</f>
        <v>1</v>
      </c>
      <c r="E60" s="7">
        <f>COUNTIF(E9:E58,-1)</f>
        <v>1</v>
      </c>
      <c r="F60" s="8">
        <f>COUNTIF(F9:F58,-1)</f>
        <v>3</v>
      </c>
      <c r="G60" s="92" t="s">
        <v>30</v>
      </c>
      <c r="H60" s="93"/>
      <c r="I60" s="99"/>
      <c r="J60" s="92" t="s">
        <v>33</v>
      </c>
      <c r="K60" s="93"/>
      <c r="L60" s="99"/>
      <c r="M60" s="9"/>
      <c r="N60" s="3"/>
      <c r="O60" s="4"/>
    </row>
    <row r="61" spans="1:15" ht="19.5" thickBot="1" x14ac:dyDescent="0.45">
      <c r="A61" s="9"/>
      <c r="B61" s="94" t="s">
        <v>35</v>
      </c>
      <c r="C61" s="95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1.1694123861646621</v>
      </c>
      <c r="H61" s="77">
        <f>H59/H8</f>
        <v>1.2087964795235311</v>
      </c>
      <c r="I61" s="78">
        <f>I59/I8</f>
        <v>1.0870081457679999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92" t="s">
        <v>4</v>
      </c>
      <c r="C62" s="93"/>
      <c r="D62" s="79">
        <f>D59/(D59+D60+D61)</f>
        <v>0.83333333333333337</v>
      </c>
      <c r="E62" s="74">
        <f>E59/(E59+E60+E61)</f>
        <v>0.83333333333333337</v>
      </c>
      <c r="F62" s="75">
        <f>F59/(F59+F60+F61)</f>
        <v>0.5</v>
      </c>
    </row>
    <row r="64" spans="1:15" x14ac:dyDescent="0.4">
      <c r="D64" s="73"/>
      <c r="E64" s="73"/>
      <c r="F64" s="73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4F01-FA98-4529-B8A5-37E4EBA23CE6}">
  <dimension ref="A1"/>
  <sheetViews>
    <sheetView topLeftCell="A118" zoomScale="80" zoomScaleNormal="80" workbookViewId="0">
      <selection activeCell="A127" sqref="A127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E9FD-4E4D-4426-B5FA-98FFC202F3D0}">
  <dimension ref="A1:R64"/>
  <sheetViews>
    <sheetView zoomScale="75" zoomScaleNormal="75" workbookViewId="0">
      <pane xSplit="1" ySplit="8" topLeftCell="H9" activePane="bottomRight" state="frozen"/>
      <selection pane="topRight" activeCell="B1" sqref="B1"/>
      <selection pane="bottomLeft" activeCell="A9" sqref="A9"/>
      <selection pane="bottomRight" activeCell="R10" sqref="R10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43</v>
      </c>
    </row>
    <row r="2" spans="1:18" x14ac:dyDescent="0.4">
      <c r="A2" s="1" t="s">
        <v>8</v>
      </c>
      <c r="C2" t="s">
        <v>38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34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92" t="s">
        <v>3</v>
      </c>
      <c r="H6" s="93"/>
      <c r="I6" s="99"/>
      <c r="J6" s="92" t="s">
        <v>23</v>
      </c>
      <c r="K6" s="93"/>
      <c r="L6" s="99"/>
      <c r="M6" s="92" t="s">
        <v>24</v>
      </c>
      <c r="N6" s="93"/>
      <c r="O6" s="99"/>
    </row>
    <row r="7" spans="1:18" ht="19.5" thickBot="1" x14ac:dyDescent="0.4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6" t="s">
        <v>23</v>
      </c>
      <c r="K8" s="97"/>
      <c r="L8" s="98"/>
      <c r="M8" s="96"/>
      <c r="N8" s="97"/>
      <c r="O8" s="98"/>
    </row>
    <row r="9" spans="1:18" x14ac:dyDescent="0.4">
      <c r="A9" s="9">
        <v>1</v>
      </c>
      <c r="B9" s="23" t="s">
        <v>90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 t="shared" ref="J9:L24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24" si="1">IF(D9="","",J9*D9)</f>
        <v>3810</v>
      </c>
      <c r="N9" s="42">
        <f t="shared" si="1"/>
        <v>4500</v>
      </c>
      <c r="O9" s="43">
        <f t="shared" si="1"/>
        <v>6000</v>
      </c>
      <c r="P9" s="40"/>
      <c r="Q9" s="40"/>
      <c r="R9" s="40"/>
    </row>
    <row r="10" spans="1:18" x14ac:dyDescent="0.4">
      <c r="A10" s="9">
        <v>2</v>
      </c>
      <c r="B10" s="5" t="s">
        <v>91</v>
      </c>
      <c r="C10" s="47">
        <v>1</v>
      </c>
      <c r="D10" s="57">
        <v>-1</v>
      </c>
      <c r="E10" s="58">
        <v>-1</v>
      </c>
      <c r="F10" s="59">
        <v>-1</v>
      </c>
      <c r="G10" s="22">
        <f t="shared" ref="G10:I25" si="2">IF(D10="","",G9+M10)</f>
        <v>100695.7</v>
      </c>
      <c r="H10" s="22">
        <f t="shared" si="2"/>
        <v>101365</v>
      </c>
      <c r="I10" s="22">
        <f t="shared" si="2"/>
        <v>102820</v>
      </c>
      <c r="J10" s="44">
        <f t="shared" si="0"/>
        <v>3114.2999999999997</v>
      </c>
      <c r="K10" s="45">
        <f t="shared" si="0"/>
        <v>3135</v>
      </c>
      <c r="L10" s="46">
        <f t="shared" si="0"/>
        <v>3180</v>
      </c>
      <c r="M10" s="44">
        <f t="shared" si="1"/>
        <v>-3114.2999999999997</v>
      </c>
      <c r="N10" s="45">
        <f t="shared" si="1"/>
        <v>-3135</v>
      </c>
      <c r="O10" s="46">
        <f t="shared" si="1"/>
        <v>-3180</v>
      </c>
      <c r="P10" s="40" t="s">
        <v>93</v>
      </c>
      <c r="Q10" s="40"/>
      <c r="R10" s="40"/>
    </row>
    <row r="11" spans="1:18" x14ac:dyDescent="0.4">
      <c r="A11" s="9">
        <v>3</v>
      </c>
      <c r="B11" s="5" t="s">
        <v>92</v>
      </c>
      <c r="C11" s="47">
        <v>1</v>
      </c>
      <c r="D11" s="57">
        <v>-1</v>
      </c>
      <c r="E11" s="58">
        <v>-1</v>
      </c>
      <c r="F11" s="84">
        <v>-1</v>
      </c>
      <c r="G11" s="22">
        <f t="shared" si="2"/>
        <v>97674.828999999998</v>
      </c>
      <c r="H11" s="22">
        <f t="shared" si="2"/>
        <v>98324.05</v>
      </c>
      <c r="I11" s="22">
        <f t="shared" si="2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 x14ac:dyDescent="0.4">
      <c r="A12" s="9">
        <v>4</v>
      </c>
      <c r="B12" s="5"/>
      <c r="C12" s="47"/>
      <c r="D12" s="57"/>
      <c r="E12" s="58"/>
      <c r="F12" s="85"/>
      <c r="G12" s="22" t="str">
        <f t="shared" si="2"/>
        <v/>
      </c>
      <c r="H12" s="22" t="str">
        <f t="shared" si="2"/>
        <v/>
      </c>
      <c r="I12" s="22" t="str">
        <f t="shared" si="2"/>
        <v/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 t="str">
        <f t="shared" si="1"/>
        <v/>
      </c>
      <c r="N12" s="45" t="str">
        <f t="shared" si="1"/>
        <v/>
      </c>
      <c r="O12" s="46" t="str">
        <f t="shared" si="1"/>
        <v/>
      </c>
      <c r="P12" s="40"/>
      <c r="Q12" s="40"/>
      <c r="R12" s="40"/>
    </row>
    <row r="13" spans="1:18" x14ac:dyDescent="0.4">
      <c r="A13" s="9">
        <v>5</v>
      </c>
      <c r="B13" s="5"/>
      <c r="C13" s="47"/>
      <c r="D13" s="57"/>
      <c r="E13" s="58"/>
      <c r="F13" s="84"/>
      <c r="G13" s="22" t="str">
        <f t="shared" si="2"/>
        <v/>
      </c>
      <c r="H13" s="22" t="str">
        <f t="shared" si="2"/>
        <v/>
      </c>
      <c r="I13" s="22" t="str">
        <f t="shared" si="2"/>
        <v/>
      </c>
      <c r="J13" s="44" t="str">
        <f t="shared" si="0"/>
        <v/>
      </c>
      <c r="K13" s="45" t="str">
        <f t="shared" si="0"/>
        <v/>
      </c>
      <c r="L13" s="46" t="str">
        <f t="shared" si="0"/>
        <v/>
      </c>
      <c r="M13" s="44" t="str">
        <f t="shared" si="1"/>
        <v/>
      </c>
      <c r="N13" s="45" t="str">
        <f t="shared" si="1"/>
        <v/>
      </c>
      <c r="O13" s="46" t="str">
        <f t="shared" si="1"/>
        <v/>
      </c>
      <c r="P13" s="40"/>
      <c r="Q13" s="40"/>
      <c r="R13" s="40"/>
    </row>
    <row r="14" spans="1:18" x14ac:dyDescent="0.4">
      <c r="A14" s="9">
        <v>6</v>
      </c>
      <c r="B14" s="5"/>
      <c r="C14" s="47"/>
      <c r="D14" s="57"/>
      <c r="E14" s="58"/>
      <c r="F14" s="85"/>
      <c r="G14" s="22" t="str">
        <f t="shared" si="2"/>
        <v/>
      </c>
      <c r="H14" s="22" t="str">
        <f t="shared" si="2"/>
        <v/>
      </c>
      <c r="I14" s="22" t="str">
        <f t="shared" si="2"/>
        <v/>
      </c>
      <c r="J14" s="44" t="str">
        <f t="shared" si="0"/>
        <v/>
      </c>
      <c r="K14" s="45" t="str">
        <f t="shared" si="0"/>
        <v/>
      </c>
      <c r="L14" s="46" t="str">
        <f t="shared" si="0"/>
        <v/>
      </c>
      <c r="M14" s="44" t="str">
        <f t="shared" si="1"/>
        <v/>
      </c>
      <c r="N14" s="45" t="str">
        <f t="shared" si="1"/>
        <v/>
      </c>
      <c r="O14" s="46" t="str">
        <f t="shared" si="1"/>
        <v/>
      </c>
      <c r="P14" s="40"/>
      <c r="Q14" s="40"/>
      <c r="R14" s="40"/>
    </row>
    <row r="15" spans="1:18" x14ac:dyDescent="0.4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2"/>
        <v/>
      </c>
      <c r="I15" s="22" t="str">
        <f t="shared" si="2"/>
        <v/>
      </c>
      <c r="J15" s="44" t="str">
        <f t="shared" si="0"/>
        <v/>
      </c>
      <c r="K15" s="45" t="str">
        <f t="shared" si="0"/>
        <v/>
      </c>
      <c r="L15" s="46" t="str">
        <f t="shared" si="0"/>
        <v/>
      </c>
      <c r="M15" s="44" t="str">
        <f t="shared" si="1"/>
        <v/>
      </c>
      <c r="N15" s="45" t="str">
        <f t="shared" si="1"/>
        <v/>
      </c>
      <c r="O15" s="46" t="str">
        <f t="shared" si="1"/>
        <v/>
      </c>
      <c r="P15" s="40"/>
      <c r="Q15" s="40"/>
      <c r="R15" s="40"/>
    </row>
    <row r="16" spans="1:18" x14ac:dyDescent="0.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2"/>
        <v/>
      </c>
      <c r="I16" s="22" t="str">
        <f t="shared" si="2"/>
        <v/>
      </c>
      <c r="J16" s="44" t="str">
        <f t="shared" si="0"/>
        <v/>
      </c>
      <c r="K16" s="45" t="str">
        <f t="shared" si="0"/>
        <v/>
      </c>
      <c r="L16" s="46" t="str">
        <f t="shared" si="0"/>
        <v/>
      </c>
      <c r="M16" s="44" t="str">
        <f t="shared" si="1"/>
        <v/>
      </c>
      <c r="N16" s="45" t="str">
        <f t="shared" si="1"/>
        <v/>
      </c>
      <c r="O16" s="46" t="str">
        <f t="shared" si="1"/>
        <v/>
      </c>
      <c r="P16" s="40"/>
      <c r="Q16" s="40"/>
      <c r="R16" s="40"/>
    </row>
    <row r="17" spans="1:18" x14ac:dyDescent="0.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2"/>
        <v/>
      </c>
      <c r="I17" s="22" t="str">
        <f t="shared" si="2"/>
        <v/>
      </c>
      <c r="J17" s="44" t="str">
        <f t="shared" si="0"/>
        <v/>
      </c>
      <c r="K17" s="45" t="str">
        <f t="shared" si="0"/>
        <v/>
      </c>
      <c r="L17" s="46" t="str">
        <f t="shared" si="0"/>
        <v/>
      </c>
      <c r="M17" s="44" t="str">
        <f t="shared" si="1"/>
        <v/>
      </c>
      <c r="N17" s="45" t="str">
        <f t="shared" si="1"/>
        <v/>
      </c>
      <c r="O17" s="46" t="str">
        <f t="shared" si="1"/>
        <v/>
      </c>
      <c r="P17" s="40"/>
      <c r="Q17" s="40"/>
      <c r="R17" s="40"/>
    </row>
    <row r="18" spans="1:18" x14ac:dyDescent="0.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2"/>
        <v/>
      </c>
      <c r="I18" s="22" t="str">
        <f t="shared" si="2"/>
        <v/>
      </c>
      <c r="J18" s="44" t="str">
        <f t="shared" si="0"/>
        <v/>
      </c>
      <c r="K18" s="45" t="str">
        <f t="shared" si="0"/>
        <v/>
      </c>
      <c r="L18" s="46" t="str">
        <f t="shared" si="0"/>
        <v/>
      </c>
      <c r="M18" s="44" t="str">
        <f t="shared" si="1"/>
        <v/>
      </c>
      <c r="N18" s="45" t="str">
        <f t="shared" si="1"/>
        <v/>
      </c>
      <c r="O18" s="46" t="str">
        <f t="shared" si="1"/>
        <v/>
      </c>
      <c r="P18" s="40"/>
      <c r="Q18" s="40"/>
      <c r="R18" s="40"/>
    </row>
    <row r="19" spans="1:18" x14ac:dyDescent="0.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2"/>
        <v/>
      </c>
      <c r="I19" s="22" t="str">
        <f t="shared" si="2"/>
        <v/>
      </c>
      <c r="J19" s="44" t="str">
        <f t="shared" si="0"/>
        <v/>
      </c>
      <c r="K19" s="45" t="str">
        <f t="shared" si="0"/>
        <v/>
      </c>
      <c r="L19" s="46" t="str">
        <f t="shared" si="0"/>
        <v/>
      </c>
      <c r="M19" s="44" t="str">
        <f t="shared" si="1"/>
        <v/>
      </c>
      <c r="N19" s="45" t="str">
        <f t="shared" si="1"/>
        <v/>
      </c>
      <c r="O19" s="46" t="str">
        <f t="shared" si="1"/>
        <v/>
      </c>
      <c r="P19" s="40"/>
      <c r="Q19" s="40"/>
      <c r="R19" s="40"/>
    </row>
    <row r="20" spans="1:18" x14ac:dyDescent="0.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2"/>
        <v/>
      </c>
      <c r="I20" s="22" t="str">
        <f t="shared" si="2"/>
        <v/>
      </c>
      <c r="J20" s="44" t="str">
        <f t="shared" si="0"/>
        <v/>
      </c>
      <c r="K20" s="45" t="str">
        <f t="shared" si="0"/>
        <v/>
      </c>
      <c r="L20" s="46" t="str">
        <f t="shared" si="0"/>
        <v/>
      </c>
      <c r="M20" s="44" t="str">
        <f t="shared" si="1"/>
        <v/>
      </c>
      <c r="N20" s="45" t="str">
        <f t="shared" si="1"/>
        <v/>
      </c>
      <c r="O20" s="46" t="str">
        <f t="shared" si="1"/>
        <v/>
      </c>
      <c r="P20" s="40"/>
      <c r="Q20" s="40"/>
      <c r="R20" s="40"/>
    </row>
    <row r="21" spans="1:18" x14ac:dyDescent="0.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2"/>
        <v/>
      </c>
      <c r="I21" s="22" t="str">
        <f t="shared" si="2"/>
        <v/>
      </c>
      <c r="J21" s="44" t="str">
        <f t="shared" si="0"/>
        <v/>
      </c>
      <c r="K21" s="45" t="str">
        <f t="shared" si="0"/>
        <v/>
      </c>
      <c r="L21" s="46" t="str">
        <f t="shared" si="0"/>
        <v/>
      </c>
      <c r="M21" s="44" t="str">
        <f t="shared" si="1"/>
        <v/>
      </c>
      <c r="N21" s="45" t="str">
        <f t="shared" si="1"/>
        <v/>
      </c>
      <c r="O21" s="46" t="str">
        <f t="shared" si="1"/>
        <v/>
      </c>
      <c r="P21" s="40"/>
      <c r="Q21" s="40"/>
      <c r="R21" s="40"/>
    </row>
    <row r="22" spans="1:18" x14ac:dyDescent="0.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2"/>
        <v/>
      </c>
      <c r="I22" s="22" t="str">
        <f t="shared" si="2"/>
        <v/>
      </c>
      <c r="J22" s="44" t="str">
        <f t="shared" si="0"/>
        <v/>
      </c>
      <c r="K22" s="45" t="str">
        <f t="shared" si="0"/>
        <v/>
      </c>
      <c r="L22" s="46" t="str">
        <f t="shared" si="0"/>
        <v/>
      </c>
      <c r="M22" s="44" t="str">
        <f t="shared" si="1"/>
        <v/>
      </c>
      <c r="N22" s="45" t="str">
        <f t="shared" si="1"/>
        <v/>
      </c>
      <c r="O22" s="46" t="str">
        <f t="shared" si="1"/>
        <v/>
      </c>
      <c r="P22" s="40"/>
      <c r="Q22" s="40"/>
      <c r="R22" s="40"/>
    </row>
    <row r="23" spans="1:18" x14ac:dyDescent="0.4">
      <c r="A23" s="9">
        <v>15</v>
      </c>
      <c r="B23" s="5"/>
      <c r="C23" s="47"/>
      <c r="D23" s="57"/>
      <c r="E23" s="87"/>
      <c r="F23" s="86"/>
      <c r="G23" s="22" t="str">
        <f t="shared" si="2"/>
        <v/>
      </c>
      <c r="H23" s="22" t="str">
        <f t="shared" si="2"/>
        <v/>
      </c>
      <c r="I23" s="22" t="str">
        <f t="shared" si="2"/>
        <v/>
      </c>
      <c r="J23" s="44" t="str">
        <f t="shared" si="0"/>
        <v/>
      </c>
      <c r="K23" s="45" t="str">
        <f t="shared" si="0"/>
        <v/>
      </c>
      <c r="L23" s="46" t="str">
        <f t="shared" si="0"/>
        <v/>
      </c>
      <c r="M23" s="44" t="str">
        <f t="shared" si="1"/>
        <v/>
      </c>
      <c r="N23" s="45" t="str">
        <f t="shared" si="1"/>
        <v/>
      </c>
      <c r="O23" s="46" t="str">
        <f t="shared" si="1"/>
        <v/>
      </c>
      <c r="P23" s="40"/>
      <c r="Q23" s="40"/>
      <c r="R23" s="40"/>
    </row>
    <row r="24" spans="1:18" x14ac:dyDescent="0.4">
      <c r="A24" s="9">
        <v>16</v>
      </c>
      <c r="B24" s="5"/>
      <c r="C24" s="47"/>
      <c r="D24" s="57"/>
      <c r="E24" s="58"/>
      <c r="F24" s="85"/>
      <c r="G24" s="22" t="str">
        <f t="shared" si="2"/>
        <v/>
      </c>
      <c r="H24" s="22" t="str">
        <f t="shared" si="2"/>
        <v/>
      </c>
      <c r="I24" s="22" t="str">
        <f t="shared" si="2"/>
        <v/>
      </c>
      <c r="J24" s="44" t="str">
        <f t="shared" si="0"/>
        <v/>
      </c>
      <c r="K24" s="45" t="str">
        <f t="shared" si="0"/>
        <v/>
      </c>
      <c r="L24" s="46" t="str">
        <f t="shared" si="0"/>
        <v/>
      </c>
      <c r="M24" s="44" t="str">
        <f t="shared" si="1"/>
        <v/>
      </c>
      <c r="N24" s="45" t="str">
        <f t="shared" si="1"/>
        <v/>
      </c>
      <c r="O24" s="46" t="str">
        <f t="shared" si="1"/>
        <v/>
      </c>
      <c r="P24" s="40"/>
      <c r="Q24" s="40"/>
      <c r="R24" s="40"/>
    </row>
    <row r="25" spans="1:18" x14ac:dyDescent="0.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2"/>
        <v/>
      </c>
      <c r="I25" s="22" t="str">
        <f t="shared" si="2"/>
        <v/>
      </c>
      <c r="J25" s="44" t="str">
        <f t="shared" ref="J25:L58" si="3">IF(G24="","",G24*0.03)</f>
        <v/>
      </c>
      <c r="K25" s="45" t="str">
        <f t="shared" si="3"/>
        <v/>
      </c>
      <c r="L25" s="46" t="str">
        <f t="shared" si="3"/>
        <v/>
      </c>
      <c r="M25" s="44" t="str">
        <f t="shared" ref="M25:O58" si="4">IF(D25="","",J25*D25)</f>
        <v/>
      </c>
      <c r="N25" s="45" t="str">
        <f t="shared" si="4"/>
        <v/>
      </c>
      <c r="O25" s="46" t="str">
        <f t="shared" si="4"/>
        <v/>
      </c>
      <c r="P25" s="40"/>
      <c r="Q25" s="40"/>
      <c r="R25" s="40"/>
    </row>
    <row r="26" spans="1:18" x14ac:dyDescent="0.4">
      <c r="A26" s="9">
        <v>18</v>
      </c>
      <c r="B26" s="5"/>
      <c r="C26" s="47"/>
      <c r="D26" s="57"/>
      <c r="E26" s="58"/>
      <c r="F26" s="59"/>
      <c r="G26" s="22" t="str">
        <f t="shared" ref="G26:I41" si="5">IF(D26="","",G25+M26)</f>
        <v/>
      </c>
      <c r="H26" s="22" t="str">
        <f t="shared" si="5"/>
        <v/>
      </c>
      <c r="I26" s="22" t="str">
        <f t="shared" si="5"/>
        <v/>
      </c>
      <c r="J26" s="44" t="str">
        <f t="shared" si="3"/>
        <v/>
      </c>
      <c r="K26" s="45" t="str">
        <f t="shared" si="3"/>
        <v/>
      </c>
      <c r="L26" s="46" t="str">
        <f t="shared" si="3"/>
        <v/>
      </c>
      <c r="M26" s="44" t="str">
        <f t="shared" si="4"/>
        <v/>
      </c>
      <c r="N26" s="45" t="str">
        <f t="shared" si="4"/>
        <v/>
      </c>
      <c r="O26" s="46" t="str">
        <f t="shared" si="4"/>
        <v/>
      </c>
      <c r="P26" s="40"/>
      <c r="Q26" s="40"/>
      <c r="R26" s="40"/>
    </row>
    <row r="27" spans="1:18" x14ac:dyDescent="0.4">
      <c r="A27" s="9">
        <v>19</v>
      </c>
      <c r="B27" s="5"/>
      <c r="C27" s="47"/>
      <c r="D27" s="57"/>
      <c r="E27" s="58"/>
      <c r="F27" s="59"/>
      <c r="G27" s="22" t="str">
        <f t="shared" si="5"/>
        <v/>
      </c>
      <c r="H27" s="22" t="str">
        <f t="shared" si="5"/>
        <v/>
      </c>
      <c r="I27" s="22" t="str">
        <f t="shared" si="5"/>
        <v/>
      </c>
      <c r="J27" s="44" t="str">
        <f t="shared" si="3"/>
        <v/>
      </c>
      <c r="K27" s="45" t="str">
        <f t="shared" si="3"/>
        <v/>
      </c>
      <c r="L27" s="46" t="str">
        <f t="shared" si="3"/>
        <v/>
      </c>
      <c r="M27" s="44" t="str">
        <f t="shared" si="4"/>
        <v/>
      </c>
      <c r="N27" s="45" t="str">
        <f t="shared" si="4"/>
        <v/>
      </c>
      <c r="O27" s="46" t="str">
        <f t="shared" si="4"/>
        <v/>
      </c>
      <c r="P27" s="40"/>
      <c r="Q27" s="40"/>
      <c r="R27" s="40"/>
    </row>
    <row r="28" spans="1:18" x14ac:dyDescent="0.4">
      <c r="A28" s="9">
        <v>20</v>
      </c>
      <c r="B28" s="5"/>
      <c r="C28" s="47"/>
      <c r="D28" s="57"/>
      <c r="E28" s="58"/>
      <c r="F28" s="59"/>
      <c r="G28" s="22" t="str">
        <f t="shared" si="5"/>
        <v/>
      </c>
      <c r="H28" s="22" t="str">
        <f t="shared" si="5"/>
        <v/>
      </c>
      <c r="I28" s="22" t="str">
        <f t="shared" si="5"/>
        <v/>
      </c>
      <c r="J28" s="44" t="str">
        <f t="shared" si="3"/>
        <v/>
      </c>
      <c r="K28" s="45" t="str">
        <f t="shared" si="3"/>
        <v/>
      </c>
      <c r="L28" s="46" t="str">
        <f t="shared" si="3"/>
        <v/>
      </c>
      <c r="M28" s="44" t="str">
        <f t="shared" si="4"/>
        <v/>
      </c>
      <c r="N28" s="45" t="str">
        <f t="shared" si="4"/>
        <v/>
      </c>
      <c r="O28" s="46" t="str">
        <f t="shared" si="4"/>
        <v/>
      </c>
      <c r="P28" s="40"/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84"/>
      <c r="G29" s="22" t="str">
        <f t="shared" si="5"/>
        <v/>
      </c>
      <c r="H29" s="22" t="str">
        <f t="shared" si="5"/>
        <v/>
      </c>
      <c r="I29" s="22" t="str">
        <f t="shared" si="5"/>
        <v/>
      </c>
      <c r="J29" s="44" t="str">
        <f t="shared" si="3"/>
        <v/>
      </c>
      <c r="K29" s="45" t="str">
        <f t="shared" si="3"/>
        <v/>
      </c>
      <c r="L29" s="46" t="str">
        <f t="shared" si="3"/>
        <v/>
      </c>
      <c r="M29" s="44" t="str">
        <f t="shared" si="4"/>
        <v/>
      </c>
      <c r="N29" s="45" t="str">
        <f t="shared" si="4"/>
        <v/>
      </c>
      <c r="O29" s="46" t="str">
        <f t="shared" si="4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88"/>
      <c r="G30" s="22" t="str">
        <f t="shared" si="5"/>
        <v/>
      </c>
      <c r="H30" s="22" t="str">
        <f t="shared" si="5"/>
        <v/>
      </c>
      <c r="I30" s="22" t="str">
        <f t="shared" si="5"/>
        <v/>
      </c>
      <c r="J30" s="44" t="str">
        <f t="shared" si="3"/>
        <v/>
      </c>
      <c r="K30" s="45" t="str">
        <f t="shared" si="3"/>
        <v/>
      </c>
      <c r="L30" s="46" t="str">
        <f t="shared" si="3"/>
        <v/>
      </c>
      <c r="M30" s="44" t="str">
        <f t="shared" si="4"/>
        <v/>
      </c>
      <c r="N30" s="45" t="str">
        <f t="shared" si="4"/>
        <v/>
      </c>
      <c r="O30" s="46" t="str">
        <f t="shared" si="4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85"/>
      <c r="G31" s="22" t="str">
        <f t="shared" si="5"/>
        <v/>
      </c>
      <c r="H31" s="22" t="str">
        <f t="shared" si="5"/>
        <v/>
      </c>
      <c r="I31" s="22" t="str">
        <f t="shared" si="5"/>
        <v/>
      </c>
      <c r="J31" s="44" t="str">
        <f t="shared" si="3"/>
        <v/>
      </c>
      <c r="K31" s="45" t="str">
        <f t="shared" si="3"/>
        <v/>
      </c>
      <c r="L31" s="46" t="str">
        <f t="shared" si="3"/>
        <v/>
      </c>
      <c r="M31" s="44" t="str">
        <f t="shared" si="4"/>
        <v/>
      </c>
      <c r="N31" s="45" t="str">
        <f t="shared" si="4"/>
        <v/>
      </c>
      <c r="O31" s="46" t="str">
        <f t="shared" si="4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5"/>
        <v/>
      </c>
      <c r="H32" s="22" t="str">
        <f t="shared" si="5"/>
        <v/>
      </c>
      <c r="I32" s="22" t="str">
        <f t="shared" si="5"/>
        <v/>
      </c>
      <c r="J32" s="44" t="str">
        <f t="shared" si="3"/>
        <v/>
      </c>
      <c r="K32" s="45" t="str">
        <f t="shared" si="3"/>
        <v/>
      </c>
      <c r="L32" s="46" t="str">
        <f t="shared" si="3"/>
        <v/>
      </c>
      <c r="M32" s="44" t="str">
        <f t="shared" si="4"/>
        <v/>
      </c>
      <c r="N32" s="45" t="str">
        <f t="shared" si="4"/>
        <v/>
      </c>
      <c r="O32" s="46" t="str">
        <f t="shared" si="4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59"/>
      <c r="G33" s="22" t="str">
        <f t="shared" si="5"/>
        <v/>
      </c>
      <c r="H33" s="22" t="str">
        <f t="shared" si="5"/>
        <v/>
      </c>
      <c r="I33" s="22" t="str">
        <f t="shared" si="5"/>
        <v/>
      </c>
      <c r="J33" s="44" t="str">
        <f t="shared" si="3"/>
        <v/>
      </c>
      <c r="K33" s="45" t="str">
        <f t="shared" si="3"/>
        <v/>
      </c>
      <c r="L33" s="46" t="str">
        <f t="shared" si="3"/>
        <v/>
      </c>
      <c r="M33" s="44" t="str">
        <f t="shared" si="4"/>
        <v/>
      </c>
      <c r="N33" s="45" t="str">
        <f t="shared" si="4"/>
        <v/>
      </c>
      <c r="O33" s="46" t="str">
        <f t="shared" si="4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58"/>
      <c r="F34" s="84"/>
      <c r="G34" s="22" t="str">
        <f t="shared" si="5"/>
        <v/>
      </c>
      <c r="H34" s="22" t="str">
        <f t="shared" si="5"/>
        <v/>
      </c>
      <c r="I34" s="22" t="str">
        <f t="shared" si="5"/>
        <v/>
      </c>
      <c r="J34" s="44" t="str">
        <f t="shared" si="3"/>
        <v/>
      </c>
      <c r="K34" s="45" t="str">
        <f t="shared" si="3"/>
        <v/>
      </c>
      <c r="L34" s="46" t="str">
        <f t="shared" si="3"/>
        <v/>
      </c>
      <c r="M34" s="44" t="str">
        <f t="shared" si="4"/>
        <v/>
      </c>
      <c r="N34" s="45" t="str">
        <f t="shared" si="4"/>
        <v/>
      </c>
      <c r="O34" s="46" t="str">
        <f t="shared" si="4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58"/>
      <c r="F35" s="88"/>
      <c r="G35" s="22" t="str">
        <f t="shared" si="5"/>
        <v/>
      </c>
      <c r="H35" s="22" t="str">
        <f t="shared" si="5"/>
        <v/>
      </c>
      <c r="I35" s="22" t="str">
        <f t="shared" si="5"/>
        <v/>
      </c>
      <c r="J35" s="44" t="str">
        <f t="shared" si="3"/>
        <v/>
      </c>
      <c r="K35" s="45" t="str">
        <f t="shared" si="3"/>
        <v/>
      </c>
      <c r="L35" s="46" t="str">
        <f t="shared" si="3"/>
        <v/>
      </c>
      <c r="M35" s="44" t="str">
        <f t="shared" si="4"/>
        <v/>
      </c>
      <c r="N35" s="45" t="str">
        <f t="shared" si="4"/>
        <v/>
      </c>
      <c r="O35" s="46" t="str">
        <f t="shared" si="4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59"/>
      <c r="G36" s="22" t="str">
        <f t="shared" si="5"/>
        <v/>
      </c>
      <c r="H36" s="22" t="str">
        <f t="shared" si="5"/>
        <v/>
      </c>
      <c r="I36" s="22" t="str">
        <f t="shared" si="5"/>
        <v/>
      </c>
      <c r="J36" s="44" t="str">
        <f t="shared" si="3"/>
        <v/>
      </c>
      <c r="K36" s="45" t="str">
        <f t="shared" si="3"/>
        <v/>
      </c>
      <c r="L36" s="46" t="str">
        <f t="shared" si="3"/>
        <v/>
      </c>
      <c r="M36" s="44" t="str">
        <f t="shared" si="4"/>
        <v/>
      </c>
      <c r="N36" s="45" t="str">
        <f t="shared" si="4"/>
        <v/>
      </c>
      <c r="O36" s="46" t="str">
        <f t="shared" si="4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5"/>
        <v/>
      </c>
      <c r="H37" s="22" t="str">
        <f t="shared" si="5"/>
        <v/>
      </c>
      <c r="I37" s="22" t="str">
        <f t="shared" si="5"/>
        <v/>
      </c>
      <c r="J37" s="44" t="str">
        <f t="shared" si="3"/>
        <v/>
      </c>
      <c r="K37" s="45" t="str">
        <f t="shared" si="3"/>
        <v/>
      </c>
      <c r="L37" s="46" t="str">
        <f t="shared" si="3"/>
        <v/>
      </c>
      <c r="M37" s="44" t="str">
        <f t="shared" si="4"/>
        <v/>
      </c>
      <c r="N37" s="45" t="str">
        <f t="shared" si="4"/>
        <v/>
      </c>
      <c r="O37" s="46" t="str">
        <f t="shared" si="4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5"/>
        <v/>
      </c>
      <c r="H38" s="22" t="str">
        <f t="shared" si="5"/>
        <v/>
      </c>
      <c r="I38" s="22" t="str">
        <f t="shared" si="5"/>
        <v/>
      </c>
      <c r="J38" s="44" t="str">
        <f t="shared" si="3"/>
        <v/>
      </c>
      <c r="K38" s="45" t="str">
        <f t="shared" si="3"/>
        <v/>
      </c>
      <c r="L38" s="46" t="str">
        <f t="shared" si="3"/>
        <v/>
      </c>
      <c r="M38" s="44" t="str">
        <f t="shared" si="4"/>
        <v/>
      </c>
      <c r="N38" s="45" t="str">
        <f t="shared" si="4"/>
        <v/>
      </c>
      <c r="O38" s="46" t="str">
        <f t="shared" si="4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5"/>
        <v/>
      </c>
      <c r="H39" s="22" t="str">
        <f t="shared" si="5"/>
        <v/>
      </c>
      <c r="I39" s="22" t="str">
        <f t="shared" si="5"/>
        <v/>
      </c>
      <c r="J39" s="44" t="str">
        <f t="shared" si="3"/>
        <v/>
      </c>
      <c r="K39" s="45" t="str">
        <f t="shared" si="3"/>
        <v/>
      </c>
      <c r="L39" s="46" t="str">
        <f t="shared" si="3"/>
        <v/>
      </c>
      <c r="M39" s="44" t="str">
        <f t="shared" si="4"/>
        <v/>
      </c>
      <c r="N39" s="45" t="str">
        <f t="shared" si="4"/>
        <v/>
      </c>
      <c r="O39" s="46" t="str">
        <f t="shared" si="4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5"/>
        <v/>
      </c>
      <c r="H40" s="22" t="str">
        <f t="shared" si="5"/>
        <v/>
      </c>
      <c r="I40" s="22" t="str">
        <f t="shared" si="5"/>
        <v/>
      </c>
      <c r="J40" s="44" t="str">
        <f t="shared" si="3"/>
        <v/>
      </c>
      <c r="K40" s="45" t="str">
        <f t="shared" si="3"/>
        <v/>
      </c>
      <c r="L40" s="46" t="str">
        <f t="shared" si="3"/>
        <v/>
      </c>
      <c r="M40" s="44" t="str">
        <f t="shared" si="4"/>
        <v/>
      </c>
      <c r="N40" s="45" t="str">
        <f t="shared" si="4"/>
        <v/>
      </c>
      <c r="O40" s="46" t="str">
        <f t="shared" si="4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60"/>
      <c r="F41" s="88"/>
      <c r="G41" s="22" t="str">
        <f t="shared" si="5"/>
        <v/>
      </c>
      <c r="H41" s="22" t="str">
        <f t="shared" si="5"/>
        <v/>
      </c>
      <c r="I41" s="22" t="str">
        <f t="shared" si="5"/>
        <v/>
      </c>
      <c r="J41" s="44" t="str">
        <f t="shared" si="3"/>
        <v/>
      </c>
      <c r="K41" s="45" t="str">
        <f t="shared" si="3"/>
        <v/>
      </c>
      <c r="L41" s="46" t="str">
        <f t="shared" si="3"/>
        <v/>
      </c>
      <c r="M41" s="44" t="str">
        <f t="shared" si="4"/>
        <v/>
      </c>
      <c r="N41" s="45" t="str">
        <f t="shared" si="4"/>
        <v/>
      </c>
      <c r="O41" s="46" t="str">
        <f t="shared" si="4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60"/>
      <c r="F42" s="88"/>
      <c r="G42" s="22" t="str">
        <f t="shared" ref="G42:I42" si="6">IF(D42="","",G41+M42)</f>
        <v/>
      </c>
      <c r="H42" s="22" t="str">
        <f t="shared" si="6"/>
        <v/>
      </c>
      <c r="I42" s="22" t="str">
        <f t="shared" si="6"/>
        <v/>
      </c>
      <c r="J42" s="44" t="str">
        <f t="shared" si="3"/>
        <v/>
      </c>
      <c r="K42" s="45" t="str">
        <f t="shared" si="3"/>
        <v/>
      </c>
      <c r="L42" s="46" t="str">
        <f t="shared" si="3"/>
        <v/>
      </c>
      <c r="M42" s="44" t="str">
        <f>IF(D42="","",J42*D42)</f>
        <v/>
      </c>
      <c r="N42" s="45" t="str">
        <f t="shared" si="4"/>
        <v/>
      </c>
      <c r="O42" s="46" t="str">
        <f t="shared" si="4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85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3"/>
        <v/>
      </c>
      <c r="K43" s="45" t="str">
        <f t="shared" si="3"/>
        <v/>
      </c>
      <c r="L43" s="46" t="str">
        <f t="shared" si="3"/>
        <v/>
      </c>
      <c r="M43" s="44" t="str">
        <f t="shared" si="4"/>
        <v/>
      </c>
      <c r="N43" s="45" t="str">
        <f t="shared" si="4"/>
        <v/>
      </c>
      <c r="O43" s="46" t="str">
        <f t="shared" si="4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I58" si="7">IF(D44="","",G43+M44)</f>
        <v/>
      </c>
      <c r="H44" s="22" t="str">
        <f t="shared" si="7"/>
        <v/>
      </c>
      <c r="I44" s="22" t="str">
        <f t="shared" si="7"/>
        <v/>
      </c>
      <c r="J44" s="44" t="str">
        <f>IF(G43="","",G43*0.03)</f>
        <v/>
      </c>
      <c r="K44" s="45" t="str">
        <f t="shared" si="3"/>
        <v/>
      </c>
      <c r="L44" s="46" t="str">
        <f t="shared" si="3"/>
        <v/>
      </c>
      <c r="M44" s="44" t="str">
        <f>IF(D44="","",J44*D44)</f>
        <v/>
      </c>
      <c r="N44" s="45" t="str">
        <f t="shared" si="4"/>
        <v/>
      </c>
      <c r="O44" s="46" t="str">
        <f t="shared" si="4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7"/>
        <v/>
      </c>
      <c r="H45" s="22" t="str">
        <f t="shared" si="7"/>
        <v/>
      </c>
      <c r="I45" s="22" t="str">
        <f t="shared" si="7"/>
        <v/>
      </c>
      <c r="J45" s="44" t="str">
        <f t="shared" si="3"/>
        <v/>
      </c>
      <c r="K45" s="45" t="str">
        <f t="shared" si="3"/>
        <v/>
      </c>
      <c r="L45" s="46" t="str">
        <f t="shared" si="3"/>
        <v/>
      </c>
      <c r="M45" s="44" t="str">
        <f t="shared" si="4"/>
        <v/>
      </c>
      <c r="N45" s="45" t="str">
        <f t="shared" si="4"/>
        <v/>
      </c>
      <c r="O45" s="46" t="str">
        <f t="shared" si="4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7"/>
        <v/>
      </c>
      <c r="H46" s="22" t="str">
        <f t="shared" si="7"/>
        <v/>
      </c>
      <c r="I46" s="22" t="str">
        <f t="shared" si="7"/>
        <v/>
      </c>
      <c r="J46" s="44" t="str">
        <f t="shared" si="3"/>
        <v/>
      </c>
      <c r="K46" s="45" t="str">
        <f t="shared" si="3"/>
        <v/>
      </c>
      <c r="L46" s="46" t="str">
        <f t="shared" si="3"/>
        <v/>
      </c>
      <c r="M46" s="44" t="str">
        <f t="shared" si="4"/>
        <v/>
      </c>
      <c r="N46" s="45" t="str">
        <f t="shared" si="4"/>
        <v/>
      </c>
      <c r="O46" s="46" t="str">
        <f t="shared" si="4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7"/>
        <v/>
      </c>
      <c r="H47" s="22" t="str">
        <f t="shared" si="7"/>
        <v/>
      </c>
      <c r="I47" s="22" t="str">
        <f t="shared" si="7"/>
        <v/>
      </c>
      <c r="J47" s="44" t="str">
        <f t="shared" si="3"/>
        <v/>
      </c>
      <c r="K47" s="45" t="str">
        <f t="shared" si="3"/>
        <v/>
      </c>
      <c r="L47" s="46" t="str">
        <f t="shared" si="3"/>
        <v/>
      </c>
      <c r="M47" s="44" t="str">
        <f t="shared" si="4"/>
        <v/>
      </c>
      <c r="N47" s="45" t="str">
        <f t="shared" si="4"/>
        <v/>
      </c>
      <c r="O47" s="46" t="str">
        <f t="shared" si="4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7"/>
        <v/>
      </c>
      <c r="H48" s="22" t="str">
        <f t="shared" si="7"/>
        <v/>
      </c>
      <c r="I48" s="22" t="str">
        <f t="shared" si="7"/>
        <v/>
      </c>
      <c r="J48" s="44" t="str">
        <f t="shared" si="3"/>
        <v/>
      </c>
      <c r="K48" s="45" t="str">
        <f t="shared" si="3"/>
        <v/>
      </c>
      <c r="L48" s="46" t="str">
        <f t="shared" si="3"/>
        <v/>
      </c>
      <c r="M48" s="44" t="str">
        <f t="shared" si="4"/>
        <v/>
      </c>
      <c r="N48" s="45" t="str">
        <f t="shared" si="4"/>
        <v/>
      </c>
      <c r="O48" s="46" t="str">
        <f t="shared" si="4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7"/>
        <v/>
      </c>
      <c r="H49" s="22" t="str">
        <f t="shared" si="7"/>
        <v/>
      </c>
      <c r="I49" s="22" t="str">
        <f t="shared" si="7"/>
        <v/>
      </c>
      <c r="J49" s="44" t="str">
        <f t="shared" si="3"/>
        <v/>
      </c>
      <c r="K49" s="45" t="str">
        <f t="shared" si="3"/>
        <v/>
      </c>
      <c r="L49" s="46" t="str">
        <f t="shared" si="3"/>
        <v/>
      </c>
      <c r="M49" s="44" t="str">
        <f t="shared" si="4"/>
        <v/>
      </c>
      <c r="N49" s="45" t="str">
        <f t="shared" si="4"/>
        <v/>
      </c>
      <c r="O49" s="46" t="str">
        <f t="shared" si="4"/>
        <v/>
      </c>
    </row>
    <row r="50" spans="1:15" x14ac:dyDescent="0.4">
      <c r="A50" s="9">
        <v>42</v>
      </c>
      <c r="B50" s="5"/>
      <c r="C50" s="47"/>
      <c r="D50" s="57"/>
      <c r="E50" s="58"/>
      <c r="F50" s="59"/>
      <c r="G50" s="22" t="str">
        <f t="shared" si="7"/>
        <v/>
      </c>
      <c r="H50" s="22" t="str">
        <f t="shared" si="7"/>
        <v/>
      </c>
      <c r="I50" s="22" t="str">
        <f t="shared" si="7"/>
        <v/>
      </c>
      <c r="J50" s="44" t="str">
        <f t="shared" si="3"/>
        <v/>
      </c>
      <c r="K50" s="45" t="str">
        <f t="shared" si="3"/>
        <v/>
      </c>
      <c r="L50" s="46" t="str">
        <f t="shared" si="3"/>
        <v/>
      </c>
      <c r="M50" s="44" t="str">
        <f t="shared" si="4"/>
        <v/>
      </c>
      <c r="N50" s="45" t="str">
        <f t="shared" si="4"/>
        <v/>
      </c>
      <c r="O50" s="46" t="str">
        <f t="shared" si="4"/>
        <v/>
      </c>
    </row>
    <row r="51" spans="1:15" x14ac:dyDescent="0.4">
      <c r="A51" s="9">
        <v>43</v>
      </c>
      <c r="B51" s="5"/>
      <c r="C51" s="47"/>
      <c r="D51" s="57"/>
      <c r="E51" s="58"/>
      <c r="F51" s="84"/>
      <c r="G51" s="22" t="str">
        <f t="shared" si="7"/>
        <v/>
      </c>
      <c r="H51" s="22" t="str">
        <f t="shared" si="7"/>
        <v/>
      </c>
      <c r="I51" s="22" t="str">
        <f t="shared" si="7"/>
        <v/>
      </c>
      <c r="J51" s="44" t="str">
        <f t="shared" si="3"/>
        <v/>
      </c>
      <c r="K51" s="45" t="str">
        <f t="shared" si="3"/>
        <v/>
      </c>
      <c r="L51" s="46" t="str">
        <f t="shared" si="3"/>
        <v/>
      </c>
      <c r="M51" s="44" t="str">
        <f t="shared" si="4"/>
        <v/>
      </c>
      <c r="N51" s="45" t="str">
        <f t="shared" si="4"/>
        <v/>
      </c>
      <c r="O51" s="46" t="str">
        <f t="shared" si="4"/>
        <v/>
      </c>
    </row>
    <row r="52" spans="1:15" x14ac:dyDescent="0.4">
      <c r="A52" s="9">
        <v>44</v>
      </c>
      <c r="B52" s="5"/>
      <c r="C52" s="47"/>
      <c r="D52" s="57"/>
      <c r="E52" s="58"/>
      <c r="F52" s="85"/>
      <c r="G52" s="22" t="str">
        <f t="shared" si="7"/>
        <v/>
      </c>
      <c r="H52" s="22" t="str">
        <f t="shared" si="7"/>
        <v/>
      </c>
      <c r="I52" s="22" t="str">
        <f t="shared" si="7"/>
        <v/>
      </c>
      <c r="J52" s="44" t="str">
        <f t="shared" si="3"/>
        <v/>
      </c>
      <c r="K52" s="45" t="str">
        <f t="shared" si="3"/>
        <v/>
      </c>
      <c r="L52" s="46" t="str">
        <f t="shared" si="3"/>
        <v/>
      </c>
      <c r="M52" s="44" t="str">
        <f t="shared" si="4"/>
        <v/>
      </c>
      <c r="N52" s="45" t="str">
        <f t="shared" si="4"/>
        <v/>
      </c>
      <c r="O52" s="46" t="str">
        <f t="shared" si="4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7"/>
        <v/>
      </c>
      <c r="H53" s="22" t="str">
        <f t="shared" si="7"/>
        <v/>
      </c>
      <c r="I53" s="22" t="str">
        <f t="shared" si="7"/>
        <v/>
      </c>
      <c r="J53" s="44" t="str">
        <f t="shared" si="3"/>
        <v/>
      </c>
      <c r="K53" s="45" t="str">
        <f t="shared" si="3"/>
        <v/>
      </c>
      <c r="L53" s="46" t="str">
        <f t="shared" si="3"/>
        <v/>
      </c>
      <c r="M53" s="44" t="str">
        <f t="shared" si="4"/>
        <v/>
      </c>
      <c r="N53" s="45" t="str">
        <f t="shared" si="4"/>
        <v/>
      </c>
      <c r="O53" s="46" t="str">
        <f t="shared" si="4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7"/>
        <v/>
      </c>
      <c r="H54" s="22" t="str">
        <f t="shared" si="7"/>
        <v/>
      </c>
      <c r="I54" s="22" t="str">
        <f t="shared" si="7"/>
        <v/>
      </c>
      <c r="J54" s="44" t="str">
        <f t="shared" si="3"/>
        <v/>
      </c>
      <c r="K54" s="45" t="str">
        <f t="shared" si="3"/>
        <v/>
      </c>
      <c r="L54" s="46" t="str">
        <f t="shared" si="3"/>
        <v/>
      </c>
      <c r="M54" s="44" t="str">
        <f t="shared" si="4"/>
        <v/>
      </c>
      <c r="N54" s="45" t="str">
        <f t="shared" si="4"/>
        <v/>
      </c>
      <c r="O54" s="46" t="str">
        <f t="shared" si="4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7"/>
        <v/>
      </c>
      <c r="H55" s="22" t="str">
        <f t="shared" si="7"/>
        <v/>
      </c>
      <c r="I55" s="22" t="str">
        <f t="shared" si="7"/>
        <v/>
      </c>
      <c r="J55" s="44" t="str">
        <f t="shared" si="3"/>
        <v/>
      </c>
      <c r="K55" s="45" t="str">
        <f t="shared" si="3"/>
        <v/>
      </c>
      <c r="L55" s="46" t="str">
        <f t="shared" si="3"/>
        <v/>
      </c>
      <c r="M55" s="44" t="str">
        <f t="shared" si="4"/>
        <v/>
      </c>
      <c r="N55" s="45" t="str">
        <f t="shared" si="4"/>
        <v/>
      </c>
      <c r="O55" s="46" t="str">
        <f t="shared" si="4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7"/>
        <v/>
      </c>
      <c r="H56" s="22" t="str">
        <f t="shared" si="7"/>
        <v/>
      </c>
      <c r="I56" s="22" t="str">
        <f t="shared" si="7"/>
        <v/>
      </c>
      <c r="J56" s="44" t="str">
        <f t="shared" si="3"/>
        <v/>
      </c>
      <c r="K56" s="45" t="str">
        <f t="shared" si="3"/>
        <v/>
      </c>
      <c r="L56" s="46" t="str">
        <f t="shared" si="3"/>
        <v/>
      </c>
      <c r="M56" s="44" t="str">
        <f t="shared" si="4"/>
        <v/>
      </c>
      <c r="N56" s="45" t="str">
        <f t="shared" si="4"/>
        <v/>
      </c>
      <c r="O56" s="46" t="str">
        <f t="shared" si="4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7"/>
        <v/>
      </c>
      <c r="H57" s="22" t="str">
        <f t="shared" si="7"/>
        <v/>
      </c>
      <c r="I57" s="22" t="str">
        <f t="shared" si="7"/>
        <v/>
      </c>
      <c r="J57" s="44" t="str">
        <f t="shared" si="3"/>
        <v/>
      </c>
      <c r="K57" s="45" t="str">
        <f t="shared" si="3"/>
        <v/>
      </c>
      <c r="L57" s="46" t="str">
        <f t="shared" si="3"/>
        <v/>
      </c>
      <c r="M57" s="44" t="str">
        <f t="shared" si="4"/>
        <v/>
      </c>
      <c r="N57" s="45" t="str">
        <f t="shared" si="4"/>
        <v/>
      </c>
      <c r="O57" s="46" t="str">
        <f t="shared" si="4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7"/>
        <v/>
      </c>
      <c r="H58" s="22" t="str">
        <f t="shared" si="7"/>
        <v/>
      </c>
      <c r="I58" s="22" t="str">
        <f t="shared" si="7"/>
        <v/>
      </c>
      <c r="J58" s="44" t="str">
        <f t="shared" si="3"/>
        <v/>
      </c>
      <c r="K58" s="45" t="str">
        <f t="shared" si="3"/>
        <v/>
      </c>
      <c r="L58" s="46" t="str">
        <f t="shared" si="3"/>
        <v/>
      </c>
      <c r="M58" s="44" t="str">
        <f t="shared" si="4"/>
        <v/>
      </c>
      <c r="N58" s="45" t="str">
        <f t="shared" si="4"/>
        <v/>
      </c>
      <c r="O58" s="46" t="str">
        <f t="shared" si="4"/>
        <v/>
      </c>
    </row>
    <row r="59" spans="1:15" ht="19.5" thickBot="1" x14ac:dyDescent="0.45">
      <c r="A59" s="9"/>
      <c r="B59" s="100" t="s">
        <v>5</v>
      </c>
      <c r="C59" s="101"/>
      <c r="D59" s="7">
        <f>COUNTIF(D9:D58,1.27)</f>
        <v>1</v>
      </c>
      <c r="E59" s="7">
        <f>COUNTIF(E9:E58,1.5)</f>
        <v>1</v>
      </c>
      <c r="F59" s="8">
        <f>COUNTIF(F9:F58,2)</f>
        <v>1</v>
      </c>
      <c r="G59" s="70">
        <f>M59+G8</f>
        <v>97674.828999999998</v>
      </c>
      <c r="H59" s="71">
        <f>N59+H8</f>
        <v>98324.05</v>
      </c>
      <c r="I59" s="72">
        <f>O59+I8</f>
        <v>99735.4</v>
      </c>
      <c r="J59" s="67" t="s">
        <v>31</v>
      </c>
      <c r="K59" s="68" t="e">
        <f>B58-B9</f>
        <v>#VALUE!</v>
      </c>
      <c r="L59" s="69" t="s">
        <v>32</v>
      </c>
      <c r="M59" s="81">
        <f>SUM(M9:M58)</f>
        <v>-2325.1709999999994</v>
      </c>
      <c r="N59" s="82">
        <f>SUM(N9:N58)</f>
        <v>-1675.9499999999998</v>
      </c>
      <c r="O59" s="83">
        <f>SUM(O9:O58)</f>
        <v>-264.59999999999991</v>
      </c>
    </row>
    <row r="60" spans="1:15" ht="19.5" thickBot="1" x14ac:dyDescent="0.45">
      <c r="A60" s="9"/>
      <c r="B60" s="94" t="s">
        <v>6</v>
      </c>
      <c r="C60" s="95"/>
      <c r="D60" s="7">
        <f>COUNTIF(D9:D58,-1)</f>
        <v>2</v>
      </c>
      <c r="E60" s="7">
        <f>COUNTIF(E9:E58,-1)</f>
        <v>2</v>
      </c>
      <c r="F60" s="8">
        <f>COUNTIF(F9:F58,-1)</f>
        <v>2</v>
      </c>
      <c r="G60" s="92" t="s">
        <v>30</v>
      </c>
      <c r="H60" s="93"/>
      <c r="I60" s="99"/>
      <c r="J60" s="92" t="s">
        <v>33</v>
      </c>
      <c r="K60" s="93"/>
      <c r="L60" s="99"/>
      <c r="M60" s="9"/>
      <c r="N60" s="3"/>
      <c r="O60" s="4"/>
    </row>
    <row r="61" spans="1:15" ht="19.5" thickBot="1" x14ac:dyDescent="0.45">
      <c r="A61" s="9"/>
      <c r="B61" s="94" t="s">
        <v>35</v>
      </c>
      <c r="C61" s="95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0.97674828999999996</v>
      </c>
      <c r="H61" s="77">
        <f>H59/H8</f>
        <v>0.98324050000000007</v>
      </c>
      <c r="I61" s="78">
        <f>I59/I8</f>
        <v>0.99735399999999996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92" t="s">
        <v>4</v>
      </c>
      <c r="C62" s="93"/>
      <c r="D62" s="79">
        <f>D59/(D59+D60+D61)</f>
        <v>0.33333333333333331</v>
      </c>
      <c r="E62" s="74">
        <f>E59/(E59+E60+E61)</f>
        <v>0.33333333333333331</v>
      </c>
      <c r="F62" s="75">
        <f>F59/(F59+F60+F61)</f>
        <v>0.33333333333333331</v>
      </c>
    </row>
    <row r="64" spans="1:15" x14ac:dyDescent="0.4">
      <c r="D64" s="73"/>
      <c r="E64" s="73"/>
      <c r="F64" s="73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ECFD-C212-49B1-A7FB-DC2F4DA8C7BB}">
  <dimension ref="A1"/>
  <sheetViews>
    <sheetView topLeftCell="A82" zoomScale="80" zoomScaleNormal="80" workbookViewId="0">
      <selection activeCell="A85" sqref="A85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F7" zoomScale="145" zoomScaleSheetLayoutView="100" workbookViewId="0">
      <selection activeCell="K22" sqref="K22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26</v>
      </c>
    </row>
    <row r="2" spans="1:10" x14ac:dyDescent="0.4">
      <c r="A2" s="102" t="s">
        <v>94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 x14ac:dyDescent="0.4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0" x14ac:dyDescent="0.4">
      <c r="A4" s="103"/>
      <c r="B4" s="103"/>
      <c r="C4" s="103"/>
      <c r="D4" s="103"/>
      <c r="E4" s="103"/>
      <c r="F4" s="103"/>
      <c r="G4" s="103"/>
      <c r="H4" s="103"/>
      <c r="I4" s="103"/>
      <c r="J4" s="103"/>
    </row>
    <row r="5" spans="1:10" x14ac:dyDescent="0.4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0" x14ac:dyDescent="0.4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 x14ac:dyDescent="0.4">
      <c r="A7" s="103"/>
      <c r="B7" s="103"/>
      <c r="C7" s="103"/>
      <c r="D7" s="103"/>
      <c r="E7" s="103"/>
      <c r="F7" s="103"/>
      <c r="G7" s="103"/>
      <c r="H7" s="103"/>
      <c r="I7" s="103"/>
      <c r="J7" s="103"/>
    </row>
    <row r="8" spans="1:10" x14ac:dyDescent="0.4">
      <c r="A8" s="103"/>
      <c r="B8" s="103"/>
      <c r="C8" s="103"/>
      <c r="D8" s="103"/>
      <c r="E8" s="103"/>
      <c r="F8" s="103"/>
      <c r="G8" s="103"/>
      <c r="H8" s="103"/>
      <c r="I8" s="103"/>
      <c r="J8" s="103"/>
    </row>
    <row r="9" spans="1:10" x14ac:dyDescent="0.4">
      <c r="A9" s="103"/>
      <c r="B9" s="103"/>
      <c r="C9" s="103"/>
      <c r="D9" s="103"/>
      <c r="E9" s="103"/>
      <c r="F9" s="103"/>
      <c r="G9" s="103"/>
      <c r="H9" s="103"/>
      <c r="I9" s="103"/>
      <c r="J9" s="103"/>
    </row>
    <row r="11" spans="1:10" x14ac:dyDescent="0.4">
      <c r="A11" s="52" t="s">
        <v>27</v>
      </c>
    </row>
    <row r="12" spans="1:10" x14ac:dyDescent="0.4">
      <c r="A12" s="104" t="s">
        <v>95</v>
      </c>
      <c r="B12" s="105"/>
      <c r="C12" s="105"/>
      <c r="D12" s="105"/>
      <c r="E12" s="105"/>
      <c r="F12" s="105"/>
      <c r="G12" s="105"/>
      <c r="H12" s="105"/>
      <c r="I12" s="105"/>
      <c r="J12" s="105"/>
    </row>
    <row r="13" spans="1:10" x14ac:dyDescent="0.4">
      <c r="A13" s="105"/>
      <c r="B13" s="105"/>
      <c r="C13" s="105"/>
      <c r="D13" s="105"/>
      <c r="E13" s="105"/>
      <c r="F13" s="105"/>
      <c r="G13" s="105"/>
      <c r="H13" s="105"/>
      <c r="I13" s="105"/>
      <c r="J13" s="105"/>
    </row>
    <row r="14" spans="1:10" x14ac:dyDescent="0.4">
      <c r="A14" s="105"/>
      <c r="B14" s="105"/>
      <c r="C14" s="105"/>
      <c r="D14" s="105"/>
      <c r="E14" s="105"/>
      <c r="F14" s="105"/>
      <c r="G14" s="105"/>
      <c r="H14" s="105"/>
      <c r="I14" s="105"/>
      <c r="J14" s="105"/>
    </row>
    <row r="15" spans="1:10" x14ac:dyDescent="0.4">
      <c r="A15" s="105"/>
      <c r="B15" s="105"/>
      <c r="C15" s="105"/>
      <c r="D15" s="105"/>
      <c r="E15" s="105"/>
      <c r="F15" s="105"/>
      <c r="G15" s="105"/>
      <c r="H15" s="105"/>
      <c r="I15" s="105"/>
      <c r="J15" s="105"/>
    </row>
    <row r="16" spans="1:10" x14ac:dyDescent="0.4">
      <c r="A16" s="105"/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0" x14ac:dyDescent="0.4">
      <c r="A17" s="105"/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0" x14ac:dyDescent="0.4">
      <c r="A18" s="105"/>
      <c r="B18" s="105"/>
      <c r="C18" s="105"/>
      <c r="D18" s="105"/>
      <c r="E18" s="105"/>
      <c r="F18" s="105"/>
      <c r="G18" s="105"/>
      <c r="H18" s="105"/>
      <c r="I18" s="105"/>
      <c r="J18" s="105"/>
    </row>
    <row r="19" spans="1:10" x14ac:dyDescent="0.4">
      <c r="A19" s="105"/>
      <c r="B19" s="105"/>
      <c r="C19" s="105"/>
      <c r="D19" s="105"/>
      <c r="E19" s="105"/>
      <c r="F19" s="105"/>
      <c r="G19" s="105"/>
      <c r="H19" s="105"/>
      <c r="I19" s="105"/>
      <c r="J19" s="105"/>
    </row>
    <row r="21" spans="1:10" x14ac:dyDescent="0.4">
      <c r="A21" s="52" t="s">
        <v>28</v>
      </c>
    </row>
    <row r="22" spans="1:10" x14ac:dyDescent="0.4">
      <c r="A22" s="104" t="s">
        <v>96</v>
      </c>
      <c r="B22" s="104"/>
      <c r="C22" s="104"/>
      <c r="D22" s="104"/>
      <c r="E22" s="104"/>
      <c r="F22" s="104"/>
      <c r="G22" s="104"/>
      <c r="H22" s="104"/>
      <c r="I22" s="104"/>
      <c r="J22" s="104"/>
    </row>
    <row r="23" spans="1:10" x14ac:dyDescent="0.4">
      <c r="A23" s="104"/>
      <c r="B23" s="104"/>
      <c r="C23" s="104"/>
      <c r="D23" s="104"/>
      <c r="E23" s="104"/>
      <c r="F23" s="104"/>
      <c r="G23" s="104"/>
      <c r="H23" s="104"/>
      <c r="I23" s="104"/>
      <c r="J23" s="104"/>
    </row>
    <row r="24" spans="1:10" x14ac:dyDescent="0.4">
      <c r="A24" s="104"/>
      <c r="B24" s="104"/>
      <c r="C24" s="104"/>
      <c r="D24" s="104"/>
      <c r="E24" s="104"/>
      <c r="F24" s="104"/>
      <c r="G24" s="104"/>
      <c r="H24" s="104"/>
      <c r="I24" s="104"/>
      <c r="J24" s="104"/>
    </row>
    <row r="25" spans="1:10" x14ac:dyDescent="0.4">
      <c r="A25" s="104"/>
      <c r="B25" s="104"/>
      <c r="C25" s="104"/>
      <c r="D25" s="104"/>
      <c r="E25" s="104"/>
      <c r="F25" s="104"/>
      <c r="G25" s="104"/>
      <c r="H25" s="104"/>
      <c r="I25" s="104"/>
      <c r="J25" s="104"/>
    </row>
    <row r="26" spans="1:10" x14ac:dyDescent="0.4">
      <c r="A26" s="104"/>
      <c r="B26" s="104"/>
      <c r="C26" s="104"/>
      <c r="D26" s="104"/>
      <c r="E26" s="104"/>
      <c r="F26" s="104"/>
      <c r="G26" s="104"/>
      <c r="H26" s="104"/>
      <c r="I26" s="104"/>
      <c r="J26" s="104"/>
    </row>
    <row r="27" spans="1:10" x14ac:dyDescent="0.4">
      <c r="A27" s="104"/>
      <c r="B27" s="104"/>
      <c r="C27" s="104"/>
      <c r="D27" s="104"/>
      <c r="E27" s="104"/>
      <c r="F27" s="104"/>
      <c r="G27" s="104"/>
      <c r="H27" s="104"/>
      <c r="I27" s="104"/>
      <c r="J27" s="104"/>
    </row>
    <row r="28" spans="1:10" x14ac:dyDescent="0.4">
      <c r="A28" s="104"/>
      <c r="B28" s="104"/>
      <c r="C28" s="104"/>
      <c r="D28" s="104"/>
      <c r="E28" s="104"/>
      <c r="F28" s="104"/>
      <c r="G28" s="104"/>
      <c r="H28" s="104"/>
      <c r="I28" s="104"/>
      <c r="J28" s="104"/>
    </row>
    <row r="29" spans="1:10" x14ac:dyDescent="0.4">
      <c r="A29" s="104"/>
      <c r="B29" s="104"/>
      <c r="C29" s="104"/>
      <c r="D29" s="104"/>
      <c r="E29" s="104"/>
      <c r="F29" s="104"/>
      <c r="G29" s="104"/>
      <c r="H29" s="104"/>
      <c r="I29" s="104"/>
      <c r="J29" s="104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abSelected="1" zoomScale="80" zoomScaleNormal="80" workbookViewId="0">
      <selection activeCell="E5" sqref="E5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 t="s">
        <v>22</v>
      </c>
      <c r="C4" s="37"/>
      <c r="D4" s="38" t="s">
        <v>41</v>
      </c>
      <c r="E4" s="37"/>
      <c r="F4" s="38" t="s">
        <v>40</v>
      </c>
      <c r="G4" s="37"/>
      <c r="H4" s="38" t="s">
        <v>37</v>
      </c>
    </row>
    <row r="5" spans="1:8" x14ac:dyDescent="0.4">
      <c r="A5" s="37" t="s">
        <v>21</v>
      </c>
      <c r="B5" s="37" t="s">
        <v>42</v>
      </c>
      <c r="C5" s="37"/>
      <c r="D5" s="38" t="s">
        <v>84</v>
      </c>
      <c r="E5" s="37"/>
      <c r="F5" s="39" t="s">
        <v>84</v>
      </c>
      <c r="G5" s="37"/>
      <c r="H5" s="39" t="s">
        <v>84</v>
      </c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検証シート（1h)</vt:lpstr>
      <vt:lpstr>画像(1h)</vt:lpstr>
      <vt:lpstr>検証シート（4h) </vt:lpstr>
      <vt:lpstr>画像(4h) </vt:lpstr>
      <vt:lpstr>検証シート (日足)</vt:lpstr>
      <vt:lpstr>画像 (日足)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2021-10-04T07:21:21Z</dcterms:modified>
</cp:coreProperties>
</file>