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FX\CMA\3_検証の進め方\"/>
    </mc:Choice>
  </mc:AlternateContent>
  <xr:revisionPtr revIDLastSave="0" documentId="13_ncr:1_{403D3E06-8D24-4573-961E-6135FE776393}" xr6:coauthVersionLast="47" xr6:coauthVersionMax="47" xr10:uidLastSave="{00000000-0000-0000-0000-000000000000}"/>
  <bookViews>
    <workbookView xWindow="-120" yWindow="-120" windowWidth="24240" windowHeight="13140" activeTab="2" xr2:uid="{00000000-000D-0000-FFFF-FFFF00000000}"/>
  </bookViews>
  <sheets>
    <sheet name="検証シート" sheetId="1" r:id="rId1"/>
    <sheet name="画像" sheetId="6" r:id="rId2"/>
    <sheet name="気づき" sheetId="5" r:id="rId3"/>
    <sheet name="検証終了通貨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D59" i="1"/>
  <c r="D61" i="1" l="1"/>
  <c r="E61" i="1"/>
  <c r="F61" i="1"/>
  <c r="K59" i="1"/>
  <c r="E59" i="1"/>
  <c r="I8" i="1" l="1"/>
  <c r="H8" i="1"/>
  <c r="G8" i="1"/>
  <c r="F60" i="1"/>
  <c r="F62" i="1" s="1"/>
  <c r="E60" i="1"/>
  <c r="E62" i="1" s="1"/>
  <c r="D60" i="1"/>
  <c r="D62" i="1" s="1"/>
  <c r="J9" i="1" l="1"/>
  <c r="M9" i="1" s="1"/>
  <c r="K9" i="1"/>
  <c r="N9" i="1" s="1"/>
  <c r="L9" i="1"/>
  <c r="O9" i="1" s="1"/>
  <c r="G9" i="1" l="1"/>
  <c r="J10" i="1" s="1"/>
  <c r="M10" i="1" s="1"/>
  <c r="I9" i="1"/>
  <c r="L10" i="1"/>
  <c r="O10" i="1" s="1"/>
  <c r="H9" i="1"/>
  <c r="K10" i="1" s="1"/>
  <c r="N10" i="1" s="1"/>
  <c r="H10" i="1" s="1"/>
  <c r="G10" i="1" l="1"/>
  <c r="J11" i="1" s="1"/>
  <c r="M11" i="1" s="1"/>
  <c r="I10" i="1"/>
  <c r="L11" i="1" l="1"/>
  <c r="O11" i="1" s="1"/>
  <c r="G11" i="1"/>
  <c r="K11" i="1"/>
  <c r="N11" i="1" s="1"/>
  <c r="H11" i="1" l="1"/>
  <c r="K12" i="1" s="1"/>
  <c r="N12" i="1" s="1"/>
  <c r="H12" i="1" s="1"/>
  <c r="I11" i="1"/>
  <c r="L12" i="1" s="1"/>
  <c r="O12" i="1" s="1"/>
  <c r="I12" i="1" s="1"/>
  <c r="J12" i="1"/>
  <c r="M12" i="1" s="1"/>
  <c r="G12" i="1" l="1"/>
  <c r="L13" i="1"/>
  <c r="O13" i="1" s="1"/>
  <c r="I13" i="1" s="1"/>
  <c r="K13" i="1"/>
  <c r="N13" i="1" s="1"/>
  <c r="L14" i="1" l="1"/>
  <c r="O14" i="1" s="1"/>
  <c r="I14" i="1" s="1"/>
  <c r="J13" i="1"/>
  <c r="M13" i="1" s="1"/>
  <c r="H13" i="1"/>
  <c r="G13" i="1" l="1"/>
  <c r="J14" i="1" s="1"/>
  <c r="M14" i="1" s="1"/>
  <c r="G14" i="1" s="1"/>
  <c r="L15" i="1"/>
  <c r="O15" i="1" s="1"/>
  <c r="I15" i="1" s="1"/>
  <c r="K14" i="1"/>
  <c r="N14" i="1" s="1"/>
  <c r="H14" i="1" l="1"/>
  <c r="K15" i="1" s="1"/>
  <c r="N15" i="1" s="1"/>
  <c r="H15" i="1" s="1"/>
  <c r="L16" i="1"/>
  <c r="O16" i="1" s="1"/>
  <c r="I16" i="1" s="1"/>
  <c r="J15" i="1"/>
  <c r="M15" i="1" s="1"/>
  <c r="G15" i="1" s="1"/>
  <c r="J16" i="1" l="1"/>
  <c r="M16" i="1" s="1"/>
  <c r="G16" i="1" s="1"/>
  <c r="K16" i="1"/>
  <c r="N16" i="1" s="1"/>
  <c r="H16" i="1" s="1"/>
  <c r="L17" i="1"/>
  <c r="O17" i="1" s="1"/>
  <c r="I17" i="1" s="1"/>
  <c r="L18" i="1" l="1"/>
  <c r="O18" i="1" s="1"/>
  <c r="I18" i="1" s="1"/>
  <c r="K17" i="1"/>
  <c r="N17" i="1" s="1"/>
  <c r="H17" i="1" s="1"/>
  <c r="J17" i="1"/>
  <c r="M17" i="1" s="1"/>
  <c r="G17" i="1" s="1"/>
  <c r="J18" i="1" l="1"/>
  <c r="M18" i="1" s="1"/>
  <c r="G18" i="1" s="1"/>
  <c r="K18" i="1"/>
  <c r="N18" i="1" s="1"/>
  <c r="H18" i="1" s="1"/>
  <c r="L19" i="1"/>
  <c r="O19" i="1" s="1"/>
  <c r="I19" i="1" s="1"/>
  <c r="L20" i="1" l="1"/>
  <c r="O20" i="1" s="1"/>
  <c r="I20" i="1" s="1"/>
  <c r="K19" i="1"/>
  <c r="N19" i="1" s="1"/>
  <c r="H19" i="1" s="1"/>
  <c r="J19" i="1"/>
  <c r="M19" i="1" s="1"/>
  <c r="G19" i="1" s="1"/>
  <c r="J20" i="1" l="1"/>
  <c r="M20" i="1" s="1"/>
  <c r="G20" i="1" s="1"/>
  <c r="K20" i="1"/>
  <c r="N20" i="1" s="1"/>
  <c r="H20" i="1" s="1"/>
  <c r="L21" i="1"/>
  <c r="O21" i="1" s="1"/>
  <c r="I21" i="1" s="1"/>
  <c r="L22" i="1" l="1"/>
  <c r="O22" i="1" s="1"/>
  <c r="I22" i="1" s="1"/>
  <c r="K21" i="1"/>
  <c r="N21" i="1" s="1"/>
  <c r="H21" i="1" s="1"/>
  <c r="J21" i="1"/>
  <c r="M21" i="1" s="1"/>
  <c r="G21" i="1" s="1"/>
  <c r="J22" i="1" l="1"/>
  <c r="M22" i="1" s="1"/>
  <c r="G22" i="1" s="1"/>
  <c r="K22" i="1"/>
  <c r="N22" i="1" s="1"/>
  <c r="H22" i="1" s="1"/>
  <c r="L23" i="1"/>
  <c r="O23" i="1" s="1"/>
  <c r="I23" i="1" s="1"/>
  <c r="L24" i="1" l="1"/>
  <c r="O24" i="1" s="1"/>
  <c r="I24" i="1" s="1"/>
  <c r="K23" i="1"/>
  <c r="N23" i="1" s="1"/>
  <c r="H23" i="1" s="1"/>
  <c r="J23" i="1"/>
  <c r="M23" i="1" s="1"/>
  <c r="G23" i="1" s="1"/>
  <c r="J24" i="1" l="1"/>
  <c r="M24" i="1" s="1"/>
  <c r="G24" i="1" s="1"/>
  <c r="K24" i="1"/>
  <c r="N24" i="1" s="1"/>
  <c r="H24" i="1" s="1"/>
  <c r="L25" i="1"/>
  <c r="O25" i="1" s="1"/>
  <c r="I25" i="1" s="1"/>
  <c r="L26" i="1" l="1"/>
  <c r="O26" i="1" s="1"/>
  <c r="I26" i="1" s="1"/>
  <c r="K25" i="1"/>
  <c r="N25" i="1" s="1"/>
  <c r="H25" i="1" s="1"/>
  <c r="J25" i="1"/>
  <c r="M25" i="1" s="1"/>
  <c r="G25" i="1" s="1"/>
  <c r="J26" i="1" l="1"/>
  <c r="M26" i="1" s="1"/>
  <c r="G26" i="1" s="1"/>
  <c r="K26" i="1"/>
  <c r="N26" i="1" s="1"/>
  <c r="H26" i="1" s="1"/>
  <c r="L27" i="1"/>
  <c r="O27" i="1" s="1"/>
  <c r="I27" i="1" s="1"/>
  <c r="L28" i="1" l="1"/>
  <c r="O28" i="1" s="1"/>
  <c r="I28" i="1" s="1"/>
  <c r="K27" i="1"/>
  <c r="N27" i="1" s="1"/>
  <c r="H27" i="1" s="1"/>
  <c r="J27" i="1"/>
  <c r="M27" i="1" s="1"/>
  <c r="G27" i="1" s="1"/>
  <c r="J28" i="1" l="1"/>
  <c r="M28" i="1" s="1"/>
  <c r="G28" i="1" s="1"/>
  <c r="K28" i="1"/>
  <c r="N28" i="1" s="1"/>
  <c r="H28" i="1" s="1"/>
  <c r="L29" i="1"/>
  <c r="O29" i="1" s="1"/>
  <c r="I29" i="1" s="1"/>
  <c r="L30" i="1" l="1"/>
  <c r="O30" i="1" s="1"/>
  <c r="I30" i="1" s="1"/>
  <c r="K29" i="1"/>
  <c r="N29" i="1" s="1"/>
  <c r="H29" i="1" s="1"/>
  <c r="J29" i="1"/>
  <c r="M29" i="1" s="1"/>
  <c r="G29" i="1" s="1"/>
  <c r="J30" i="1" l="1"/>
  <c r="M30" i="1" s="1"/>
  <c r="G30" i="1" s="1"/>
  <c r="K30" i="1"/>
  <c r="N30" i="1" s="1"/>
  <c r="H30" i="1" s="1"/>
  <c r="L31" i="1"/>
  <c r="O31" i="1" s="1"/>
  <c r="I31" i="1" s="1"/>
  <c r="L32" i="1" l="1"/>
  <c r="O32" i="1" s="1"/>
  <c r="I32" i="1" s="1"/>
  <c r="K31" i="1"/>
  <c r="N31" i="1" s="1"/>
  <c r="H31" i="1" s="1"/>
  <c r="J31" i="1"/>
  <c r="M31" i="1" s="1"/>
  <c r="G31" i="1" s="1"/>
  <c r="J32" i="1" l="1"/>
  <c r="M32" i="1" s="1"/>
  <c r="G32" i="1" s="1"/>
  <c r="K32" i="1"/>
  <c r="N32" i="1" s="1"/>
  <c r="H32" i="1" s="1"/>
  <c r="L33" i="1"/>
  <c r="O33" i="1" s="1"/>
  <c r="I33" i="1" s="1"/>
  <c r="L34" i="1" l="1"/>
  <c r="O34" i="1" s="1"/>
  <c r="I34" i="1" s="1"/>
  <c r="K33" i="1"/>
  <c r="N33" i="1" s="1"/>
  <c r="H33" i="1" s="1"/>
  <c r="J33" i="1"/>
  <c r="M33" i="1" s="1"/>
  <c r="G33" i="1" s="1"/>
  <c r="J34" i="1" l="1"/>
  <c r="M34" i="1" s="1"/>
  <c r="G34" i="1" s="1"/>
  <c r="K34" i="1"/>
  <c r="N34" i="1" s="1"/>
  <c r="H34" i="1" s="1"/>
  <c r="L35" i="1"/>
  <c r="O35" i="1" s="1"/>
  <c r="I35" i="1" s="1"/>
  <c r="L36" i="1" l="1"/>
  <c r="O36" i="1" s="1"/>
  <c r="I36" i="1" s="1"/>
  <c r="K35" i="1"/>
  <c r="N35" i="1" s="1"/>
  <c r="H35" i="1" s="1"/>
  <c r="J35" i="1"/>
  <c r="M35" i="1" s="1"/>
  <c r="G35" i="1" s="1"/>
  <c r="J36" i="1" l="1"/>
  <c r="M36" i="1" s="1"/>
  <c r="G36" i="1" s="1"/>
  <c r="K36" i="1"/>
  <c r="N36" i="1" s="1"/>
  <c r="H36" i="1" s="1"/>
  <c r="L37" i="1"/>
  <c r="O37" i="1" s="1"/>
  <c r="I37" i="1" s="1"/>
  <c r="L38" i="1" l="1"/>
  <c r="O38" i="1" s="1"/>
  <c r="I38" i="1" s="1"/>
  <c r="K37" i="1"/>
  <c r="N37" i="1" s="1"/>
  <c r="H37" i="1" s="1"/>
  <c r="J37" i="1"/>
  <c r="M37" i="1" s="1"/>
  <c r="G37" i="1" s="1"/>
  <c r="J38" i="1" l="1"/>
  <c r="M38" i="1" s="1"/>
  <c r="G38" i="1" s="1"/>
  <c r="K38" i="1"/>
  <c r="N38" i="1" s="1"/>
  <c r="H38" i="1" s="1"/>
  <c r="L39" i="1"/>
  <c r="O39" i="1" s="1"/>
  <c r="I39" i="1" s="1"/>
  <c r="L40" i="1" l="1"/>
  <c r="O40" i="1" s="1"/>
  <c r="I40" i="1" s="1"/>
  <c r="K39" i="1"/>
  <c r="N39" i="1" s="1"/>
  <c r="H39" i="1" s="1"/>
  <c r="J39" i="1"/>
  <c r="M39" i="1" s="1"/>
  <c r="G39" i="1" s="1"/>
  <c r="J40" i="1" l="1"/>
  <c r="M40" i="1" s="1"/>
  <c r="G40" i="1" s="1"/>
  <c r="K40" i="1"/>
  <c r="N40" i="1" s="1"/>
  <c r="H40" i="1" s="1"/>
  <c r="L41" i="1"/>
  <c r="O41" i="1" s="1"/>
  <c r="I41" i="1" s="1"/>
  <c r="L42" i="1" l="1"/>
  <c r="O42" i="1" s="1"/>
  <c r="I42" i="1" s="1"/>
  <c r="L43" i="1" s="1"/>
  <c r="O43" i="1" s="1"/>
  <c r="I43" i="1" s="1"/>
  <c r="L44" i="1" s="1"/>
  <c r="O44" i="1" s="1"/>
  <c r="I44" i="1" s="1"/>
  <c r="K41" i="1"/>
  <c r="N41" i="1" s="1"/>
  <c r="H41" i="1" s="1"/>
  <c r="J41" i="1"/>
  <c r="M41" i="1" s="1"/>
  <c r="G41" i="1" s="1"/>
  <c r="K42" i="1" l="1"/>
  <c r="N42" i="1" s="1"/>
  <c r="H42" i="1" s="1"/>
  <c r="K43" i="1" s="1"/>
  <c r="N43" i="1" s="1"/>
  <c r="H43" i="1" s="1"/>
  <c r="J42" i="1"/>
  <c r="M42" i="1" s="1"/>
  <c r="G42" i="1" s="1"/>
  <c r="L45" i="1"/>
  <c r="O45" i="1" s="1"/>
  <c r="I45" i="1" s="1"/>
  <c r="J43" i="1" l="1"/>
  <c r="M43" i="1" s="1"/>
  <c r="G43" i="1" s="1"/>
  <c r="K44" i="1"/>
  <c r="N44" i="1" s="1"/>
  <c r="H44" i="1" s="1"/>
  <c r="K45" i="1" s="1"/>
  <c r="N45" i="1" s="1"/>
  <c r="H45" i="1" s="1"/>
  <c r="L46" i="1"/>
  <c r="O46" i="1" s="1"/>
  <c r="I46" i="1" s="1"/>
  <c r="J44" i="1" l="1"/>
  <c r="M44" i="1" s="1"/>
  <c r="G44" i="1" s="1"/>
  <c r="K46" i="1"/>
  <c r="N46" i="1" s="1"/>
  <c r="H46" i="1" s="1"/>
  <c r="K47" i="1" s="1"/>
  <c r="N47" i="1" s="1"/>
  <c r="H47" i="1" s="1"/>
  <c r="L47" i="1"/>
  <c r="O47" i="1" s="1"/>
  <c r="I47" i="1" s="1"/>
  <c r="J45" i="1" l="1"/>
  <c r="M45" i="1" s="1"/>
  <c r="G45" i="1" s="1"/>
  <c r="K48" i="1"/>
  <c r="N48" i="1" s="1"/>
  <c r="H48" i="1" s="1"/>
  <c r="L48" i="1"/>
  <c r="O48" i="1" s="1"/>
  <c r="I48" i="1" s="1"/>
  <c r="J46" i="1" l="1"/>
  <c r="M46" i="1" s="1"/>
  <c r="G46" i="1" s="1"/>
  <c r="K49" i="1"/>
  <c r="N49" i="1" s="1"/>
  <c r="H49" i="1" s="1"/>
  <c r="L49" i="1"/>
  <c r="O49" i="1" s="1"/>
  <c r="I49" i="1" s="1"/>
  <c r="J47" i="1" l="1"/>
  <c r="M47" i="1" s="1"/>
  <c r="G47" i="1" s="1"/>
  <c r="K50" i="1"/>
  <c r="N50" i="1" s="1"/>
  <c r="H50" i="1" s="1"/>
  <c r="L50" i="1"/>
  <c r="O50" i="1" s="1"/>
  <c r="I50" i="1" s="1"/>
  <c r="J48" i="1" l="1"/>
  <c r="M48" i="1" s="1"/>
  <c r="G48" i="1" s="1"/>
  <c r="K51" i="1"/>
  <c r="N51" i="1" s="1"/>
  <c r="H51" i="1" s="1"/>
  <c r="L51" i="1"/>
  <c r="O51" i="1" s="1"/>
  <c r="I51" i="1" s="1"/>
  <c r="J49" i="1" l="1"/>
  <c r="M49" i="1" s="1"/>
  <c r="G49" i="1" s="1"/>
  <c r="K52" i="1"/>
  <c r="N52" i="1" s="1"/>
  <c r="H52" i="1" s="1"/>
  <c r="L52" i="1"/>
  <c r="O52" i="1" s="1"/>
  <c r="I52" i="1" s="1"/>
  <c r="J50" i="1" l="1"/>
  <c r="M50" i="1" s="1"/>
  <c r="G50" i="1" s="1"/>
  <c r="K53" i="1"/>
  <c r="N53" i="1" s="1"/>
  <c r="H53" i="1" s="1"/>
  <c r="L53" i="1"/>
  <c r="O53" i="1" s="1"/>
  <c r="I53" i="1" s="1"/>
  <c r="J51" i="1" l="1"/>
  <c r="M51" i="1" s="1"/>
  <c r="G51" i="1" s="1"/>
  <c r="K54" i="1"/>
  <c r="N54" i="1" s="1"/>
  <c r="H54" i="1" s="1"/>
  <c r="L54" i="1"/>
  <c r="O54" i="1" s="1"/>
  <c r="I54" i="1" s="1"/>
  <c r="J52" i="1" l="1"/>
  <c r="M52" i="1" s="1"/>
  <c r="G52" i="1" s="1"/>
  <c r="K55" i="1"/>
  <c r="N55" i="1" s="1"/>
  <c r="H55" i="1" s="1"/>
  <c r="L55" i="1"/>
  <c r="O55" i="1" s="1"/>
  <c r="I55" i="1" s="1"/>
  <c r="J53" i="1" l="1"/>
  <c r="M53" i="1" s="1"/>
  <c r="G53" i="1" s="1"/>
  <c r="K56" i="1"/>
  <c r="N56" i="1" s="1"/>
  <c r="H56" i="1" s="1"/>
  <c r="L56" i="1"/>
  <c r="O56" i="1" s="1"/>
  <c r="I56" i="1" s="1"/>
  <c r="J54" i="1" l="1"/>
  <c r="M54" i="1" s="1"/>
  <c r="G54" i="1" s="1"/>
  <c r="K57" i="1"/>
  <c r="N57" i="1" s="1"/>
  <c r="H57" i="1" s="1"/>
  <c r="L57" i="1"/>
  <c r="O57" i="1" s="1"/>
  <c r="I57" i="1" s="1"/>
  <c r="J55" i="1" l="1"/>
  <c r="M55" i="1" s="1"/>
  <c r="G55" i="1" s="1"/>
  <c r="K58" i="1"/>
  <c r="N58" i="1" s="1"/>
  <c r="L58" i="1"/>
  <c r="O58" i="1" s="1"/>
  <c r="H58" i="1" l="1"/>
  <c r="N59" i="1"/>
  <c r="H59" i="1" s="1"/>
  <c r="I58" i="1"/>
  <c r="O59" i="1"/>
  <c r="I59" i="1" s="1"/>
  <c r="I61" i="1" s="1"/>
  <c r="J56" i="1"/>
  <c r="M56" i="1" s="1"/>
  <c r="G56" i="1" s="1"/>
  <c r="H61" i="1" l="1"/>
  <c r="K61" i="1" s="1"/>
  <c r="L61" i="1"/>
  <c r="J57" i="1"/>
  <c r="M57" i="1" s="1"/>
  <c r="G57" i="1" s="1"/>
  <c r="J58" i="1" l="1"/>
  <c r="M58" i="1" s="1"/>
  <c r="G58" i="1" l="1"/>
  <c r="M59" i="1"/>
  <c r="G59" i="1" s="1"/>
  <c r="G61" i="1" s="1"/>
  <c r="J61" i="1" s="1"/>
</calcChain>
</file>

<file path=xl/sharedStrings.xml><?xml version="1.0" encoding="utf-8"?>
<sst xmlns="http://schemas.openxmlformats.org/spreadsheetml/2006/main" count="52" uniqueCount="41">
  <si>
    <t>No.</t>
    <phoneticPr fontId="1"/>
  </si>
  <si>
    <t>エントリー</t>
    <phoneticPr fontId="1"/>
  </si>
  <si>
    <t>日付</t>
    <rPh sb="0" eb="2">
      <t>ヒヅケ</t>
    </rPh>
    <phoneticPr fontId="1"/>
  </si>
  <si>
    <t>残金（円)</t>
    <rPh sb="0" eb="2">
      <t>ザンキン</t>
    </rPh>
    <rPh sb="3" eb="4">
      <t>エン</t>
    </rPh>
    <phoneticPr fontId="1"/>
  </si>
  <si>
    <t>勝率</t>
    <rPh sb="0" eb="2">
      <t>ショウリツ</t>
    </rPh>
    <phoneticPr fontId="1"/>
  </si>
  <si>
    <t>勝数</t>
    <rPh sb="0" eb="1">
      <t>カ</t>
    </rPh>
    <rPh sb="1" eb="2">
      <t>スウ</t>
    </rPh>
    <phoneticPr fontId="1"/>
  </si>
  <si>
    <t>負数</t>
    <rPh sb="0" eb="1">
      <t>マ</t>
    </rPh>
    <rPh sb="1" eb="2">
      <t>スウ</t>
    </rPh>
    <phoneticPr fontId="1"/>
  </si>
  <si>
    <t>通貨ペア</t>
    <rPh sb="0" eb="2">
      <t>ツウカ</t>
    </rPh>
    <phoneticPr fontId="1"/>
  </si>
  <si>
    <t>時間足</t>
    <rPh sb="0" eb="2">
      <t>ジカン</t>
    </rPh>
    <rPh sb="2" eb="3">
      <t>アシ</t>
    </rPh>
    <phoneticPr fontId="1"/>
  </si>
  <si>
    <t>当初</t>
    <rPh sb="0" eb="2">
      <t>トウショ</t>
    </rPh>
    <phoneticPr fontId="1"/>
  </si>
  <si>
    <t>当初資金</t>
    <rPh sb="0" eb="2">
      <t>トウショ</t>
    </rPh>
    <rPh sb="2" eb="4">
      <t>シキン</t>
    </rPh>
    <phoneticPr fontId="1"/>
  </si>
  <si>
    <t>エントリー理由</t>
    <rPh sb="5" eb="7">
      <t>リユウ</t>
    </rPh>
    <phoneticPr fontId="1"/>
  </si>
  <si>
    <t>決済理由</t>
    <rPh sb="0" eb="2">
      <t>ケッサイ</t>
    </rPh>
    <rPh sb="2" eb="4">
      <t>リユウ</t>
    </rPh>
    <phoneticPr fontId="1"/>
  </si>
  <si>
    <t>10MA・20MAの両方の上側にキャンドルがあれば買い方向、下側なら売り方向。MAに触れてPB出現でエントリー待ち、PB高値or安値ブレイクでエントリー。</t>
  </si>
  <si>
    <t>検証終了通貨</t>
    <rPh sb="0" eb="2">
      <t>ケンショウ</t>
    </rPh>
    <rPh sb="2" eb="4">
      <t>シュウリョウ</t>
    </rPh>
    <rPh sb="4" eb="6">
      <t>ツウカ</t>
    </rPh>
    <phoneticPr fontId="5"/>
  </si>
  <si>
    <t>ルール</t>
    <phoneticPr fontId="5"/>
  </si>
  <si>
    <t>通貨ペア</t>
    <rPh sb="0" eb="2">
      <t>ツウカ</t>
    </rPh>
    <phoneticPr fontId="5"/>
  </si>
  <si>
    <t>日足</t>
    <rPh sb="0" eb="2">
      <t>ヒアシ</t>
    </rPh>
    <phoneticPr fontId="5"/>
  </si>
  <si>
    <t>終了日</t>
    <rPh sb="0" eb="3">
      <t>シュウリョウビ</t>
    </rPh>
    <phoneticPr fontId="5"/>
  </si>
  <si>
    <t>4Ｈ足</t>
    <rPh sb="2" eb="3">
      <t>アシ</t>
    </rPh>
    <phoneticPr fontId="5"/>
  </si>
  <si>
    <t>１Ｈ足</t>
    <rPh sb="2" eb="3">
      <t>アシ</t>
    </rPh>
    <phoneticPr fontId="5"/>
  </si>
  <si>
    <t>PB</t>
    <phoneticPr fontId="5"/>
  </si>
  <si>
    <t>EUR/USD</t>
    <phoneticPr fontId="5"/>
  </si>
  <si>
    <t>4H足</t>
    <rPh sb="2" eb="3">
      <t>アシ</t>
    </rPh>
    <phoneticPr fontId="1"/>
  </si>
  <si>
    <t>損失上限（リスク3%）</t>
    <rPh sb="0" eb="2">
      <t>ソンシツ</t>
    </rPh>
    <rPh sb="2" eb="4">
      <t>ジョウゲン</t>
    </rPh>
    <phoneticPr fontId="1"/>
  </si>
  <si>
    <t>損益額</t>
    <rPh sb="0" eb="2">
      <t>ソンエキ</t>
    </rPh>
    <rPh sb="2" eb="3">
      <t>ガク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</si>
  <si>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>決済</t>
    </r>
    <r>
      <rPr>
        <b/>
        <sz val="9"/>
        <color theme="1"/>
        <rFont val="游ゴシック"/>
        <family val="3"/>
        <charset val="128"/>
        <scheme val="minor"/>
      </rPr>
      <t>(利確:1.27~2, 損切:-1,引分:0)</t>
    </r>
    <rPh sb="0" eb="2">
      <t>ケッサイ</t>
    </rPh>
    <rPh sb="3" eb="4">
      <t>リ</t>
    </rPh>
    <rPh sb="4" eb="5">
      <t>カク</t>
    </rPh>
    <rPh sb="14" eb="16">
      <t>ソンギリ</t>
    </rPh>
    <rPh sb="20" eb="22">
      <t>ヒキワケ</t>
    </rPh>
    <phoneticPr fontId="1"/>
  </si>
  <si>
    <t>気付き　質問</t>
  </si>
  <si>
    <t>感想</t>
  </si>
  <si>
    <t>今後</t>
  </si>
  <si>
    <t>買い1／売り2</t>
    <rPh sb="0" eb="1">
      <t>カ</t>
    </rPh>
    <rPh sb="4" eb="5">
      <t>ウ</t>
    </rPh>
    <phoneticPr fontId="1"/>
  </si>
  <si>
    <t>利益率</t>
    <rPh sb="0" eb="2">
      <t>リエキ</t>
    </rPh>
    <rPh sb="2" eb="3">
      <t>リツ</t>
    </rPh>
    <phoneticPr fontId="1"/>
  </si>
  <si>
    <t>期間</t>
    <rPh sb="0" eb="2">
      <t>キカン</t>
    </rPh>
    <phoneticPr fontId="1"/>
  </si>
  <si>
    <t>日</t>
    <rPh sb="0" eb="1">
      <t>ヒ</t>
    </rPh>
    <phoneticPr fontId="1"/>
  </si>
  <si>
    <t>月利</t>
    <rPh sb="0" eb="2">
      <t>ゲツリ</t>
    </rPh>
    <phoneticPr fontId="1"/>
  </si>
  <si>
    <t>フィボナッチターゲット1.27, 1.5, 2.0で決済(黄色で塗りつぶしたところはフィボナッチターゲット5までとれている）</t>
    <rPh sb="29" eb="31">
      <t>キイロ</t>
    </rPh>
    <rPh sb="32" eb="33">
      <t>ヌ</t>
    </rPh>
    <phoneticPr fontId="1"/>
  </si>
  <si>
    <t>引分</t>
    <rPh sb="0" eb="2">
      <t>ヒキワケ</t>
    </rPh>
    <phoneticPr fontId="1"/>
  </si>
  <si>
    <t>EURJPY</t>
    <phoneticPr fontId="1"/>
  </si>
  <si>
    <t>検証期間：2020年1月～2021年10月
レンジ相場ではチャンスが無く、トレンド転換したばかりの場面では、反転して損切りに合う場合が多い。</t>
    <rPh sb="0" eb="2">
      <t>ケンショウ</t>
    </rPh>
    <rPh sb="2" eb="4">
      <t>キカン</t>
    </rPh>
    <rPh sb="9" eb="10">
      <t>ネン</t>
    </rPh>
    <rPh sb="11" eb="12">
      <t>ガツ</t>
    </rPh>
    <rPh sb="17" eb="18">
      <t>ネン</t>
    </rPh>
    <rPh sb="20" eb="21">
      <t>ガツ</t>
    </rPh>
    <rPh sb="25" eb="27">
      <t>ソウバ</t>
    </rPh>
    <rPh sb="34" eb="35">
      <t>ナ</t>
    </rPh>
    <rPh sb="41" eb="43">
      <t>テンカン</t>
    </rPh>
    <rPh sb="49" eb="51">
      <t>バメン</t>
    </rPh>
    <rPh sb="54" eb="56">
      <t>ハンテン</t>
    </rPh>
    <rPh sb="58" eb="60">
      <t>ソンギ</t>
    </rPh>
    <rPh sb="62" eb="63">
      <t>ア</t>
    </rPh>
    <rPh sb="64" eb="66">
      <t>バアイ</t>
    </rPh>
    <rPh sb="67" eb="68">
      <t>オオ</t>
    </rPh>
    <phoneticPr fontId="1"/>
  </si>
  <si>
    <t>残金、損益額を見た時に、ターゲット1.27と2.0との間にそれほど差が無いなと感じました。</t>
    <rPh sb="0" eb="2">
      <t>ザンキン</t>
    </rPh>
    <rPh sb="3" eb="6">
      <t>ソンエキガク</t>
    </rPh>
    <rPh sb="7" eb="8">
      <t>ミ</t>
    </rPh>
    <rPh sb="9" eb="10">
      <t>トキ</t>
    </rPh>
    <rPh sb="27" eb="28">
      <t>アイダ</t>
    </rPh>
    <rPh sb="33" eb="34">
      <t>サ</t>
    </rPh>
    <rPh sb="35" eb="36">
      <t>ナ</t>
    </rPh>
    <rPh sb="39" eb="40">
      <t>カン</t>
    </rPh>
    <phoneticPr fontId="1"/>
  </si>
  <si>
    <t>来週からデモトレードを開始していきます。
現在8通貨で行う予定ですが、通貨数に問題はないでしょうか？</t>
    <rPh sb="0" eb="2">
      <t>ライシュウ</t>
    </rPh>
    <rPh sb="11" eb="13">
      <t>カイシ</t>
    </rPh>
    <rPh sb="21" eb="23">
      <t>ゲンザイ</t>
    </rPh>
    <rPh sb="24" eb="26">
      <t>ツウカ</t>
    </rPh>
    <rPh sb="27" eb="28">
      <t>オコナ</t>
    </rPh>
    <rPh sb="29" eb="31">
      <t>ヨテイ</t>
    </rPh>
    <rPh sb="35" eb="38">
      <t>ツウカスウ</t>
    </rPh>
    <rPh sb="39" eb="41">
      <t>モンダイ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</si>
</sst>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/m/d;@"/>
    <numFmt numFmtId="177" formatCode="#,##0_);[Red]\(#,##0\)"/>
    <numFmt numFmtId="178" formatCode="#,##0_ "/>
    <numFmt numFmtId="179" formatCode="0.0%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176" fontId="0" fillId="0" borderId="12" xfId="0" applyNumberFormat="1" applyBorder="1">
      <alignment vertical="center"/>
    </xf>
    <xf numFmtId="176" fontId="0" fillId="0" borderId="11" xfId="0" applyNumberFormat="1" applyBorder="1">
      <alignment vertical="center"/>
    </xf>
    <xf numFmtId="0" fontId="2" fillId="0" borderId="0" xfId="0" applyFont="1" applyBorder="1">
      <alignment vertical="center"/>
    </xf>
    <xf numFmtId="0" fontId="2" fillId="0" borderId="9" xfId="0" applyFont="1" applyBorder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177" fontId="3" fillId="0" borderId="13" xfId="0" applyNumberFormat="1" applyFont="1" applyBorder="1">
      <alignment vertical="center"/>
    </xf>
    <xf numFmtId="177" fontId="0" fillId="0" borderId="1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0" xfId="0" applyNumberFormat="1" applyBorder="1">
      <alignment vertical="center"/>
    </xf>
    <xf numFmtId="176" fontId="0" fillId="0" borderId="10" xfId="0" applyNumberFormat="1" applyBorder="1">
      <alignment vertical="center"/>
    </xf>
    <xf numFmtId="0" fontId="2" fillId="0" borderId="10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>
      <alignment vertical="center"/>
    </xf>
    <xf numFmtId="0" fontId="3" fillId="0" borderId="2" xfId="0" applyFont="1" applyBorder="1">
      <alignment vertical="center"/>
    </xf>
    <xf numFmtId="178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0" xfId="1" applyFont="1" applyBorder="1">
      <alignment vertical="center"/>
    </xf>
    <xf numFmtId="38" fontId="0" fillId="0" borderId="9" xfId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2">
      <alignment vertical="center"/>
    </xf>
    <xf numFmtId="0" fontId="11" fillId="0" borderId="0" xfId="2" applyFont="1" applyAlignment="1">
      <alignment horizontal="center" vertical="center"/>
    </xf>
    <xf numFmtId="0" fontId="12" fillId="0" borderId="3" xfId="0" applyNumberFormat="1" applyFont="1" applyBorder="1">
      <alignment vertical="center"/>
    </xf>
    <xf numFmtId="0" fontId="12" fillId="0" borderId="4" xfId="0" applyNumberFormat="1" applyFont="1" applyBorder="1">
      <alignment vertical="center"/>
    </xf>
    <xf numFmtId="0" fontId="12" fillId="0" borderId="5" xfId="0" applyNumberFormat="1" applyFont="1" applyBorder="1">
      <alignment vertical="center"/>
    </xf>
    <xf numFmtId="0" fontId="12" fillId="0" borderId="8" xfId="0" applyNumberFormat="1" applyFont="1" applyBorder="1">
      <alignment vertical="center"/>
    </xf>
    <xf numFmtId="0" fontId="12" fillId="0" borderId="0" xfId="0" applyNumberFormat="1" applyFont="1" applyBorder="1">
      <alignment vertical="center"/>
    </xf>
    <xf numFmtId="0" fontId="12" fillId="0" borderId="9" xfId="0" applyNumberFormat="1" applyFont="1" applyBorder="1">
      <alignment vertical="center"/>
    </xf>
    <xf numFmtId="0" fontId="12" fillId="0" borderId="0" xfId="0" applyNumberFormat="1" applyFont="1" applyFill="1" applyBorder="1">
      <alignment vertical="center"/>
    </xf>
    <xf numFmtId="0" fontId="12" fillId="0" borderId="6" xfId="0" applyNumberFormat="1" applyFont="1" applyBorder="1">
      <alignment vertical="center"/>
    </xf>
    <xf numFmtId="0" fontId="12" fillId="0" borderId="1" xfId="0" applyNumberFormat="1" applyFont="1" applyBorder="1">
      <alignment vertical="center"/>
    </xf>
    <xf numFmtId="0" fontId="12" fillId="0" borderId="7" xfId="0" applyNumberFormat="1" applyFont="1" applyBorder="1">
      <alignment vertical="center"/>
    </xf>
    <xf numFmtId="0" fontId="9" fillId="0" borderId="11" xfId="0" applyFont="1" applyBorder="1">
      <alignment vertical="center"/>
    </xf>
    <xf numFmtId="179" fontId="2" fillId="0" borderId="13" xfId="3" applyNumberFormat="1" applyFont="1" applyBorder="1">
      <alignment vertical="center"/>
    </xf>
    <xf numFmtId="179" fontId="2" fillId="0" borderId="2" xfId="3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13" fillId="0" borderId="13" xfId="1" applyFont="1" applyFill="1" applyBorder="1">
      <alignment vertical="center"/>
    </xf>
    <xf numFmtId="0" fontId="13" fillId="0" borderId="15" xfId="0" applyFont="1" applyBorder="1">
      <alignment vertical="center"/>
    </xf>
    <xf numFmtId="177" fontId="0" fillId="0" borderId="13" xfId="0" applyNumberFormat="1" applyFill="1" applyBorder="1">
      <alignment vertical="center"/>
    </xf>
    <xf numFmtId="177" fontId="0" fillId="0" borderId="14" xfId="0" applyNumberFormat="1" applyFill="1" applyBorder="1">
      <alignment vertical="center"/>
    </xf>
    <xf numFmtId="177" fontId="0" fillId="0" borderId="15" xfId="0" applyNumberFormat="1" applyFill="1" applyBorder="1">
      <alignment vertical="center"/>
    </xf>
    <xf numFmtId="9" fontId="2" fillId="0" borderId="0" xfId="0" applyNumberFormat="1" applyFont="1" applyBorder="1">
      <alignment vertical="center"/>
    </xf>
    <xf numFmtId="9" fontId="2" fillId="0" borderId="14" xfId="0" applyNumberFormat="1" applyFont="1" applyBorder="1">
      <alignment vertical="center"/>
    </xf>
    <xf numFmtId="9" fontId="2" fillId="0" borderId="15" xfId="0" applyNumberFormat="1" applyFont="1" applyBorder="1">
      <alignment vertical="center"/>
    </xf>
    <xf numFmtId="9" fontId="2" fillId="0" borderId="13" xfId="3" applyFont="1" applyBorder="1">
      <alignment vertical="center"/>
    </xf>
    <xf numFmtId="9" fontId="2" fillId="0" borderId="14" xfId="3" applyFont="1" applyBorder="1">
      <alignment vertical="center"/>
    </xf>
    <xf numFmtId="9" fontId="2" fillId="0" borderId="15" xfId="3" applyFont="1" applyBorder="1">
      <alignment vertical="center"/>
    </xf>
    <xf numFmtId="9" fontId="2" fillId="0" borderId="13" xfId="0" applyNumberFormat="1" applyFont="1" applyBorder="1">
      <alignment vertical="center"/>
    </xf>
    <xf numFmtId="0" fontId="12" fillId="3" borderId="9" xfId="0" applyNumberFormat="1" applyFont="1" applyFill="1" applyBorder="1">
      <alignment vertical="center"/>
    </xf>
    <xf numFmtId="38" fontId="0" fillId="0" borderId="13" xfId="0" applyNumberFormat="1" applyBorder="1">
      <alignment vertical="center"/>
    </xf>
    <xf numFmtId="38" fontId="0" fillId="0" borderId="14" xfId="0" applyNumberFormat="1" applyBorder="1">
      <alignment vertical="center"/>
    </xf>
    <xf numFmtId="38" fontId="0" fillId="0" borderId="15" xfId="0" applyNumberForma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2" applyAlignment="1">
      <alignment horizontal="left" vertical="top" wrapText="1"/>
    </xf>
    <xf numFmtId="0" fontId="10" fillId="0" borderId="0" xfId="2" applyAlignment="1">
      <alignment horizontal="left" vertical="top"/>
    </xf>
    <xf numFmtId="0" fontId="10" fillId="0" borderId="0" xfId="2" applyAlignment="1">
      <alignment vertical="top" wrapText="1"/>
    </xf>
    <xf numFmtId="0" fontId="10" fillId="0" borderId="0" xfId="2" applyAlignment="1">
      <alignment vertical="top"/>
    </xf>
    <xf numFmtId="14" fontId="11" fillId="0" borderId="0" xfId="2" applyNumberFormat="1" applyFont="1" applyAlignment="1">
      <alignment horizontal="center" vertical="center"/>
    </xf>
    <xf numFmtId="0" fontId="14" fillId="0" borderId="0" xfId="2" applyFo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2" fillId="4" borderId="9" xfId="0" applyNumberFormat="1" applyFont="1" applyFill="1" applyBorder="1">
      <alignment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 xr:uid="{CD78C7D8-3A45-4776-9D09-8317F16108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0</xdr:rowOff>
    </xdr:from>
    <xdr:to>
      <xdr:col>16</xdr:col>
      <xdr:colOff>170537</xdr:colOff>
      <xdr:row>50</xdr:row>
      <xdr:rowOff>17244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A47ECF6A-0E2B-4BD1-A333-DA47B6BA88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22031"/>
          <a:ext cx="10517068" cy="4124901"/>
        </a:xfrm>
        <a:prstGeom prst="rect">
          <a:avLst/>
        </a:prstGeom>
      </xdr:spPr>
    </xdr:pic>
    <xdr:clientData/>
  </xdr:twoCellAnchor>
  <xdr:twoCellAnchor editAs="oneCell">
    <xdr:from>
      <xdr:col>8</xdr:col>
      <xdr:colOff>601980</xdr:colOff>
      <xdr:row>13</xdr:row>
      <xdr:rowOff>76200</xdr:rowOff>
    </xdr:from>
    <xdr:to>
      <xdr:col>9</xdr:col>
      <xdr:colOff>510540</xdr:colOff>
      <xdr:row>18</xdr:row>
      <xdr:rowOff>99060</xdr:rowOff>
    </xdr:to>
    <xdr:sp macro="" textlink="">
      <xdr:nvSpPr>
        <xdr:cNvPr id="2" name="正方形/長方形 2">
          <a:extLst>
            <a:ext uri="{FF2B5EF4-FFF2-40B4-BE49-F238E27FC236}">
              <a16:creationId xmlns:a16="http://schemas.microsoft.com/office/drawing/2014/main" id="{807E1551-A7FE-4B2B-8BD2-1A9EEA7DC199}"/>
            </a:ext>
          </a:extLst>
        </xdr:cNvPr>
        <xdr:cNvSpPr>
          <a:spLocks noChangeArrowheads="1"/>
        </xdr:cNvSpPr>
      </xdr:nvSpPr>
      <xdr:spPr bwMode="auto">
        <a:xfrm rot="856518">
          <a:off x="5364480" y="2453640"/>
          <a:ext cx="525780" cy="937260"/>
        </a:xfrm>
        <a:prstGeom prst="rect">
          <a:avLst/>
        </a:prstGeom>
        <a:noFill/>
        <a:ln>
          <a:noFill/>
        </a:ln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oneCellAnchor>
    <xdr:from>
      <xdr:col>10</xdr:col>
      <xdr:colOff>45720</xdr:colOff>
      <xdr:row>60</xdr:row>
      <xdr:rowOff>106680</xdr:rowOff>
    </xdr:from>
    <xdr:ext cx="20848" cy="209085"/>
    <xdr:sp macro="" textlink="">
      <xdr:nvSpPr>
        <xdr:cNvPr id="3" name="正方形/長方形 7">
          <a:extLst>
            <a:ext uri="{FF2B5EF4-FFF2-40B4-BE49-F238E27FC236}">
              <a16:creationId xmlns:a16="http://schemas.microsoft.com/office/drawing/2014/main" id="{ECC4C193-ADB4-470E-8B1A-3CF12632E866}"/>
            </a:ext>
          </a:extLst>
        </xdr:cNvPr>
        <xdr:cNvSpPr>
          <a:spLocks noChangeArrowheads="1"/>
        </xdr:cNvSpPr>
      </xdr:nvSpPr>
      <xdr:spPr bwMode="auto">
        <a:xfrm>
          <a:off x="6042660" y="110794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10</xdr:col>
      <xdr:colOff>266700</xdr:colOff>
      <xdr:row>31</xdr:row>
      <xdr:rowOff>30480</xdr:rowOff>
    </xdr:from>
    <xdr:ext cx="20848" cy="209085"/>
    <xdr:sp macro="" textlink="">
      <xdr:nvSpPr>
        <xdr:cNvPr id="4" name="正方形/長方形 1">
          <a:extLst>
            <a:ext uri="{FF2B5EF4-FFF2-40B4-BE49-F238E27FC236}">
              <a16:creationId xmlns:a16="http://schemas.microsoft.com/office/drawing/2014/main" id="{CE595B1E-BDDB-4D34-AC4E-9F805EDA7964}"/>
            </a:ext>
          </a:extLst>
        </xdr:cNvPr>
        <xdr:cNvSpPr>
          <a:spLocks noChangeArrowheads="1"/>
        </xdr:cNvSpPr>
      </xdr:nvSpPr>
      <xdr:spPr bwMode="auto">
        <a:xfrm>
          <a:off x="6263640" y="569976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13</xdr:col>
      <xdr:colOff>327660</xdr:colOff>
      <xdr:row>77</xdr:row>
      <xdr:rowOff>68580</xdr:rowOff>
    </xdr:from>
    <xdr:ext cx="18531" cy="156518"/>
    <xdr:sp macro="" textlink="">
      <xdr:nvSpPr>
        <xdr:cNvPr id="5" name="正方形/長方形 3">
          <a:extLst>
            <a:ext uri="{FF2B5EF4-FFF2-40B4-BE49-F238E27FC236}">
              <a16:creationId xmlns:a16="http://schemas.microsoft.com/office/drawing/2014/main" id="{41017E77-4AFF-481C-8F70-7DF0B0D8F7AD}"/>
            </a:ext>
          </a:extLst>
        </xdr:cNvPr>
        <xdr:cNvSpPr>
          <a:spLocks noChangeArrowheads="1"/>
        </xdr:cNvSpPr>
      </xdr:nvSpPr>
      <xdr:spPr bwMode="auto">
        <a:xfrm>
          <a:off x="8176260" y="141503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6</xdr:col>
      <xdr:colOff>304800</xdr:colOff>
      <xdr:row>136</xdr:row>
      <xdr:rowOff>175260</xdr:rowOff>
    </xdr:from>
    <xdr:ext cx="20848" cy="209122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B7F2513-716F-4657-AD2B-EB6DA7A3F7D6}"/>
            </a:ext>
          </a:extLst>
        </xdr:cNvPr>
        <xdr:cNvSpPr>
          <a:spLocks noChangeArrowheads="1"/>
        </xdr:cNvSpPr>
      </xdr:nvSpPr>
      <xdr:spPr bwMode="auto">
        <a:xfrm>
          <a:off x="3832860" y="2504694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198120</xdr:colOff>
      <xdr:row>135</xdr:row>
      <xdr:rowOff>30480</xdr:rowOff>
    </xdr:from>
    <xdr:ext cx="20848" cy="209085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AC6F7D77-18C6-42A1-8C11-9E4D13BC71C5}"/>
            </a:ext>
          </a:extLst>
        </xdr:cNvPr>
        <xdr:cNvSpPr>
          <a:spLocks noChangeArrowheads="1"/>
        </xdr:cNvSpPr>
      </xdr:nvSpPr>
      <xdr:spPr bwMode="auto">
        <a:xfrm>
          <a:off x="4343400" y="24719280"/>
          <a:ext cx="20848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612866</xdr:colOff>
      <xdr:row>134</xdr:row>
      <xdr:rowOff>22860</xdr:rowOff>
    </xdr:from>
    <xdr:ext cx="18531" cy="156518"/>
    <xdr:sp macro="" textlink="">
      <xdr:nvSpPr>
        <xdr:cNvPr id="8" name="正方形/長方形 14">
          <a:extLst>
            <a:ext uri="{FF2B5EF4-FFF2-40B4-BE49-F238E27FC236}">
              <a16:creationId xmlns:a16="http://schemas.microsoft.com/office/drawing/2014/main" id="{9892F898-5CE1-4B94-8A9A-D905175BF9CC}"/>
            </a:ext>
          </a:extLst>
        </xdr:cNvPr>
        <xdr:cNvSpPr>
          <a:spLocks noChangeArrowheads="1"/>
        </xdr:cNvSpPr>
      </xdr:nvSpPr>
      <xdr:spPr bwMode="auto">
        <a:xfrm>
          <a:off x="4758146" y="245287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144780</xdr:colOff>
      <xdr:row>105</xdr:row>
      <xdr:rowOff>22860</xdr:rowOff>
    </xdr:from>
    <xdr:ext cx="18531" cy="201237"/>
    <xdr:sp macro="" textlink="">
      <xdr:nvSpPr>
        <xdr:cNvPr id="9" name="正方形/長方形 17">
          <a:extLst>
            <a:ext uri="{FF2B5EF4-FFF2-40B4-BE49-F238E27FC236}">
              <a16:creationId xmlns:a16="http://schemas.microsoft.com/office/drawing/2014/main" id="{845B2ED7-55D0-4FB8-8528-7E037606B9DA}"/>
            </a:ext>
          </a:extLst>
        </xdr:cNvPr>
        <xdr:cNvSpPr>
          <a:spLocks noChangeArrowheads="1"/>
        </xdr:cNvSpPr>
      </xdr:nvSpPr>
      <xdr:spPr bwMode="auto">
        <a:xfrm>
          <a:off x="4907280" y="19225260"/>
          <a:ext cx="18531" cy="201237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342900</xdr:colOff>
      <xdr:row>102</xdr:row>
      <xdr:rowOff>175260</xdr:rowOff>
    </xdr:from>
    <xdr:ext cx="20848" cy="210820"/>
    <xdr:sp macro="" textlink="">
      <xdr:nvSpPr>
        <xdr:cNvPr id="10" name="正方形/長方形 10">
          <a:extLst>
            <a:ext uri="{FF2B5EF4-FFF2-40B4-BE49-F238E27FC236}">
              <a16:creationId xmlns:a16="http://schemas.microsoft.com/office/drawing/2014/main" id="{CA04D5F8-3EEC-48D4-949D-50B446FF53AD}"/>
            </a:ext>
          </a:extLst>
        </xdr:cNvPr>
        <xdr:cNvSpPr>
          <a:spLocks noChangeArrowheads="1"/>
        </xdr:cNvSpPr>
      </xdr:nvSpPr>
      <xdr:spPr bwMode="auto">
        <a:xfrm>
          <a:off x="5722620" y="1882902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449580</xdr:colOff>
      <xdr:row>178</xdr:row>
      <xdr:rowOff>144780</xdr:rowOff>
    </xdr:from>
    <xdr:ext cx="18531" cy="210820"/>
    <xdr:sp macro="" textlink="">
      <xdr:nvSpPr>
        <xdr:cNvPr id="11" name="正方形/長方形 22">
          <a:extLst>
            <a:ext uri="{FF2B5EF4-FFF2-40B4-BE49-F238E27FC236}">
              <a16:creationId xmlns:a16="http://schemas.microsoft.com/office/drawing/2014/main" id="{F322E9FD-AF18-42EC-BDF1-A035AE634F9B}"/>
            </a:ext>
          </a:extLst>
        </xdr:cNvPr>
        <xdr:cNvSpPr>
          <a:spLocks noChangeArrowheads="1"/>
        </xdr:cNvSpPr>
      </xdr:nvSpPr>
      <xdr:spPr bwMode="auto">
        <a:xfrm>
          <a:off x="7680960" y="3269742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480060</xdr:colOff>
      <xdr:row>180</xdr:row>
      <xdr:rowOff>22860</xdr:rowOff>
    </xdr:from>
    <xdr:ext cx="18531" cy="156518"/>
    <xdr:sp macro="" textlink="">
      <xdr:nvSpPr>
        <xdr:cNvPr id="12" name="正方形/長方形 23">
          <a:extLst>
            <a:ext uri="{FF2B5EF4-FFF2-40B4-BE49-F238E27FC236}">
              <a16:creationId xmlns:a16="http://schemas.microsoft.com/office/drawing/2014/main" id="{93D0F979-B7B7-473C-BEDD-461D0DFE7B18}"/>
            </a:ext>
          </a:extLst>
        </xdr:cNvPr>
        <xdr:cNvSpPr>
          <a:spLocks noChangeArrowheads="1"/>
        </xdr:cNvSpPr>
      </xdr:nvSpPr>
      <xdr:spPr bwMode="auto">
        <a:xfrm>
          <a:off x="9563100" y="3294126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15</xdr:col>
      <xdr:colOff>190500</xdr:colOff>
      <xdr:row>223</xdr:row>
      <xdr:rowOff>68580</xdr:rowOff>
    </xdr:from>
    <xdr:ext cx="20848" cy="209122"/>
    <xdr:sp macro="" textlink="">
      <xdr:nvSpPr>
        <xdr:cNvPr id="13" name="正方形/長方形 27">
          <a:extLst>
            <a:ext uri="{FF2B5EF4-FFF2-40B4-BE49-F238E27FC236}">
              <a16:creationId xmlns:a16="http://schemas.microsoft.com/office/drawing/2014/main" id="{088E49E8-0FCF-4541-A2CA-2092E9D97F4B}"/>
            </a:ext>
          </a:extLst>
        </xdr:cNvPr>
        <xdr:cNvSpPr>
          <a:spLocks noChangeArrowheads="1"/>
        </xdr:cNvSpPr>
      </xdr:nvSpPr>
      <xdr:spPr bwMode="auto">
        <a:xfrm>
          <a:off x="9273540" y="40850820"/>
          <a:ext cx="20848" cy="209122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8</xdr:col>
      <xdr:colOff>381000</xdr:colOff>
      <xdr:row>274</xdr:row>
      <xdr:rowOff>175260</xdr:rowOff>
    </xdr:from>
    <xdr:ext cx="20848" cy="210384"/>
    <xdr:sp macro="" textlink="">
      <xdr:nvSpPr>
        <xdr:cNvPr id="14" name="正方形/長方形 9">
          <a:extLst>
            <a:ext uri="{FF2B5EF4-FFF2-40B4-BE49-F238E27FC236}">
              <a16:creationId xmlns:a16="http://schemas.microsoft.com/office/drawing/2014/main" id="{4610F084-7BC8-4D8E-AB60-5F79A24F2250}"/>
            </a:ext>
          </a:extLst>
        </xdr:cNvPr>
        <xdr:cNvSpPr>
          <a:spLocks noChangeArrowheads="1"/>
        </xdr:cNvSpPr>
      </xdr:nvSpPr>
      <xdr:spPr bwMode="auto">
        <a:xfrm>
          <a:off x="5143500" y="50284380"/>
          <a:ext cx="20848" cy="210384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266</xdr:row>
      <xdr:rowOff>175260</xdr:rowOff>
    </xdr:from>
    <xdr:ext cx="18531" cy="210820"/>
    <xdr:sp macro="" textlink="">
      <xdr:nvSpPr>
        <xdr:cNvPr id="15" name="正方形/長方形 11">
          <a:extLst>
            <a:ext uri="{FF2B5EF4-FFF2-40B4-BE49-F238E27FC236}">
              <a16:creationId xmlns:a16="http://schemas.microsoft.com/office/drawing/2014/main" id="{DE5FD452-1484-4D6C-8D9B-B8BB18808C89}"/>
            </a:ext>
          </a:extLst>
        </xdr:cNvPr>
        <xdr:cNvSpPr>
          <a:spLocks noChangeArrowheads="1"/>
        </xdr:cNvSpPr>
      </xdr:nvSpPr>
      <xdr:spPr bwMode="auto">
        <a:xfrm>
          <a:off x="7376160" y="4882134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612866</xdr:colOff>
      <xdr:row>314</xdr:row>
      <xdr:rowOff>68580</xdr:rowOff>
    </xdr:from>
    <xdr:ext cx="18531" cy="156518"/>
    <xdr:sp macro="" textlink="">
      <xdr:nvSpPr>
        <xdr:cNvPr id="16" name="正方形/長方形 13">
          <a:extLst>
            <a:ext uri="{FF2B5EF4-FFF2-40B4-BE49-F238E27FC236}">
              <a16:creationId xmlns:a16="http://schemas.microsoft.com/office/drawing/2014/main" id="{80D7BDD7-3AC9-4C9C-B38F-1521E9708808}"/>
            </a:ext>
          </a:extLst>
        </xdr:cNvPr>
        <xdr:cNvSpPr>
          <a:spLocks noChangeArrowheads="1"/>
        </xdr:cNvSpPr>
      </xdr:nvSpPr>
      <xdr:spPr bwMode="auto">
        <a:xfrm>
          <a:off x="5992586" y="5749290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247795</xdr:colOff>
      <xdr:row>329</xdr:row>
      <xdr:rowOff>104775</xdr:rowOff>
    </xdr:from>
    <xdr:ext cx="184731" cy="264560"/>
    <xdr:sp macro="" textlink="">
      <xdr:nvSpPr>
        <xdr:cNvPr id="17" name="テキスト ボックス 15">
          <a:extLst>
            <a:ext uri="{FF2B5EF4-FFF2-40B4-BE49-F238E27FC236}">
              <a16:creationId xmlns:a16="http://schemas.microsoft.com/office/drawing/2014/main" id="{C658E11D-DA75-4827-97E5-F679A30145EF}"/>
            </a:ext>
          </a:extLst>
        </xdr:cNvPr>
        <xdr:cNvSpPr txBox="1"/>
      </xdr:nvSpPr>
      <xdr:spPr>
        <a:xfrm>
          <a:off x="7479175" y="602722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14</xdr:col>
      <xdr:colOff>556260</xdr:colOff>
      <xdr:row>307</xdr:row>
      <xdr:rowOff>68580</xdr:rowOff>
    </xdr:from>
    <xdr:ext cx="18531" cy="156518"/>
    <xdr:sp macro="" textlink="">
      <xdr:nvSpPr>
        <xdr:cNvPr id="18" name="正方形/長方形 16">
          <a:extLst>
            <a:ext uri="{FF2B5EF4-FFF2-40B4-BE49-F238E27FC236}">
              <a16:creationId xmlns:a16="http://schemas.microsoft.com/office/drawing/2014/main" id="{BD612AF5-0220-4B00-8D84-5FF17E8E7F61}"/>
            </a:ext>
          </a:extLst>
        </xdr:cNvPr>
        <xdr:cNvSpPr>
          <a:spLocks noChangeArrowheads="1"/>
        </xdr:cNvSpPr>
      </xdr:nvSpPr>
      <xdr:spPr bwMode="auto">
        <a:xfrm>
          <a:off x="9022080" y="5621274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7</xdr:col>
      <xdr:colOff>251460</xdr:colOff>
      <xdr:row>355</xdr:row>
      <xdr:rowOff>144780</xdr:rowOff>
    </xdr:from>
    <xdr:ext cx="18531" cy="156518"/>
    <xdr:sp macro="" textlink="">
      <xdr:nvSpPr>
        <xdr:cNvPr id="19" name="正方形/長方形 19">
          <a:extLst>
            <a:ext uri="{FF2B5EF4-FFF2-40B4-BE49-F238E27FC236}">
              <a16:creationId xmlns:a16="http://schemas.microsoft.com/office/drawing/2014/main" id="{B8F88D7C-F9BC-431F-98F3-74EAE2A5AAED}"/>
            </a:ext>
          </a:extLst>
        </xdr:cNvPr>
        <xdr:cNvSpPr>
          <a:spLocks noChangeArrowheads="1"/>
        </xdr:cNvSpPr>
      </xdr:nvSpPr>
      <xdr:spPr bwMode="auto">
        <a:xfrm>
          <a:off x="4396740" y="6506718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68580</xdr:colOff>
      <xdr:row>355</xdr:row>
      <xdr:rowOff>160020</xdr:rowOff>
    </xdr:from>
    <xdr:ext cx="18531" cy="208690"/>
    <xdr:sp macro="" textlink="">
      <xdr:nvSpPr>
        <xdr:cNvPr id="20" name="正方形/長方形 20">
          <a:extLst>
            <a:ext uri="{FF2B5EF4-FFF2-40B4-BE49-F238E27FC236}">
              <a16:creationId xmlns:a16="http://schemas.microsoft.com/office/drawing/2014/main" id="{D57A13ED-E583-48D7-B706-36143E3C8B56}"/>
            </a:ext>
          </a:extLst>
        </xdr:cNvPr>
        <xdr:cNvSpPr>
          <a:spLocks noChangeArrowheads="1"/>
        </xdr:cNvSpPr>
      </xdr:nvSpPr>
      <xdr:spPr bwMode="auto">
        <a:xfrm>
          <a:off x="5448300" y="65082420"/>
          <a:ext cx="18531" cy="20869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9</xdr:col>
      <xdr:colOff>114300</xdr:colOff>
      <xdr:row>398</xdr:row>
      <xdr:rowOff>175260</xdr:rowOff>
    </xdr:from>
    <xdr:ext cx="20848" cy="210820"/>
    <xdr:sp macro="" textlink="">
      <xdr:nvSpPr>
        <xdr:cNvPr id="21" name="正方形/長方形 24">
          <a:extLst>
            <a:ext uri="{FF2B5EF4-FFF2-40B4-BE49-F238E27FC236}">
              <a16:creationId xmlns:a16="http://schemas.microsoft.com/office/drawing/2014/main" id="{DF17369B-89D3-4238-BAB7-6732DE6C3A49}"/>
            </a:ext>
          </a:extLst>
        </xdr:cNvPr>
        <xdr:cNvSpPr>
          <a:spLocks noChangeArrowheads="1"/>
        </xdr:cNvSpPr>
      </xdr:nvSpPr>
      <xdr:spPr bwMode="auto">
        <a:xfrm>
          <a:off x="5494020" y="72961500"/>
          <a:ext cx="20848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11</xdr:col>
      <xdr:colOff>220980</xdr:colOff>
      <xdr:row>403</xdr:row>
      <xdr:rowOff>160020</xdr:rowOff>
    </xdr:from>
    <xdr:ext cx="18531" cy="209085"/>
    <xdr:sp macro="" textlink="">
      <xdr:nvSpPr>
        <xdr:cNvPr id="22" name="正方形/長方形 25">
          <a:extLst>
            <a:ext uri="{FF2B5EF4-FFF2-40B4-BE49-F238E27FC236}">
              <a16:creationId xmlns:a16="http://schemas.microsoft.com/office/drawing/2014/main" id="{D691EBC3-328F-4026-9556-6712B72D5FB3}"/>
            </a:ext>
          </a:extLst>
        </xdr:cNvPr>
        <xdr:cNvSpPr>
          <a:spLocks noChangeArrowheads="1"/>
        </xdr:cNvSpPr>
      </xdr:nvSpPr>
      <xdr:spPr bwMode="auto">
        <a:xfrm>
          <a:off x="6835140" y="73860660"/>
          <a:ext cx="18531" cy="209085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144780</xdr:colOff>
      <xdr:row>406</xdr:row>
      <xdr:rowOff>144780</xdr:rowOff>
    </xdr:from>
    <xdr:ext cx="18531" cy="210820"/>
    <xdr:sp macro="" textlink="">
      <xdr:nvSpPr>
        <xdr:cNvPr id="23" name="正方形/長方形 28">
          <a:extLst>
            <a:ext uri="{FF2B5EF4-FFF2-40B4-BE49-F238E27FC236}">
              <a16:creationId xmlns:a16="http://schemas.microsoft.com/office/drawing/2014/main" id="{739F3FE8-DB84-4726-8DAA-542A5183E315}"/>
            </a:ext>
          </a:extLst>
        </xdr:cNvPr>
        <xdr:cNvSpPr>
          <a:spLocks noChangeArrowheads="1"/>
        </xdr:cNvSpPr>
      </xdr:nvSpPr>
      <xdr:spPr bwMode="auto">
        <a:xfrm>
          <a:off x="7376160" y="74394060"/>
          <a:ext cx="18531" cy="210820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12</xdr:col>
      <xdr:colOff>411480</xdr:colOff>
      <xdr:row>408</xdr:row>
      <xdr:rowOff>106680</xdr:rowOff>
    </xdr:from>
    <xdr:ext cx="18531" cy="156518"/>
    <xdr:sp macro="" textlink="">
      <xdr:nvSpPr>
        <xdr:cNvPr id="24" name="正方形/長方形 29">
          <a:extLst>
            <a:ext uri="{FF2B5EF4-FFF2-40B4-BE49-F238E27FC236}">
              <a16:creationId xmlns:a16="http://schemas.microsoft.com/office/drawing/2014/main" id="{DAF55A35-9EEC-4368-9BAB-D1112E982A08}"/>
            </a:ext>
          </a:extLst>
        </xdr:cNvPr>
        <xdr:cNvSpPr>
          <a:spLocks noChangeArrowheads="1"/>
        </xdr:cNvSpPr>
      </xdr:nvSpPr>
      <xdr:spPr bwMode="auto">
        <a:xfrm>
          <a:off x="7642860" y="74721720"/>
          <a:ext cx="18531" cy="156518"/>
        </a:xfrm>
        <a:prstGeom prst="rect">
          <a:avLst/>
        </a:prstGeom>
        <a:noFill/>
        <a:ln>
          <a:noFill/>
        </a:ln>
      </xdr:spPr>
      <xdr:txBody>
        <a:bodyPr wrap="none" lIns="18288" tIns="0" rIns="0" bIns="0" anchor="t" upright="1">
          <a:spAutoFit/>
        </a:bodyPr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16</xdr:col>
      <xdr:colOff>275326</xdr:colOff>
      <xdr:row>24</xdr:row>
      <xdr:rowOff>93455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FEFCD8E1-D3B3-4674-A375-376D4FE12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78594"/>
          <a:ext cx="10621857" cy="4201111"/>
        </a:xfrm>
        <a:prstGeom prst="rect">
          <a:avLst/>
        </a:prstGeom>
      </xdr:spPr>
    </xdr:pic>
    <xdr:clientData/>
  </xdr:twoCellAnchor>
  <xdr:twoCellAnchor>
    <xdr:from>
      <xdr:col>5</xdr:col>
      <xdr:colOff>23812</xdr:colOff>
      <xdr:row>15</xdr:row>
      <xdr:rowOff>35719</xdr:rowOff>
    </xdr:from>
    <xdr:to>
      <xdr:col>5</xdr:col>
      <xdr:colOff>440531</xdr:colOff>
      <xdr:row>17</xdr:row>
      <xdr:rowOff>130968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03F6981F-D9A0-4D5F-AB0D-B72E4257DE8A}"/>
            </a:ext>
          </a:extLst>
        </xdr:cNvPr>
        <xdr:cNvCxnSpPr/>
      </xdr:nvCxnSpPr>
      <xdr:spPr>
        <a:xfrm flipV="1">
          <a:off x="3345656" y="2714625"/>
          <a:ext cx="416719" cy="452437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119062</xdr:colOff>
      <xdr:row>17</xdr:row>
      <xdr:rowOff>119062</xdr:rowOff>
    </xdr:from>
    <xdr:ext cx="763243" cy="292704"/>
    <xdr:sp macro="" textlink="">
      <xdr:nvSpPr>
        <xdr:cNvPr id="29" name="四角形: 角を丸くする 28">
          <a:extLst>
            <a:ext uri="{FF2B5EF4-FFF2-40B4-BE49-F238E27FC236}">
              <a16:creationId xmlns:a16="http://schemas.microsoft.com/office/drawing/2014/main" id="{2670FEE6-099F-433D-BCA5-215B64374E9B}"/>
            </a:ext>
          </a:extLst>
        </xdr:cNvPr>
        <xdr:cNvSpPr/>
      </xdr:nvSpPr>
      <xdr:spPr>
        <a:xfrm>
          <a:off x="2821781" y="3155156"/>
          <a:ext cx="763243" cy="292704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 anchorCtr="1">
          <a:spAutoFit/>
        </a:bodyPr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2020/2/3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4</xdr:col>
      <xdr:colOff>369093</xdr:colOff>
      <xdr:row>31</xdr:row>
      <xdr:rowOff>83345</xdr:rowOff>
    </xdr:from>
    <xdr:to>
      <xdr:col>5</xdr:col>
      <xdr:colOff>166687</xdr:colOff>
      <xdr:row>34</xdr:row>
      <xdr:rowOff>0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7BE6AF49-8600-4257-BC71-6AFFAB11C68B}"/>
            </a:ext>
          </a:extLst>
        </xdr:cNvPr>
        <xdr:cNvCxnSpPr/>
      </xdr:nvCxnSpPr>
      <xdr:spPr>
        <a:xfrm flipV="1">
          <a:off x="3071812" y="5619751"/>
          <a:ext cx="416719" cy="452437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321468</xdr:colOff>
      <xdr:row>33</xdr:row>
      <xdr:rowOff>166686</xdr:rowOff>
    </xdr:from>
    <xdr:ext cx="829705" cy="292704"/>
    <xdr:sp macro="" textlink="">
      <xdr:nvSpPr>
        <xdr:cNvPr id="33" name="四角形: 角を丸くする 32">
          <a:extLst>
            <a:ext uri="{FF2B5EF4-FFF2-40B4-BE49-F238E27FC236}">
              <a16:creationId xmlns:a16="http://schemas.microsoft.com/office/drawing/2014/main" id="{1124F1BC-B232-49A7-95F8-F705BD074D98}"/>
            </a:ext>
          </a:extLst>
        </xdr:cNvPr>
        <xdr:cNvSpPr/>
      </xdr:nvSpPr>
      <xdr:spPr>
        <a:xfrm>
          <a:off x="2405062" y="6060280"/>
          <a:ext cx="829705" cy="292704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 anchorCtr="1">
          <a:spAutoFit/>
        </a:bodyPr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2020/2/21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54</xdr:row>
      <xdr:rowOff>0</xdr:rowOff>
    </xdr:from>
    <xdr:to>
      <xdr:col>16</xdr:col>
      <xdr:colOff>75273</xdr:colOff>
      <xdr:row>76</xdr:row>
      <xdr:rowOff>176786</xdr:rowOff>
    </xdr:to>
    <xdr:pic>
      <xdr:nvPicPr>
        <xdr:cNvPr id="37" name="図 36">
          <a:extLst>
            <a:ext uri="{FF2B5EF4-FFF2-40B4-BE49-F238E27FC236}">
              <a16:creationId xmlns:a16="http://schemas.microsoft.com/office/drawing/2014/main" id="{15042BB0-5D37-4F98-AF56-6C01DA4CB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644063"/>
          <a:ext cx="10421804" cy="4105848"/>
        </a:xfrm>
        <a:prstGeom prst="rect">
          <a:avLst/>
        </a:prstGeom>
      </xdr:spPr>
    </xdr:pic>
    <xdr:clientData/>
  </xdr:twoCellAnchor>
  <xdr:twoCellAnchor>
    <xdr:from>
      <xdr:col>4</xdr:col>
      <xdr:colOff>607218</xdr:colOff>
      <xdr:row>62</xdr:row>
      <xdr:rowOff>71438</xdr:rowOff>
    </xdr:from>
    <xdr:to>
      <xdr:col>5</xdr:col>
      <xdr:colOff>404812</xdr:colOff>
      <xdr:row>64</xdr:row>
      <xdr:rowOff>166688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40541280-D47B-4AF3-806D-8FF5329A1AE4}"/>
            </a:ext>
          </a:extLst>
        </xdr:cNvPr>
        <xdr:cNvCxnSpPr/>
      </xdr:nvCxnSpPr>
      <xdr:spPr>
        <a:xfrm flipV="1">
          <a:off x="3309937" y="11144251"/>
          <a:ext cx="416719" cy="452437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464343</xdr:colOff>
      <xdr:row>64</xdr:row>
      <xdr:rowOff>107155</xdr:rowOff>
    </xdr:from>
    <xdr:ext cx="763243" cy="292704"/>
    <xdr:sp macro="" textlink="">
      <xdr:nvSpPr>
        <xdr:cNvPr id="39" name="四角形: 角を丸くする 38">
          <a:extLst>
            <a:ext uri="{FF2B5EF4-FFF2-40B4-BE49-F238E27FC236}">
              <a16:creationId xmlns:a16="http://schemas.microsoft.com/office/drawing/2014/main" id="{31EBD4CB-07FB-4946-AF0C-A5EAA17A8BCC}"/>
            </a:ext>
          </a:extLst>
        </xdr:cNvPr>
        <xdr:cNvSpPr/>
      </xdr:nvSpPr>
      <xdr:spPr>
        <a:xfrm>
          <a:off x="2547937" y="11537155"/>
          <a:ext cx="763243" cy="292704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 anchorCtr="1">
          <a:spAutoFit/>
        </a:bodyPr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2020/3/5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80</xdr:row>
      <xdr:rowOff>0</xdr:rowOff>
    </xdr:from>
    <xdr:to>
      <xdr:col>16</xdr:col>
      <xdr:colOff>303905</xdr:colOff>
      <xdr:row>103</xdr:row>
      <xdr:rowOff>45824</xdr:rowOff>
    </xdr:to>
    <xdr:pic>
      <xdr:nvPicPr>
        <xdr:cNvPr id="40" name="図 39">
          <a:extLst>
            <a:ext uri="{FF2B5EF4-FFF2-40B4-BE49-F238E27FC236}">
              <a16:creationId xmlns:a16="http://schemas.microsoft.com/office/drawing/2014/main" id="{941A307E-3F5E-437A-A3F3-26A627B2B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4287500"/>
          <a:ext cx="10650436" cy="4153480"/>
        </a:xfrm>
        <a:prstGeom prst="rect">
          <a:avLst/>
        </a:prstGeom>
      </xdr:spPr>
    </xdr:pic>
    <xdr:clientData/>
  </xdr:twoCellAnchor>
  <xdr:twoCellAnchor>
    <xdr:from>
      <xdr:col>5</xdr:col>
      <xdr:colOff>250031</xdr:colOff>
      <xdr:row>83</xdr:row>
      <xdr:rowOff>166689</xdr:rowOff>
    </xdr:from>
    <xdr:to>
      <xdr:col>6</xdr:col>
      <xdr:colOff>47625</xdr:colOff>
      <xdr:row>86</xdr:row>
      <xdr:rowOff>83344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72A552EF-D913-4E91-952A-C70E7392D0A9}"/>
            </a:ext>
          </a:extLst>
        </xdr:cNvPr>
        <xdr:cNvCxnSpPr/>
      </xdr:nvCxnSpPr>
      <xdr:spPr>
        <a:xfrm flipV="1">
          <a:off x="3571875" y="14989970"/>
          <a:ext cx="416719" cy="452437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285749</xdr:colOff>
      <xdr:row>86</xdr:row>
      <xdr:rowOff>71436</xdr:rowOff>
    </xdr:from>
    <xdr:ext cx="829705" cy="292704"/>
    <xdr:sp macro="" textlink="">
      <xdr:nvSpPr>
        <xdr:cNvPr id="42" name="四角形: 角を丸くする 41">
          <a:extLst>
            <a:ext uri="{FF2B5EF4-FFF2-40B4-BE49-F238E27FC236}">
              <a16:creationId xmlns:a16="http://schemas.microsoft.com/office/drawing/2014/main" id="{3DAA6BA4-CF8B-4D1B-B1F0-1E2FBE32B202}"/>
            </a:ext>
          </a:extLst>
        </xdr:cNvPr>
        <xdr:cNvSpPr/>
      </xdr:nvSpPr>
      <xdr:spPr>
        <a:xfrm>
          <a:off x="2988468" y="15430499"/>
          <a:ext cx="829705" cy="292704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 anchorCtr="1">
          <a:spAutoFit/>
        </a:bodyPr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2020/3/26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107</xdr:row>
      <xdr:rowOff>0</xdr:rowOff>
    </xdr:from>
    <xdr:to>
      <xdr:col>15</xdr:col>
      <xdr:colOff>513398</xdr:colOff>
      <xdr:row>130</xdr:row>
      <xdr:rowOff>17244</xdr:rowOff>
    </xdr:to>
    <xdr:pic>
      <xdr:nvPicPr>
        <xdr:cNvPr id="44" name="図 43">
          <a:extLst>
            <a:ext uri="{FF2B5EF4-FFF2-40B4-BE49-F238E27FC236}">
              <a16:creationId xmlns:a16="http://schemas.microsoft.com/office/drawing/2014/main" id="{FCF0C425-1D56-4558-B370-1CFCEA3EA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9109531"/>
          <a:ext cx="10240804" cy="4124901"/>
        </a:xfrm>
        <a:prstGeom prst="rect">
          <a:avLst/>
        </a:prstGeom>
      </xdr:spPr>
    </xdr:pic>
    <xdr:clientData/>
  </xdr:twoCellAnchor>
  <xdr:twoCellAnchor>
    <xdr:from>
      <xdr:col>6</xdr:col>
      <xdr:colOff>285749</xdr:colOff>
      <xdr:row>115</xdr:row>
      <xdr:rowOff>95252</xdr:rowOff>
    </xdr:from>
    <xdr:to>
      <xdr:col>7</xdr:col>
      <xdr:colOff>83343</xdr:colOff>
      <xdr:row>118</xdr:row>
      <xdr:rowOff>11907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30509FFE-7078-49F1-A649-D88AE198A423}"/>
            </a:ext>
          </a:extLst>
        </xdr:cNvPr>
        <xdr:cNvCxnSpPr/>
      </xdr:nvCxnSpPr>
      <xdr:spPr>
        <a:xfrm flipV="1">
          <a:off x="4226718" y="20633533"/>
          <a:ext cx="416719" cy="452437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107156</xdr:colOff>
      <xdr:row>117</xdr:row>
      <xdr:rowOff>107155</xdr:rowOff>
    </xdr:from>
    <xdr:ext cx="829705" cy="292704"/>
    <xdr:sp macro="" textlink="">
      <xdr:nvSpPr>
        <xdr:cNvPr id="46" name="四角形: 角を丸くする 45">
          <a:extLst>
            <a:ext uri="{FF2B5EF4-FFF2-40B4-BE49-F238E27FC236}">
              <a16:creationId xmlns:a16="http://schemas.microsoft.com/office/drawing/2014/main" id="{3868B571-FEE6-4C80-8036-00AF44F519B7}"/>
            </a:ext>
          </a:extLst>
        </xdr:cNvPr>
        <xdr:cNvSpPr/>
      </xdr:nvSpPr>
      <xdr:spPr>
        <a:xfrm>
          <a:off x="3429000" y="21002624"/>
          <a:ext cx="829705" cy="292704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 anchorCtr="1">
          <a:spAutoFit/>
        </a:bodyPr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2020/3/30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134</xdr:row>
      <xdr:rowOff>0</xdr:rowOff>
    </xdr:from>
    <xdr:to>
      <xdr:col>18</xdr:col>
      <xdr:colOff>27815</xdr:colOff>
      <xdr:row>157</xdr:row>
      <xdr:rowOff>45824</xdr:rowOff>
    </xdr:to>
    <xdr:pic>
      <xdr:nvPicPr>
        <xdr:cNvPr id="47" name="図 46">
          <a:extLst>
            <a:ext uri="{FF2B5EF4-FFF2-40B4-BE49-F238E27FC236}">
              <a16:creationId xmlns:a16="http://schemas.microsoft.com/office/drawing/2014/main" id="{8393DF8F-5EEC-488B-B17E-E6CE5A679A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3931563"/>
          <a:ext cx="11612596" cy="4153480"/>
        </a:xfrm>
        <a:prstGeom prst="rect">
          <a:avLst/>
        </a:prstGeom>
      </xdr:spPr>
    </xdr:pic>
    <xdr:clientData/>
  </xdr:twoCellAnchor>
  <xdr:twoCellAnchor>
    <xdr:from>
      <xdr:col>6</xdr:col>
      <xdr:colOff>226218</xdr:colOff>
      <xdr:row>144</xdr:row>
      <xdr:rowOff>166689</xdr:rowOff>
    </xdr:from>
    <xdr:to>
      <xdr:col>7</xdr:col>
      <xdr:colOff>23812</xdr:colOff>
      <xdr:row>147</xdr:row>
      <xdr:rowOff>83345</xdr:rowOff>
    </xdr:to>
    <xdr:cxnSp macro="">
      <xdr:nvCxnSpPr>
        <xdr:cNvPr id="48" name="直線矢印コネクタ 47">
          <a:extLst>
            <a:ext uri="{FF2B5EF4-FFF2-40B4-BE49-F238E27FC236}">
              <a16:creationId xmlns:a16="http://schemas.microsoft.com/office/drawing/2014/main" id="{D7D99826-01D7-405C-A280-31E87BFBD03B}"/>
            </a:ext>
          </a:extLst>
        </xdr:cNvPr>
        <xdr:cNvCxnSpPr/>
      </xdr:nvCxnSpPr>
      <xdr:spPr>
        <a:xfrm flipV="1">
          <a:off x="4167187" y="25884189"/>
          <a:ext cx="416719" cy="452437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214313</xdr:colOff>
      <xdr:row>147</xdr:row>
      <xdr:rowOff>107156</xdr:rowOff>
    </xdr:from>
    <xdr:ext cx="763243" cy="292704"/>
    <xdr:sp macro="" textlink="">
      <xdr:nvSpPr>
        <xdr:cNvPr id="49" name="四角形: 角を丸くする 48">
          <a:extLst>
            <a:ext uri="{FF2B5EF4-FFF2-40B4-BE49-F238E27FC236}">
              <a16:creationId xmlns:a16="http://schemas.microsoft.com/office/drawing/2014/main" id="{BE0B7BF2-EF51-421D-9A1B-1D642538C59D}"/>
            </a:ext>
          </a:extLst>
        </xdr:cNvPr>
        <xdr:cNvSpPr/>
      </xdr:nvSpPr>
      <xdr:spPr>
        <a:xfrm>
          <a:off x="3536157" y="26360437"/>
          <a:ext cx="763243" cy="292704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 anchorCtr="1">
          <a:spAutoFit/>
        </a:bodyPr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2020/4/9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161</xdr:row>
      <xdr:rowOff>0</xdr:rowOff>
    </xdr:from>
    <xdr:to>
      <xdr:col>16</xdr:col>
      <xdr:colOff>446800</xdr:colOff>
      <xdr:row>184</xdr:row>
      <xdr:rowOff>45824</xdr:rowOff>
    </xdr:to>
    <xdr:pic>
      <xdr:nvPicPr>
        <xdr:cNvPr id="50" name="図 49">
          <a:extLst>
            <a:ext uri="{FF2B5EF4-FFF2-40B4-BE49-F238E27FC236}">
              <a16:creationId xmlns:a16="http://schemas.microsoft.com/office/drawing/2014/main" id="{850E5968-D1BA-442C-933C-85567FC48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28753594"/>
          <a:ext cx="10793331" cy="4153480"/>
        </a:xfrm>
        <a:prstGeom prst="rect">
          <a:avLst/>
        </a:prstGeom>
      </xdr:spPr>
    </xdr:pic>
    <xdr:clientData/>
  </xdr:twoCellAnchor>
  <xdr:twoCellAnchor>
    <xdr:from>
      <xdr:col>2</xdr:col>
      <xdr:colOff>297656</xdr:colOff>
      <xdr:row>170</xdr:row>
      <xdr:rowOff>166688</xdr:rowOff>
    </xdr:from>
    <xdr:to>
      <xdr:col>3</xdr:col>
      <xdr:colOff>95250</xdr:colOff>
      <xdr:row>173</xdr:row>
      <xdr:rowOff>83344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id="{2237A7E9-71B7-49A6-BC64-9441DA461ED4}"/>
            </a:ext>
          </a:extLst>
        </xdr:cNvPr>
        <xdr:cNvCxnSpPr/>
      </xdr:nvCxnSpPr>
      <xdr:spPr>
        <a:xfrm flipV="1">
          <a:off x="1762125" y="30527626"/>
          <a:ext cx="416719" cy="452437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214313</xdr:colOff>
      <xdr:row>173</xdr:row>
      <xdr:rowOff>23812</xdr:rowOff>
    </xdr:from>
    <xdr:ext cx="829705" cy="292704"/>
    <xdr:sp macro="" textlink="">
      <xdr:nvSpPr>
        <xdr:cNvPr id="52" name="四角形: 角を丸くする 51">
          <a:extLst>
            <a:ext uri="{FF2B5EF4-FFF2-40B4-BE49-F238E27FC236}">
              <a16:creationId xmlns:a16="http://schemas.microsoft.com/office/drawing/2014/main" id="{F2F56833-6E0F-415F-B3B2-27AE62EB7985}"/>
            </a:ext>
          </a:extLst>
        </xdr:cNvPr>
        <xdr:cNvSpPr/>
      </xdr:nvSpPr>
      <xdr:spPr>
        <a:xfrm>
          <a:off x="1131094" y="30920531"/>
          <a:ext cx="829705" cy="292704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 anchorCtr="1">
          <a:spAutoFit/>
        </a:bodyPr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2020/4/15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188</xdr:row>
      <xdr:rowOff>0</xdr:rowOff>
    </xdr:from>
    <xdr:to>
      <xdr:col>15</xdr:col>
      <xdr:colOff>360977</xdr:colOff>
      <xdr:row>211</xdr:row>
      <xdr:rowOff>17245</xdr:rowOff>
    </xdr:to>
    <xdr:pic>
      <xdr:nvPicPr>
        <xdr:cNvPr id="53" name="図 52">
          <a:extLst>
            <a:ext uri="{FF2B5EF4-FFF2-40B4-BE49-F238E27FC236}">
              <a16:creationId xmlns:a16="http://schemas.microsoft.com/office/drawing/2014/main" id="{4BD2179C-D725-4995-98CA-2CCFE7794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33575625"/>
          <a:ext cx="10088383" cy="4124901"/>
        </a:xfrm>
        <a:prstGeom prst="rect">
          <a:avLst/>
        </a:prstGeom>
      </xdr:spPr>
    </xdr:pic>
    <xdr:clientData/>
  </xdr:twoCellAnchor>
  <xdr:twoCellAnchor>
    <xdr:from>
      <xdr:col>4</xdr:col>
      <xdr:colOff>297656</xdr:colOff>
      <xdr:row>203</xdr:row>
      <xdr:rowOff>35720</xdr:rowOff>
    </xdr:from>
    <xdr:to>
      <xdr:col>5</xdr:col>
      <xdr:colOff>95250</xdr:colOff>
      <xdr:row>205</xdr:row>
      <xdr:rowOff>130969</xdr:rowOff>
    </xdr:to>
    <xdr:cxnSp macro="">
      <xdr:nvCxnSpPr>
        <xdr:cNvPr id="54" name="直線矢印コネクタ 53">
          <a:extLst>
            <a:ext uri="{FF2B5EF4-FFF2-40B4-BE49-F238E27FC236}">
              <a16:creationId xmlns:a16="http://schemas.microsoft.com/office/drawing/2014/main" id="{4DFAEAB5-5857-42D5-8DDA-E5736B279317}"/>
            </a:ext>
          </a:extLst>
        </xdr:cNvPr>
        <xdr:cNvCxnSpPr/>
      </xdr:nvCxnSpPr>
      <xdr:spPr>
        <a:xfrm flipV="1">
          <a:off x="3000375" y="36290251"/>
          <a:ext cx="416719" cy="452437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214312</xdr:colOff>
      <xdr:row>205</xdr:row>
      <xdr:rowOff>95250</xdr:rowOff>
    </xdr:from>
    <xdr:ext cx="829705" cy="292704"/>
    <xdr:sp macro="" textlink="">
      <xdr:nvSpPr>
        <xdr:cNvPr id="55" name="四角形: 角を丸くする 54">
          <a:extLst>
            <a:ext uri="{FF2B5EF4-FFF2-40B4-BE49-F238E27FC236}">
              <a16:creationId xmlns:a16="http://schemas.microsoft.com/office/drawing/2014/main" id="{CE4C5ED9-52D3-4AAE-BFCC-E0DA21245716}"/>
            </a:ext>
          </a:extLst>
        </xdr:cNvPr>
        <xdr:cNvSpPr/>
      </xdr:nvSpPr>
      <xdr:spPr>
        <a:xfrm>
          <a:off x="2297906" y="36706969"/>
          <a:ext cx="829705" cy="292704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 anchorCtr="1">
          <a:spAutoFit/>
        </a:bodyPr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2020/9/18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215</xdr:row>
      <xdr:rowOff>0</xdr:rowOff>
    </xdr:from>
    <xdr:to>
      <xdr:col>14</xdr:col>
      <xdr:colOff>599049</xdr:colOff>
      <xdr:row>237</xdr:row>
      <xdr:rowOff>176785</xdr:rowOff>
    </xdr:to>
    <xdr:pic>
      <xdr:nvPicPr>
        <xdr:cNvPr id="56" name="図 55">
          <a:extLst>
            <a:ext uri="{FF2B5EF4-FFF2-40B4-BE49-F238E27FC236}">
              <a16:creationId xmlns:a16="http://schemas.microsoft.com/office/drawing/2014/main" id="{73B53B32-260F-44D3-AC50-49B2A5EE9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38397656"/>
          <a:ext cx="9707330" cy="4105848"/>
        </a:xfrm>
        <a:prstGeom prst="rect">
          <a:avLst/>
        </a:prstGeom>
      </xdr:spPr>
    </xdr:pic>
    <xdr:clientData/>
  </xdr:twoCellAnchor>
  <xdr:twoCellAnchor>
    <xdr:from>
      <xdr:col>6</xdr:col>
      <xdr:colOff>11906</xdr:colOff>
      <xdr:row>229</xdr:row>
      <xdr:rowOff>0</xdr:rowOff>
    </xdr:from>
    <xdr:to>
      <xdr:col>7</xdr:col>
      <xdr:colOff>285750</xdr:colOff>
      <xdr:row>230</xdr:row>
      <xdr:rowOff>119064</xdr:rowOff>
    </xdr:to>
    <xdr:cxnSp macro="">
      <xdr:nvCxnSpPr>
        <xdr:cNvPr id="57" name="直線矢印コネクタ 56">
          <a:extLst>
            <a:ext uri="{FF2B5EF4-FFF2-40B4-BE49-F238E27FC236}">
              <a16:creationId xmlns:a16="http://schemas.microsoft.com/office/drawing/2014/main" id="{A49B36EE-8A90-4944-A429-D12A56D28713}"/>
            </a:ext>
          </a:extLst>
        </xdr:cNvPr>
        <xdr:cNvCxnSpPr/>
      </xdr:nvCxnSpPr>
      <xdr:spPr>
        <a:xfrm>
          <a:off x="4167187" y="40897969"/>
          <a:ext cx="892969" cy="297658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488156</xdr:colOff>
      <xdr:row>228</xdr:row>
      <xdr:rowOff>95250</xdr:rowOff>
    </xdr:from>
    <xdr:ext cx="903273" cy="292704"/>
    <xdr:sp macro="" textlink="">
      <xdr:nvSpPr>
        <xdr:cNvPr id="59" name="四角形: 角を丸くする 58">
          <a:extLst>
            <a:ext uri="{FF2B5EF4-FFF2-40B4-BE49-F238E27FC236}">
              <a16:creationId xmlns:a16="http://schemas.microsoft.com/office/drawing/2014/main" id="{065E2048-2A03-4E0C-9CCB-6F14772A75F7}"/>
            </a:ext>
          </a:extLst>
        </xdr:cNvPr>
        <xdr:cNvSpPr/>
      </xdr:nvSpPr>
      <xdr:spPr>
        <a:xfrm>
          <a:off x="3405187" y="40814625"/>
          <a:ext cx="903273" cy="292704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 anchorCtr="1">
          <a:spAutoFit/>
        </a:bodyPr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2020/10/29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241</xdr:row>
      <xdr:rowOff>0</xdr:rowOff>
    </xdr:from>
    <xdr:to>
      <xdr:col>16</xdr:col>
      <xdr:colOff>208642</xdr:colOff>
      <xdr:row>264</xdr:row>
      <xdr:rowOff>17245</xdr:rowOff>
    </xdr:to>
    <xdr:pic>
      <xdr:nvPicPr>
        <xdr:cNvPr id="60" name="図 59">
          <a:extLst>
            <a:ext uri="{FF2B5EF4-FFF2-40B4-BE49-F238E27FC236}">
              <a16:creationId xmlns:a16="http://schemas.microsoft.com/office/drawing/2014/main" id="{03590D9E-BDF7-4A51-BD71-59342EA6F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43041094"/>
          <a:ext cx="10555173" cy="4124901"/>
        </a:xfrm>
        <a:prstGeom prst="rect">
          <a:avLst/>
        </a:prstGeom>
      </xdr:spPr>
    </xdr:pic>
    <xdr:clientData/>
  </xdr:twoCellAnchor>
  <xdr:twoCellAnchor>
    <xdr:from>
      <xdr:col>8</xdr:col>
      <xdr:colOff>59531</xdr:colOff>
      <xdr:row>254</xdr:row>
      <xdr:rowOff>71437</xdr:rowOff>
    </xdr:from>
    <xdr:to>
      <xdr:col>9</xdr:col>
      <xdr:colOff>226219</xdr:colOff>
      <xdr:row>257</xdr:row>
      <xdr:rowOff>119064</xdr:rowOff>
    </xdr:to>
    <xdr:cxnSp macro="">
      <xdr:nvCxnSpPr>
        <xdr:cNvPr id="61" name="直線矢印コネクタ 60">
          <a:extLst>
            <a:ext uri="{FF2B5EF4-FFF2-40B4-BE49-F238E27FC236}">
              <a16:creationId xmlns:a16="http://schemas.microsoft.com/office/drawing/2014/main" id="{A83E8ADA-3A97-417B-86CA-26757329EFDA}"/>
            </a:ext>
          </a:extLst>
        </xdr:cNvPr>
        <xdr:cNvCxnSpPr/>
      </xdr:nvCxnSpPr>
      <xdr:spPr>
        <a:xfrm>
          <a:off x="5453062" y="45434250"/>
          <a:ext cx="785813" cy="583408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476250</xdr:colOff>
      <xdr:row>253</xdr:row>
      <xdr:rowOff>23812</xdr:rowOff>
    </xdr:from>
    <xdr:ext cx="829705" cy="292704"/>
    <xdr:sp macro="" textlink="">
      <xdr:nvSpPr>
        <xdr:cNvPr id="63" name="四角形: 角を丸くする 62">
          <a:extLst>
            <a:ext uri="{FF2B5EF4-FFF2-40B4-BE49-F238E27FC236}">
              <a16:creationId xmlns:a16="http://schemas.microsoft.com/office/drawing/2014/main" id="{9F78056D-2856-4EE4-ABED-B30EF202E2EE}"/>
            </a:ext>
          </a:extLst>
        </xdr:cNvPr>
        <xdr:cNvSpPr/>
      </xdr:nvSpPr>
      <xdr:spPr>
        <a:xfrm>
          <a:off x="4631531" y="45208031"/>
          <a:ext cx="829705" cy="292704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 anchorCtr="1">
          <a:spAutoFit/>
        </a:bodyPr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2020/11/4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268</xdr:row>
      <xdr:rowOff>0</xdr:rowOff>
    </xdr:from>
    <xdr:to>
      <xdr:col>15</xdr:col>
      <xdr:colOff>360977</xdr:colOff>
      <xdr:row>291</xdr:row>
      <xdr:rowOff>45824</xdr:rowOff>
    </xdr:to>
    <xdr:pic>
      <xdr:nvPicPr>
        <xdr:cNvPr id="65" name="図 64">
          <a:extLst>
            <a:ext uri="{FF2B5EF4-FFF2-40B4-BE49-F238E27FC236}">
              <a16:creationId xmlns:a16="http://schemas.microsoft.com/office/drawing/2014/main" id="{B4C157B1-36F4-4E0F-910D-29BB1BA5DF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47863125"/>
          <a:ext cx="10088383" cy="4153480"/>
        </a:xfrm>
        <a:prstGeom prst="rect">
          <a:avLst/>
        </a:prstGeom>
      </xdr:spPr>
    </xdr:pic>
    <xdr:clientData/>
  </xdr:twoCellAnchor>
  <xdr:twoCellAnchor>
    <xdr:from>
      <xdr:col>7</xdr:col>
      <xdr:colOff>428625</xdr:colOff>
      <xdr:row>282</xdr:row>
      <xdr:rowOff>35720</xdr:rowOff>
    </xdr:from>
    <xdr:to>
      <xdr:col>8</xdr:col>
      <xdr:colOff>261938</xdr:colOff>
      <xdr:row>284</xdr:row>
      <xdr:rowOff>95250</xdr:rowOff>
    </xdr:to>
    <xdr:cxnSp macro="">
      <xdr:nvCxnSpPr>
        <xdr:cNvPr id="66" name="直線矢印コネクタ 65">
          <a:extLst>
            <a:ext uri="{FF2B5EF4-FFF2-40B4-BE49-F238E27FC236}">
              <a16:creationId xmlns:a16="http://schemas.microsoft.com/office/drawing/2014/main" id="{829588F9-1113-464D-9C95-D80090B3C415}"/>
            </a:ext>
          </a:extLst>
        </xdr:cNvPr>
        <xdr:cNvCxnSpPr/>
      </xdr:nvCxnSpPr>
      <xdr:spPr>
        <a:xfrm flipV="1">
          <a:off x="5203031" y="50399158"/>
          <a:ext cx="452438" cy="416717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309562</xdr:colOff>
      <xdr:row>284</xdr:row>
      <xdr:rowOff>71437</xdr:rowOff>
    </xdr:from>
    <xdr:ext cx="903273" cy="292704"/>
    <xdr:sp macro="" textlink="">
      <xdr:nvSpPr>
        <xdr:cNvPr id="68" name="四角形: 角を丸くする 67">
          <a:extLst>
            <a:ext uri="{FF2B5EF4-FFF2-40B4-BE49-F238E27FC236}">
              <a16:creationId xmlns:a16="http://schemas.microsoft.com/office/drawing/2014/main" id="{07D351E6-B957-43F1-A80E-2CED86ADD723}"/>
            </a:ext>
          </a:extLst>
        </xdr:cNvPr>
        <xdr:cNvSpPr/>
      </xdr:nvSpPr>
      <xdr:spPr>
        <a:xfrm>
          <a:off x="4464843" y="50792062"/>
          <a:ext cx="903273" cy="292704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 anchorCtr="1">
          <a:spAutoFit/>
        </a:bodyPr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2020/11/16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295</xdr:row>
      <xdr:rowOff>0</xdr:rowOff>
    </xdr:from>
    <xdr:to>
      <xdr:col>15</xdr:col>
      <xdr:colOff>132345</xdr:colOff>
      <xdr:row>318</xdr:row>
      <xdr:rowOff>7717</xdr:rowOff>
    </xdr:to>
    <xdr:pic>
      <xdr:nvPicPr>
        <xdr:cNvPr id="69" name="図 68">
          <a:extLst>
            <a:ext uri="{FF2B5EF4-FFF2-40B4-BE49-F238E27FC236}">
              <a16:creationId xmlns:a16="http://schemas.microsoft.com/office/drawing/2014/main" id="{049249D8-3BC5-4572-AE0E-A554401A42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52685156"/>
          <a:ext cx="9859751" cy="4115374"/>
        </a:xfrm>
        <a:prstGeom prst="rect">
          <a:avLst/>
        </a:prstGeom>
      </xdr:spPr>
    </xdr:pic>
    <xdr:clientData/>
  </xdr:twoCellAnchor>
  <xdr:twoCellAnchor>
    <xdr:from>
      <xdr:col>5</xdr:col>
      <xdr:colOff>583406</xdr:colOff>
      <xdr:row>307</xdr:row>
      <xdr:rowOff>0</xdr:rowOff>
    </xdr:from>
    <xdr:to>
      <xdr:col>6</xdr:col>
      <xdr:colOff>428626</xdr:colOff>
      <xdr:row>309</xdr:row>
      <xdr:rowOff>107159</xdr:rowOff>
    </xdr:to>
    <xdr:cxnSp macro="">
      <xdr:nvCxnSpPr>
        <xdr:cNvPr id="70" name="直線矢印コネクタ 69">
          <a:extLst>
            <a:ext uri="{FF2B5EF4-FFF2-40B4-BE49-F238E27FC236}">
              <a16:creationId xmlns:a16="http://schemas.microsoft.com/office/drawing/2014/main" id="{75E97DC8-830E-4501-B387-9DFC7EB8EABB}"/>
            </a:ext>
          </a:extLst>
        </xdr:cNvPr>
        <xdr:cNvCxnSpPr/>
      </xdr:nvCxnSpPr>
      <xdr:spPr>
        <a:xfrm>
          <a:off x="4119562" y="54828281"/>
          <a:ext cx="464345" cy="464347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511968</xdr:colOff>
      <xdr:row>305</xdr:row>
      <xdr:rowOff>107156</xdr:rowOff>
    </xdr:from>
    <xdr:ext cx="903273" cy="292704"/>
    <xdr:sp macro="" textlink="">
      <xdr:nvSpPr>
        <xdr:cNvPr id="72" name="四角形: 角を丸くする 71">
          <a:extLst>
            <a:ext uri="{FF2B5EF4-FFF2-40B4-BE49-F238E27FC236}">
              <a16:creationId xmlns:a16="http://schemas.microsoft.com/office/drawing/2014/main" id="{3AFE9ACC-956F-40FC-8BE7-E0CFF8BFF9B6}"/>
            </a:ext>
          </a:extLst>
        </xdr:cNvPr>
        <xdr:cNvSpPr/>
      </xdr:nvSpPr>
      <xdr:spPr>
        <a:xfrm>
          <a:off x="3428999" y="54578250"/>
          <a:ext cx="903273" cy="292704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 anchorCtr="1">
          <a:spAutoFit/>
        </a:bodyPr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2020/11/25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322</xdr:row>
      <xdr:rowOff>0</xdr:rowOff>
    </xdr:from>
    <xdr:to>
      <xdr:col>14</xdr:col>
      <xdr:colOff>608575</xdr:colOff>
      <xdr:row>345</xdr:row>
      <xdr:rowOff>36297</xdr:rowOff>
    </xdr:to>
    <xdr:pic>
      <xdr:nvPicPr>
        <xdr:cNvPr id="73" name="図 72">
          <a:extLst>
            <a:ext uri="{FF2B5EF4-FFF2-40B4-BE49-F238E27FC236}">
              <a16:creationId xmlns:a16="http://schemas.microsoft.com/office/drawing/2014/main" id="{5238528E-8496-4F9B-9C3B-5AEF80AEB6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57507188"/>
          <a:ext cx="9716856" cy="4143953"/>
        </a:xfrm>
        <a:prstGeom prst="rect">
          <a:avLst/>
        </a:prstGeom>
      </xdr:spPr>
    </xdr:pic>
    <xdr:clientData/>
  </xdr:twoCellAnchor>
  <xdr:twoCellAnchor>
    <xdr:from>
      <xdr:col>6</xdr:col>
      <xdr:colOff>178594</xdr:colOff>
      <xdr:row>331</xdr:row>
      <xdr:rowOff>95250</xdr:rowOff>
    </xdr:from>
    <xdr:to>
      <xdr:col>6</xdr:col>
      <xdr:colOff>559594</xdr:colOff>
      <xdr:row>334</xdr:row>
      <xdr:rowOff>119062</xdr:rowOff>
    </xdr:to>
    <xdr:cxnSp macro="">
      <xdr:nvCxnSpPr>
        <xdr:cNvPr id="74" name="直線矢印コネクタ 73">
          <a:extLst>
            <a:ext uri="{FF2B5EF4-FFF2-40B4-BE49-F238E27FC236}">
              <a16:creationId xmlns:a16="http://schemas.microsoft.com/office/drawing/2014/main" id="{A5286407-3926-4C66-BB27-65598A7AA7BA}"/>
            </a:ext>
          </a:extLst>
        </xdr:cNvPr>
        <xdr:cNvCxnSpPr/>
      </xdr:nvCxnSpPr>
      <xdr:spPr>
        <a:xfrm flipV="1">
          <a:off x="4333875" y="59209781"/>
          <a:ext cx="381000" cy="559594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595312</xdr:colOff>
      <xdr:row>334</xdr:row>
      <xdr:rowOff>47624</xdr:rowOff>
    </xdr:from>
    <xdr:ext cx="829705" cy="292704"/>
    <xdr:sp macro="" textlink="">
      <xdr:nvSpPr>
        <xdr:cNvPr id="78" name="四角形: 角を丸くする 77">
          <a:extLst>
            <a:ext uri="{FF2B5EF4-FFF2-40B4-BE49-F238E27FC236}">
              <a16:creationId xmlns:a16="http://schemas.microsoft.com/office/drawing/2014/main" id="{23A44344-FD97-4F2B-B2A6-37931DA0CEE3}"/>
            </a:ext>
          </a:extLst>
        </xdr:cNvPr>
        <xdr:cNvSpPr/>
      </xdr:nvSpPr>
      <xdr:spPr>
        <a:xfrm>
          <a:off x="3512343" y="59697937"/>
          <a:ext cx="829705" cy="292704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 anchorCtr="1">
          <a:spAutoFit/>
        </a:bodyPr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2021/1/12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349</xdr:row>
      <xdr:rowOff>0</xdr:rowOff>
    </xdr:from>
    <xdr:to>
      <xdr:col>15</xdr:col>
      <xdr:colOff>170450</xdr:colOff>
      <xdr:row>371</xdr:row>
      <xdr:rowOff>176786</xdr:rowOff>
    </xdr:to>
    <xdr:pic>
      <xdr:nvPicPr>
        <xdr:cNvPr id="79" name="図 78">
          <a:extLst>
            <a:ext uri="{FF2B5EF4-FFF2-40B4-BE49-F238E27FC236}">
              <a16:creationId xmlns:a16="http://schemas.microsoft.com/office/drawing/2014/main" id="{B1888698-5156-4129-A00F-90A1E3337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0" y="62329219"/>
          <a:ext cx="9897856" cy="4105848"/>
        </a:xfrm>
        <a:prstGeom prst="rect">
          <a:avLst/>
        </a:prstGeom>
      </xdr:spPr>
    </xdr:pic>
    <xdr:clientData/>
  </xdr:twoCellAnchor>
  <xdr:twoCellAnchor>
    <xdr:from>
      <xdr:col>7</xdr:col>
      <xdr:colOff>345281</xdr:colOff>
      <xdr:row>362</xdr:row>
      <xdr:rowOff>107156</xdr:rowOff>
    </xdr:from>
    <xdr:to>
      <xdr:col>8</xdr:col>
      <xdr:colOff>238125</xdr:colOff>
      <xdr:row>364</xdr:row>
      <xdr:rowOff>142875</xdr:rowOff>
    </xdr:to>
    <xdr:cxnSp macro="">
      <xdr:nvCxnSpPr>
        <xdr:cNvPr id="80" name="直線矢印コネクタ 79">
          <a:extLst>
            <a:ext uri="{FF2B5EF4-FFF2-40B4-BE49-F238E27FC236}">
              <a16:creationId xmlns:a16="http://schemas.microsoft.com/office/drawing/2014/main" id="{5B0F93DD-E0F5-44F8-B167-76D3162343D5}"/>
            </a:ext>
          </a:extLst>
        </xdr:cNvPr>
        <xdr:cNvCxnSpPr/>
      </xdr:nvCxnSpPr>
      <xdr:spPr>
        <a:xfrm>
          <a:off x="5119687" y="64758094"/>
          <a:ext cx="511969" cy="392906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226218</xdr:colOff>
      <xdr:row>361</xdr:row>
      <xdr:rowOff>23812</xdr:rowOff>
    </xdr:from>
    <xdr:ext cx="829705" cy="292704"/>
    <xdr:sp macro="" textlink="">
      <xdr:nvSpPr>
        <xdr:cNvPr id="83" name="四角形: 角を丸くする 82">
          <a:extLst>
            <a:ext uri="{FF2B5EF4-FFF2-40B4-BE49-F238E27FC236}">
              <a16:creationId xmlns:a16="http://schemas.microsoft.com/office/drawing/2014/main" id="{4B38218D-6375-4B16-B130-19404084C18D}"/>
            </a:ext>
          </a:extLst>
        </xdr:cNvPr>
        <xdr:cNvSpPr/>
      </xdr:nvSpPr>
      <xdr:spPr>
        <a:xfrm>
          <a:off x="4381499" y="64496156"/>
          <a:ext cx="829705" cy="292704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 anchorCtr="1">
          <a:spAutoFit/>
        </a:bodyPr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2021/1/28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375</xdr:row>
      <xdr:rowOff>0</xdr:rowOff>
    </xdr:from>
    <xdr:to>
      <xdr:col>14</xdr:col>
      <xdr:colOff>599049</xdr:colOff>
      <xdr:row>398</xdr:row>
      <xdr:rowOff>17244</xdr:rowOff>
    </xdr:to>
    <xdr:pic>
      <xdr:nvPicPr>
        <xdr:cNvPr id="84" name="図 83">
          <a:extLst>
            <a:ext uri="{FF2B5EF4-FFF2-40B4-BE49-F238E27FC236}">
              <a16:creationId xmlns:a16="http://schemas.microsoft.com/office/drawing/2014/main" id="{C332D4AD-8745-436B-9526-1F68551D9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0" y="66972656"/>
          <a:ext cx="9707330" cy="4124901"/>
        </a:xfrm>
        <a:prstGeom prst="rect">
          <a:avLst/>
        </a:prstGeom>
      </xdr:spPr>
    </xdr:pic>
    <xdr:clientData/>
  </xdr:twoCellAnchor>
  <xdr:twoCellAnchor>
    <xdr:from>
      <xdr:col>6</xdr:col>
      <xdr:colOff>95250</xdr:colOff>
      <xdr:row>390</xdr:row>
      <xdr:rowOff>11907</xdr:rowOff>
    </xdr:from>
    <xdr:to>
      <xdr:col>6</xdr:col>
      <xdr:colOff>607219</xdr:colOff>
      <xdr:row>393</xdr:row>
      <xdr:rowOff>83343</xdr:rowOff>
    </xdr:to>
    <xdr:cxnSp macro="">
      <xdr:nvCxnSpPr>
        <xdr:cNvPr id="85" name="直線矢印コネクタ 84">
          <a:extLst>
            <a:ext uri="{FF2B5EF4-FFF2-40B4-BE49-F238E27FC236}">
              <a16:creationId xmlns:a16="http://schemas.microsoft.com/office/drawing/2014/main" id="{83519A17-4BC0-431E-8761-6AF48853DD81}"/>
            </a:ext>
          </a:extLst>
        </xdr:cNvPr>
        <xdr:cNvCxnSpPr/>
      </xdr:nvCxnSpPr>
      <xdr:spPr>
        <a:xfrm flipV="1">
          <a:off x="4250531" y="69663470"/>
          <a:ext cx="511969" cy="607217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214312</xdr:colOff>
      <xdr:row>392</xdr:row>
      <xdr:rowOff>142875</xdr:rowOff>
    </xdr:from>
    <xdr:ext cx="763243" cy="292704"/>
    <xdr:sp macro="" textlink="">
      <xdr:nvSpPr>
        <xdr:cNvPr id="88" name="四角形: 角を丸くする 87">
          <a:extLst>
            <a:ext uri="{FF2B5EF4-FFF2-40B4-BE49-F238E27FC236}">
              <a16:creationId xmlns:a16="http://schemas.microsoft.com/office/drawing/2014/main" id="{A35BC79E-0EB0-4D3F-B426-45B6A85BBD7E}"/>
            </a:ext>
          </a:extLst>
        </xdr:cNvPr>
        <xdr:cNvSpPr/>
      </xdr:nvSpPr>
      <xdr:spPr>
        <a:xfrm>
          <a:off x="3750468" y="70151625"/>
          <a:ext cx="763243" cy="292704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 anchorCtr="1">
          <a:spAutoFit/>
        </a:bodyPr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2021/3/2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402</xdr:row>
      <xdr:rowOff>0</xdr:rowOff>
    </xdr:from>
    <xdr:to>
      <xdr:col>15</xdr:col>
      <xdr:colOff>18029</xdr:colOff>
      <xdr:row>424</xdr:row>
      <xdr:rowOff>176786</xdr:rowOff>
    </xdr:to>
    <xdr:pic>
      <xdr:nvPicPr>
        <xdr:cNvPr id="90" name="図 89">
          <a:extLst>
            <a:ext uri="{FF2B5EF4-FFF2-40B4-BE49-F238E27FC236}">
              <a16:creationId xmlns:a16="http://schemas.microsoft.com/office/drawing/2014/main" id="{76C719A8-66EB-4CB8-AB4C-93389489A6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0" y="71794688"/>
          <a:ext cx="9745435" cy="4105848"/>
        </a:xfrm>
        <a:prstGeom prst="rect">
          <a:avLst/>
        </a:prstGeom>
      </xdr:spPr>
    </xdr:pic>
    <xdr:clientData/>
  </xdr:twoCellAnchor>
  <xdr:twoCellAnchor>
    <xdr:from>
      <xdr:col>8</xdr:col>
      <xdr:colOff>47625</xdr:colOff>
      <xdr:row>414</xdr:row>
      <xdr:rowOff>95252</xdr:rowOff>
    </xdr:from>
    <xdr:to>
      <xdr:col>8</xdr:col>
      <xdr:colOff>381001</xdr:colOff>
      <xdr:row>418</xdr:row>
      <xdr:rowOff>11906</xdr:rowOff>
    </xdr:to>
    <xdr:cxnSp macro="">
      <xdr:nvCxnSpPr>
        <xdr:cNvPr id="91" name="直線矢印コネクタ 90">
          <a:extLst>
            <a:ext uri="{FF2B5EF4-FFF2-40B4-BE49-F238E27FC236}">
              <a16:creationId xmlns:a16="http://schemas.microsoft.com/office/drawing/2014/main" id="{A785D4BB-C519-40AF-BDB4-25CB9C57D356}"/>
            </a:ext>
          </a:extLst>
        </xdr:cNvPr>
        <xdr:cNvCxnSpPr/>
      </xdr:nvCxnSpPr>
      <xdr:spPr>
        <a:xfrm flipV="1">
          <a:off x="5441156" y="74033065"/>
          <a:ext cx="333376" cy="631029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7</xdr:col>
      <xdr:colOff>107156</xdr:colOff>
      <xdr:row>417</xdr:row>
      <xdr:rowOff>130969</xdr:rowOff>
    </xdr:from>
    <xdr:ext cx="763243" cy="292704"/>
    <xdr:sp macro="" textlink="">
      <xdr:nvSpPr>
        <xdr:cNvPr id="93" name="四角形: 角を丸くする 92">
          <a:extLst>
            <a:ext uri="{FF2B5EF4-FFF2-40B4-BE49-F238E27FC236}">
              <a16:creationId xmlns:a16="http://schemas.microsoft.com/office/drawing/2014/main" id="{589029EA-352E-4246-94D5-AADCD2708772}"/>
            </a:ext>
          </a:extLst>
        </xdr:cNvPr>
        <xdr:cNvSpPr/>
      </xdr:nvSpPr>
      <xdr:spPr>
        <a:xfrm>
          <a:off x="4881562" y="74604563"/>
          <a:ext cx="763243" cy="292704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 anchorCtr="1">
          <a:spAutoFit/>
        </a:bodyPr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2021/3/4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428</xdr:row>
      <xdr:rowOff>0</xdr:rowOff>
    </xdr:from>
    <xdr:to>
      <xdr:col>17</xdr:col>
      <xdr:colOff>142044</xdr:colOff>
      <xdr:row>451</xdr:row>
      <xdr:rowOff>36297</xdr:rowOff>
    </xdr:to>
    <xdr:pic>
      <xdr:nvPicPr>
        <xdr:cNvPr id="94" name="図 93">
          <a:extLst>
            <a:ext uri="{FF2B5EF4-FFF2-40B4-BE49-F238E27FC236}">
              <a16:creationId xmlns:a16="http://schemas.microsoft.com/office/drawing/2014/main" id="{EE1E3F60-8513-4E31-8990-6643677E2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0" y="76438125"/>
          <a:ext cx="11107700" cy="4143953"/>
        </a:xfrm>
        <a:prstGeom prst="rect">
          <a:avLst/>
        </a:prstGeom>
      </xdr:spPr>
    </xdr:pic>
    <xdr:clientData/>
  </xdr:twoCellAnchor>
  <xdr:twoCellAnchor>
    <xdr:from>
      <xdr:col>5</xdr:col>
      <xdr:colOff>202406</xdr:colOff>
      <xdr:row>442</xdr:row>
      <xdr:rowOff>71439</xdr:rowOff>
    </xdr:from>
    <xdr:to>
      <xdr:col>5</xdr:col>
      <xdr:colOff>535782</xdr:colOff>
      <xdr:row>445</xdr:row>
      <xdr:rowOff>166687</xdr:rowOff>
    </xdr:to>
    <xdr:cxnSp macro="">
      <xdr:nvCxnSpPr>
        <xdr:cNvPr id="95" name="直線矢印コネクタ 94">
          <a:extLst>
            <a:ext uri="{FF2B5EF4-FFF2-40B4-BE49-F238E27FC236}">
              <a16:creationId xmlns:a16="http://schemas.microsoft.com/office/drawing/2014/main" id="{A59C9286-E2FC-403B-A7AC-530E5CEF78AB}"/>
            </a:ext>
          </a:extLst>
        </xdr:cNvPr>
        <xdr:cNvCxnSpPr/>
      </xdr:nvCxnSpPr>
      <xdr:spPr>
        <a:xfrm flipV="1">
          <a:off x="3738562" y="79009877"/>
          <a:ext cx="333376" cy="631029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250031</xdr:colOff>
      <xdr:row>445</xdr:row>
      <xdr:rowOff>130969</xdr:rowOff>
    </xdr:from>
    <xdr:ext cx="829705" cy="292704"/>
    <xdr:sp macro="" textlink="">
      <xdr:nvSpPr>
        <xdr:cNvPr id="96" name="四角形: 角を丸くする 95">
          <a:extLst>
            <a:ext uri="{FF2B5EF4-FFF2-40B4-BE49-F238E27FC236}">
              <a16:creationId xmlns:a16="http://schemas.microsoft.com/office/drawing/2014/main" id="{FEB00F75-67B6-4B7A-B5A4-412BE59B4235}"/>
            </a:ext>
          </a:extLst>
        </xdr:cNvPr>
        <xdr:cNvSpPr/>
      </xdr:nvSpPr>
      <xdr:spPr>
        <a:xfrm>
          <a:off x="3167062" y="79605188"/>
          <a:ext cx="829705" cy="292704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 anchorCtr="1">
          <a:spAutoFit/>
        </a:bodyPr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2021/3/10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457</xdr:row>
      <xdr:rowOff>0</xdr:rowOff>
    </xdr:from>
    <xdr:to>
      <xdr:col>17</xdr:col>
      <xdr:colOff>113465</xdr:colOff>
      <xdr:row>480</xdr:row>
      <xdr:rowOff>17245</xdr:rowOff>
    </xdr:to>
    <xdr:pic>
      <xdr:nvPicPr>
        <xdr:cNvPr id="97" name="図 96">
          <a:extLst>
            <a:ext uri="{FF2B5EF4-FFF2-40B4-BE49-F238E27FC236}">
              <a16:creationId xmlns:a16="http://schemas.microsoft.com/office/drawing/2014/main" id="{FFE59675-2AA6-44E3-926F-09D85CCB3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0" y="81617344"/>
          <a:ext cx="11079121" cy="41249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484</xdr:row>
      <xdr:rowOff>0</xdr:rowOff>
    </xdr:from>
    <xdr:to>
      <xdr:col>15</xdr:col>
      <xdr:colOff>189503</xdr:colOff>
      <xdr:row>506</xdr:row>
      <xdr:rowOff>167259</xdr:rowOff>
    </xdr:to>
    <xdr:pic>
      <xdr:nvPicPr>
        <xdr:cNvPr id="98" name="図 97">
          <a:extLst>
            <a:ext uri="{FF2B5EF4-FFF2-40B4-BE49-F238E27FC236}">
              <a16:creationId xmlns:a16="http://schemas.microsoft.com/office/drawing/2014/main" id="{F87E6230-EC36-413E-B23D-FFFF42CDCE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0" y="86439375"/>
          <a:ext cx="9916909" cy="4096322"/>
        </a:xfrm>
        <a:prstGeom prst="rect">
          <a:avLst/>
        </a:prstGeom>
      </xdr:spPr>
    </xdr:pic>
    <xdr:clientData/>
  </xdr:twoCellAnchor>
  <xdr:twoCellAnchor>
    <xdr:from>
      <xdr:col>6</xdr:col>
      <xdr:colOff>357188</xdr:colOff>
      <xdr:row>475</xdr:row>
      <xdr:rowOff>0</xdr:rowOff>
    </xdr:from>
    <xdr:to>
      <xdr:col>8</xdr:col>
      <xdr:colOff>154782</xdr:colOff>
      <xdr:row>475</xdr:row>
      <xdr:rowOff>83347</xdr:rowOff>
    </xdr:to>
    <xdr:cxnSp macro="">
      <xdr:nvCxnSpPr>
        <xdr:cNvPr id="99" name="直線矢印コネクタ 98">
          <a:extLst>
            <a:ext uri="{FF2B5EF4-FFF2-40B4-BE49-F238E27FC236}">
              <a16:creationId xmlns:a16="http://schemas.microsoft.com/office/drawing/2014/main" id="{C09EAEED-047F-4C2C-9862-2D77512FFE63}"/>
            </a:ext>
          </a:extLst>
        </xdr:cNvPr>
        <xdr:cNvCxnSpPr/>
      </xdr:nvCxnSpPr>
      <xdr:spPr>
        <a:xfrm>
          <a:off x="4512469" y="84832031"/>
          <a:ext cx="1035844" cy="83347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261937</xdr:colOff>
      <xdr:row>474</xdr:row>
      <xdr:rowOff>35719</xdr:rowOff>
    </xdr:from>
    <xdr:ext cx="829705" cy="292704"/>
    <xdr:sp macro="" textlink="">
      <xdr:nvSpPr>
        <xdr:cNvPr id="100" name="四角形: 角を丸くする 99">
          <a:extLst>
            <a:ext uri="{FF2B5EF4-FFF2-40B4-BE49-F238E27FC236}">
              <a16:creationId xmlns:a16="http://schemas.microsoft.com/office/drawing/2014/main" id="{BF30690F-0E91-4B1A-AD2B-07E93422DDE4}"/>
            </a:ext>
          </a:extLst>
        </xdr:cNvPr>
        <xdr:cNvSpPr/>
      </xdr:nvSpPr>
      <xdr:spPr>
        <a:xfrm>
          <a:off x="3798093" y="84689157"/>
          <a:ext cx="829705" cy="292704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 anchorCtr="1">
          <a:spAutoFit/>
        </a:bodyPr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2021/3/24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3</xdr:col>
      <xdr:colOff>595313</xdr:colOff>
      <xdr:row>494</xdr:row>
      <xdr:rowOff>142876</xdr:rowOff>
    </xdr:from>
    <xdr:to>
      <xdr:col>4</xdr:col>
      <xdr:colOff>428625</xdr:colOff>
      <xdr:row>498</xdr:row>
      <xdr:rowOff>23812</xdr:rowOff>
    </xdr:to>
    <xdr:cxnSp macro="">
      <xdr:nvCxnSpPr>
        <xdr:cNvPr id="103" name="直線矢印コネクタ 102">
          <a:extLst>
            <a:ext uri="{FF2B5EF4-FFF2-40B4-BE49-F238E27FC236}">
              <a16:creationId xmlns:a16="http://schemas.microsoft.com/office/drawing/2014/main" id="{15D2E4F5-96F1-4A51-84F5-C79FA6C0B11A}"/>
            </a:ext>
          </a:extLst>
        </xdr:cNvPr>
        <xdr:cNvCxnSpPr/>
      </xdr:nvCxnSpPr>
      <xdr:spPr>
        <a:xfrm flipV="1">
          <a:off x="2893219" y="88368189"/>
          <a:ext cx="452437" cy="595311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107156</xdr:colOff>
      <xdr:row>498</xdr:row>
      <xdr:rowOff>35719</xdr:rowOff>
    </xdr:from>
    <xdr:ext cx="829705" cy="292704"/>
    <xdr:sp macro="" textlink="">
      <xdr:nvSpPr>
        <xdr:cNvPr id="106" name="四角形: 角を丸くする 105">
          <a:extLst>
            <a:ext uri="{FF2B5EF4-FFF2-40B4-BE49-F238E27FC236}">
              <a16:creationId xmlns:a16="http://schemas.microsoft.com/office/drawing/2014/main" id="{55C1B84C-CB7D-48BD-B2F4-050EAC08F8EA}"/>
            </a:ext>
          </a:extLst>
        </xdr:cNvPr>
        <xdr:cNvSpPr/>
      </xdr:nvSpPr>
      <xdr:spPr>
        <a:xfrm>
          <a:off x="2405062" y="88975407"/>
          <a:ext cx="829705" cy="292704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 anchorCtr="1">
          <a:spAutoFit/>
        </a:bodyPr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2021/5/17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510</xdr:row>
      <xdr:rowOff>0</xdr:rowOff>
    </xdr:from>
    <xdr:to>
      <xdr:col>14</xdr:col>
      <xdr:colOff>379943</xdr:colOff>
      <xdr:row>533</xdr:row>
      <xdr:rowOff>17245</xdr:rowOff>
    </xdr:to>
    <xdr:pic>
      <xdr:nvPicPr>
        <xdr:cNvPr id="108" name="図 107">
          <a:extLst>
            <a:ext uri="{FF2B5EF4-FFF2-40B4-BE49-F238E27FC236}">
              <a16:creationId xmlns:a16="http://schemas.microsoft.com/office/drawing/2014/main" id="{71A04A03-F36A-4B56-9BB9-28B808690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0" y="91082813"/>
          <a:ext cx="9488224" cy="4124901"/>
        </a:xfrm>
        <a:prstGeom prst="rect">
          <a:avLst/>
        </a:prstGeom>
      </xdr:spPr>
    </xdr:pic>
    <xdr:clientData/>
  </xdr:twoCellAnchor>
  <xdr:twoCellAnchor>
    <xdr:from>
      <xdr:col>5</xdr:col>
      <xdr:colOff>428625</xdr:colOff>
      <xdr:row>516</xdr:row>
      <xdr:rowOff>71437</xdr:rowOff>
    </xdr:from>
    <xdr:to>
      <xdr:col>6</xdr:col>
      <xdr:colOff>488156</xdr:colOff>
      <xdr:row>521</xdr:row>
      <xdr:rowOff>47627</xdr:rowOff>
    </xdr:to>
    <xdr:cxnSp macro="">
      <xdr:nvCxnSpPr>
        <xdr:cNvPr id="109" name="直線矢印コネクタ 108">
          <a:extLst>
            <a:ext uri="{FF2B5EF4-FFF2-40B4-BE49-F238E27FC236}">
              <a16:creationId xmlns:a16="http://schemas.microsoft.com/office/drawing/2014/main" id="{734FB073-6942-4363-8C2C-98B2B2C6CACB}"/>
            </a:ext>
          </a:extLst>
        </xdr:cNvPr>
        <xdr:cNvCxnSpPr/>
      </xdr:nvCxnSpPr>
      <xdr:spPr>
        <a:xfrm>
          <a:off x="3964781" y="92225812"/>
          <a:ext cx="678656" cy="869159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440531</xdr:colOff>
      <xdr:row>515</xdr:row>
      <xdr:rowOff>47626</xdr:rowOff>
    </xdr:from>
    <xdr:ext cx="829705" cy="292704"/>
    <xdr:sp macro="" textlink="">
      <xdr:nvSpPr>
        <xdr:cNvPr id="111" name="四角形: 角を丸くする 110">
          <a:extLst>
            <a:ext uri="{FF2B5EF4-FFF2-40B4-BE49-F238E27FC236}">
              <a16:creationId xmlns:a16="http://schemas.microsoft.com/office/drawing/2014/main" id="{F46FCA74-146D-4C7F-B4AC-0063F7E54DCC}"/>
            </a:ext>
          </a:extLst>
        </xdr:cNvPr>
        <xdr:cNvSpPr/>
      </xdr:nvSpPr>
      <xdr:spPr>
        <a:xfrm>
          <a:off x="3357562" y="92023407"/>
          <a:ext cx="829705" cy="292704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 anchorCtr="1">
          <a:spAutoFit/>
        </a:bodyPr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2021/7/12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536</xdr:row>
      <xdr:rowOff>0</xdr:rowOff>
    </xdr:from>
    <xdr:to>
      <xdr:col>14</xdr:col>
      <xdr:colOff>579996</xdr:colOff>
      <xdr:row>558</xdr:row>
      <xdr:rowOff>157732</xdr:rowOff>
    </xdr:to>
    <xdr:pic>
      <xdr:nvPicPr>
        <xdr:cNvPr id="112" name="図 111">
          <a:extLst>
            <a:ext uri="{FF2B5EF4-FFF2-40B4-BE49-F238E27FC236}">
              <a16:creationId xmlns:a16="http://schemas.microsoft.com/office/drawing/2014/main" id="{5F5D8EDA-BB5A-4201-8093-30D5D8B445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0" y="95726250"/>
          <a:ext cx="9688277" cy="4086795"/>
        </a:xfrm>
        <a:prstGeom prst="rect">
          <a:avLst/>
        </a:prstGeom>
      </xdr:spPr>
    </xdr:pic>
    <xdr:clientData/>
  </xdr:twoCellAnchor>
  <xdr:twoCellAnchor>
    <xdr:from>
      <xdr:col>5</xdr:col>
      <xdr:colOff>428625</xdr:colOff>
      <xdr:row>540</xdr:row>
      <xdr:rowOff>107156</xdr:rowOff>
    </xdr:from>
    <xdr:to>
      <xdr:col>6</xdr:col>
      <xdr:colOff>309562</xdr:colOff>
      <xdr:row>543</xdr:row>
      <xdr:rowOff>59534</xdr:rowOff>
    </xdr:to>
    <xdr:cxnSp macro="">
      <xdr:nvCxnSpPr>
        <xdr:cNvPr id="113" name="直線矢印コネクタ 112">
          <a:extLst>
            <a:ext uri="{FF2B5EF4-FFF2-40B4-BE49-F238E27FC236}">
              <a16:creationId xmlns:a16="http://schemas.microsoft.com/office/drawing/2014/main" id="{1195AF79-F0D7-4A85-A183-15FD2386B2CE}"/>
            </a:ext>
          </a:extLst>
        </xdr:cNvPr>
        <xdr:cNvCxnSpPr/>
      </xdr:nvCxnSpPr>
      <xdr:spPr>
        <a:xfrm>
          <a:off x="3964781" y="96547781"/>
          <a:ext cx="500062" cy="488159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273843</xdr:colOff>
      <xdr:row>539</xdr:row>
      <xdr:rowOff>107157</xdr:rowOff>
    </xdr:from>
    <xdr:ext cx="829705" cy="292704"/>
    <xdr:sp macro="" textlink="">
      <xdr:nvSpPr>
        <xdr:cNvPr id="115" name="四角形: 角を丸くする 114">
          <a:extLst>
            <a:ext uri="{FF2B5EF4-FFF2-40B4-BE49-F238E27FC236}">
              <a16:creationId xmlns:a16="http://schemas.microsoft.com/office/drawing/2014/main" id="{C3FFC197-B5DB-4A3D-B384-FADC1D8F6792}"/>
            </a:ext>
          </a:extLst>
        </xdr:cNvPr>
        <xdr:cNvSpPr/>
      </xdr:nvSpPr>
      <xdr:spPr>
        <a:xfrm>
          <a:off x="3190874" y="96369188"/>
          <a:ext cx="829705" cy="292704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 anchorCtr="1">
          <a:spAutoFit/>
        </a:bodyPr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2021/7/23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562</xdr:row>
      <xdr:rowOff>0</xdr:rowOff>
    </xdr:from>
    <xdr:to>
      <xdr:col>14</xdr:col>
      <xdr:colOff>27469</xdr:colOff>
      <xdr:row>584</xdr:row>
      <xdr:rowOff>167260</xdr:rowOff>
    </xdr:to>
    <xdr:pic>
      <xdr:nvPicPr>
        <xdr:cNvPr id="117" name="図 116">
          <a:extLst>
            <a:ext uri="{FF2B5EF4-FFF2-40B4-BE49-F238E27FC236}">
              <a16:creationId xmlns:a16="http://schemas.microsoft.com/office/drawing/2014/main" id="{FCA1D4B1-E023-4C59-810B-2DB62A3D4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0" y="100369688"/>
          <a:ext cx="9135750" cy="4096322"/>
        </a:xfrm>
        <a:prstGeom prst="rect">
          <a:avLst/>
        </a:prstGeom>
      </xdr:spPr>
    </xdr:pic>
    <xdr:clientData/>
  </xdr:twoCellAnchor>
  <xdr:twoCellAnchor>
    <xdr:from>
      <xdr:col>3</xdr:col>
      <xdr:colOff>47625</xdr:colOff>
      <xdr:row>567</xdr:row>
      <xdr:rowOff>11907</xdr:rowOff>
    </xdr:from>
    <xdr:to>
      <xdr:col>3</xdr:col>
      <xdr:colOff>571500</xdr:colOff>
      <xdr:row>572</xdr:row>
      <xdr:rowOff>35718</xdr:rowOff>
    </xdr:to>
    <xdr:cxnSp macro="">
      <xdr:nvCxnSpPr>
        <xdr:cNvPr id="118" name="直線矢印コネクタ 117">
          <a:extLst>
            <a:ext uri="{FF2B5EF4-FFF2-40B4-BE49-F238E27FC236}">
              <a16:creationId xmlns:a16="http://schemas.microsoft.com/office/drawing/2014/main" id="{B42D617A-5232-4D1B-BBF6-43F639BD87AC}"/>
            </a:ext>
          </a:extLst>
        </xdr:cNvPr>
        <xdr:cNvCxnSpPr/>
      </xdr:nvCxnSpPr>
      <xdr:spPr>
        <a:xfrm flipV="1">
          <a:off x="2345531" y="101274563"/>
          <a:ext cx="523875" cy="91678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297656</xdr:colOff>
      <xdr:row>571</xdr:row>
      <xdr:rowOff>142875</xdr:rowOff>
    </xdr:from>
    <xdr:ext cx="829705" cy="292704"/>
    <xdr:sp macro="" textlink="">
      <xdr:nvSpPr>
        <xdr:cNvPr id="122" name="四角形: 角を丸くする 121">
          <a:extLst>
            <a:ext uri="{FF2B5EF4-FFF2-40B4-BE49-F238E27FC236}">
              <a16:creationId xmlns:a16="http://schemas.microsoft.com/office/drawing/2014/main" id="{F452B4B7-F304-4678-9D68-D799A6260745}"/>
            </a:ext>
          </a:extLst>
        </xdr:cNvPr>
        <xdr:cNvSpPr/>
      </xdr:nvSpPr>
      <xdr:spPr>
        <a:xfrm>
          <a:off x="1976437" y="102119906"/>
          <a:ext cx="829705" cy="292704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 anchorCtr="1">
          <a:spAutoFit/>
        </a:bodyPr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2021/7/30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588</xdr:row>
      <xdr:rowOff>0</xdr:rowOff>
    </xdr:from>
    <xdr:to>
      <xdr:col>13</xdr:col>
      <xdr:colOff>217909</xdr:colOff>
      <xdr:row>610</xdr:row>
      <xdr:rowOff>176785</xdr:rowOff>
    </xdr:to>
    <xdr:pic>
      <xdr:nvPicPr>
        <xdr:cNvPr id="123" name="図 122">
          <a:extLst>
            <a:ext uri="{FF2B5EF4-FFF2-40B4-BE49-F238E27FC236}">
              <a16:creationId xmlns:a16="http://schemas.microsoft.com/office/drawing/2014/main" id="{ED9AEA3D-DCEC-419A-94B1-23F28F6D1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0" y="105013125"/>
          <a:ext cx="8707065" cy="4105848"/>
        </a:xfrm>
        <a:prstGeom prst="rect">
          <a:avLst/>
        </a:prstGeom>
      </xdr:spPr>
    </xdr:pic>
    <xdr:clientData/>
  </xdr:twoCellAnchor>
  <xdr:twoCellAnchor>
    <xdr:from>
      <xdr:col>3</xdr:col>
      <xdr:colOff>309562</xdr:colOff>
      <xdr:row>597</xdr:row>
      <xdr:rowOff>47624</xdr:rowOff>
    </xdr:from>
    <xdr:to>
      <xdr:col>5</xdr:col>
      <xdr:colOff>83344</xdr:colOff>
      <xdr:row>599</xdr:row>
      <xdr:rowOff>35719</xdr:rowOff>
    </xdr:to>
    <xdr:cxnSp macro="">
      <xdr:nvCxnSpPr>
        <xdr:cNvPr id="124" name="直線矢印コネクタ 123">
          <a:extLst>
            <a:ext uri="{FF2B5EF4-FFF2-40B4-BE49-F238E27FC236}">
              <a16:creationId xmlns:a16="http://schemas.microsoft.com/office/drawing/2014/main" id="{19D8A8D4-E63C-4992-9C02-4A75071DA16F}"/>
            </a:ext>
          </a:extLst>
        </xdr:cNvPr>
        <xdr:cNvCxnSpPr/>
      </xdr:nvCxnSpPr>
      <xdr:spPr>
        <a:xfrm>
          <a:off x="2607468" y="106668093"/>
          <a:ext cx="1012032" cy="345282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250031</xdr:colOff>
      <xdr:row>596</xdr:row>
      <xdr:rowOff>11906</xdr:rowOff>
    </xdr:from>
    <xdr:ext cx="829705" cy="292704"/>
    <xdr:sp macro="" textlink="">
      <xdr:nvSpPr>
        <xdr:cNvPr id="127" name="四角形: 角を丸くする 126">
          <a:extLst>
            <a:ext uri="{FF2B5EF4-FFF2-40B4-BE49-F238E27FC236}">
              <a16:creationId xmlns:a16="http://schemas.microsoft.com/office/drawing/2014/main" id="{535BB497-C82B-4299-90E4-1311B27480FA}"/>
            </a:ext>
          </a:extLst>
        </xdr:cNvPr>
        <xdr:cNvSpPr/>
      </xdr:nvSpPr>
      <xdr:spPr>
        <a:xfrm>
          <a:off x="1928812" y="106453781"/>
          <a:ext cx="829705" cy="292704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 anchorCtr="1">
          <a:spAutoFit/>
        </a:bodyPr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2021/8/26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614</xdr:row>
      <xdr:rowOff>0</xdr:rowOff>
    </xdr:from>
    <xdr:to>
      <xdr:col>13</xdr:col>
      <xdr:colOff>227435</xdr:colOff>
      <xdr:row>637</xdr:row>
      <xdr:rowOff>17245</xdr:rowOff>
    </xdr:to>
    <xdr:pic>
      <xdr:nvPicPr>
        <xdr:cNvPr id="128" name="図 127">
          <a:extLst>
            <a:ext uri="{FF2B5EF4-FFF2-40B4-BE49-F238E27FC236}">
              <a16:creationId xmlns:a16="http://schemas.microsoft.com/office/drawing/2014/main" id="{73B616EA-59A6-48D9-9247-05A8BCA1C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0" y="109656563"/>
          <a:ext cx="8716591" cy="4124901"/>
        </a:xfrm>
        <a:prstGeom prst="rect">
          <a:avLst/>
        </a:prstGeom>
      </xdr:spPr>
    </xdr:pic>
    <xdr:clientData/>
  </xdr:twoCellAnchor>
  <xdr:twoCellAnchor>
    <xdr:from>
      <xdr:col>3</xdr:col>
      <xdr:colOff>523875</xdr:colOff>
      <xdr:row>617</xdr:row>
      <xdr:rowOff>83344</xdr:rowOff>
    </xdr:from>
    <xdr:to>
      <xdr:col>4</xdr:col>
      <xdr:colOff>261938</xdr:colOff>
      <xdr:row>622</xdr:row>
      <xdr:rowOff>11906</xdr:rowOff>
    </xdr:to>
    <xdr:cxnSp macro="">
      <xdr:nvCxnSpPr>
        <xdr:cNvPr id="129" name="直線矢印コネクタ 128">
          <a:extLst>
            <a:ext uri="{FF2B5EF4-FFF2-40B4-BE49-F238E27FC236}">
              <a16:creationId xmlns:a16="http://schemas.microsoft.com/office/drawing/2014/main" id="{4F484221-A3DD-427E-855B-DD76B71F4A63}"/>
            </a:ext>
          </a:extLst>
        </xdr:cNvPr>
        <xdr:cNvCxnSpPr/>
      </xdr:nvCxnSpPr>
      <xdr:spPr>
        <a:xfrm flipV="1">
          <a:off x="2821781" y="110275688"/>
          <a:ext cx="357188" cy="821531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571499</xdr:colOff>
      <xdr:row>621</xdr:row>
      <xdr:rowOff>154781</xdr:rowOff>
    </xdr:from>
    <xdr:ext cx="763243" cy="292704"/>
    <xdr:sp macro="" textlink="">
      <xdr:nvSpPr>
        <xdr:cNvPr id="132" name="四角形: 角を丸くする 131">
          <a:extLst>
            <a:ext uri="{FF2B5EF4-FFF2-40B4-BE49-F238E27FC236}">
              <a16:creationId xmlns:a16="http://schemas.microsoft.com/office/drawing/2014/main" id="{D641430D-EF5A-4BC7-A651-7D1065530FBA}"/>
            </a:ext>
          </a:extLst>
        </xdr:cNvPr>
        <xdr:cNvSpPr/>
      </xdr:nvSpPr>
      <xdr:spPr>
        <a:xfrm>
          <a:off x="2250280" y="111061500"/>
          <a:ext cx="763243" cy="292704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ctr" anchorCtr="1">
          <a:spAutoFit/>
        </a:bodyPr>
        <a:lstStyle/>
        <a:p>
          <a:pPr algn="l"/>
          <a:r>
            <a:rPr kumimoji="1" lang="en-US" altLang="ja-JP" sz="1100" b="1">
              <a:solidFill>
                <a:sysClr val="windowText" lastClr="000000"/>
              </a:solidFill>
            </a:rPr>
            <a:t>2021/9/3</a:t>
          </a:r>
          <a:endParaRPr kumimoji="1" lang="ja-JP" altLang="en-US" sz="1100" b="1">
            <a:solidFill>
              <a:sysClr val="windowText" lastClr="00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zoomScaleNormal="100" workbookViewId="0">
      <pane xSplit="1" ySplit="8" topLeftCell="B24" activePane="bottomRight" state="frozen"/>
      <selection pane="topRight" activeCell="B1" sqref="B1"/>
      <selection pane="bottomLeft" activeCell="A9" sqref="A9"/>
      <selection pane="bottomRight" activeCell="B33" sqref="B33"/>
    </sheetView>
  </sheetViews>
  <sheetFormatPr defaultRowHeight="18.75" x14ac:dyDescent="0.4"/>
  <cols>
    <col min="1" max="1" width="4.875" customWidth="1"/>
    <col min="2" max="2" width="12" customWidth="1"/>
    <col min="3" max="3" width="10.625" customWidth="1"/>
    <col min="4" max="6" width="8.25" customWidth="1"/>
    <col min="7" max="7" width="9.875" customWidth="1"/>
    <col min="10" max="15" width="7.75" customWidth="1"/>
    <col min="16" max="16" width="9" style="100"/>
  </cols>
  <sheetData>
    <row r="1" spans="1:18" x14ac:dyDescent="0.4">
      <c r="A1" s="1" t="s">
        <v>7</v>
      </c>
      <c r="C1" t="s">
        <v>37</v>
      </c>
    </row>
    <row r="2" spans="1:18" x14ac:dyDescent="0.4">
      <c r="A2" s="1" t="s">
        <v>8</v>
      </c>
      <c r="C2" t="s">
        <v>23</v>
      </c>
    </row>
    <row r="3" spans="1:18" x14ac:dyDescent="0.4">
      <c r="A3" s="1" t="s">
        <v>10</v>
      </c>
      <c r="C3" s="29">
        <v>100000</v>
      </c>
    </row>
    <row r="4" spans="1:18" x14ac:dyDescent="0.4">
      <c r="A4" s="1" t="s">
        <v>11</v>
      </c>
      <c r="C4" s="29" t="s">
        <v>13</v>
      </c>
    </row>
    <row r="5" spans="1:18" ht="19.5" thickBot="1" x14ac:dyDescent="0.45">
      <c r="A5" s="1" t="s">
        <v>12</v>
      </c>
      <c r="C5" s="29" t="s">
        <v>35</v>
      </c>
    </row>
    <row r="6" spans="1:18" ht="19.5" thickBot="1" x14ac:dyDescent="0.45">
      <c r="A6" s="24" t="s">
        <v>0</v>
      </c>
      <c r="B6" s="24" t="s">
        <v>1</v>
      </c>
      <c r="C6" s="24" t="s">
        <v>1</v>
      </c>
      <c r="D6" s="48" t="s">
        <v>26</v>
      </c>
      <c r="E6" s="25"/>
      <c r="F6" s="26"/>
      <c r="G6" s="84" t="s">
        <v>3</v>
      </c>
      <c r="H6" s="85"/>
      <c r="I6" s="91"/>
      <c r="J6" s="84" t="s">
        <v>24</v>
      </c>
      <c r="K6" s="85"/>
      <c r="L6" s="91"/>
      <c r="M6" s="84" t="s">
        <v>25</v>
      </c>
      <c r="N6" s="85"/>
      <c r="O6" s="91"/>
    </row>
    <row r="7" spans="1:18" ht="19.5" thickBot="1" x14ac:dyDescent="0.45">
      <c r="A7" s="27"/>
      <c r="B7" s="27" t="s">
        <v>2</v>
      </c>
      <c r="C7" s="64" t="s">
        <v>30</v>
      </c>
      <c r="D7" s="13">
        <v>1.27</v>
      </c>
      <c r="E7" s="14">
        <v>1.5</v>
      </c>
      <c r="F7" s="15">
        <v>2</v>
      </c>
      <c r="G7" s="13">
        <v>1.27</v>
      </c>
      <c r="H7" s="14">
        <v>1.5</v>
      </c>
      <c r="I7" s="15">
        <v>2</v>
      </c>
      <c r="J7" s="13">
        <v>1.27</v>
      </c>
      <c r="K7" s="14">
        <v>1.5</v>
      </c>
      <c r="L7" s="15">
        <v>2</v>
      </c>
      <c r="M7" s="13">
        <v>1.27</v>
      </c>
      <c r="N7" s="14">
        <v>1.5</v>
      </c>
      <c r="O7" s="15">
        <v>2</v>
      </c>
    </row>
    <row r="8" spans="1:18" ht="19.5" thickBot="1" x14ac:dyDescent="0.45">
      <c r="A8" s="28" t="s">
        <v>9</v>
      </c>
      <c r="B8" s="12"/>
      <c r="C8" s="49"/>
      <c r="D8" s="17"/>
      <c r="E8" s="16"/>
      <c r="F8" s="18"/>
      <c r="G8" s="19">
        <f>C3</f>
        <v>100000</v>
      </c>
      <c r="H8" s="20">
        <f>C3</f>
        <v>100000</v>
      </c>
      <c r="I8" s="21">
        <f>C3</f>
        <v>100000</v>
      </c>
      <c r="J8" s="88" t="s">
        <v>24</v>
      </c>
      <c r="K8" s="89"/>
      <c r="L8" s="90"/>
      <c r="M8" s="88"/>
      <c r="N8" s="89"/>
      <c r="O8" s="90"/>
    </row>
    <row r="9" spans="1:18" x14ac:dyDescent="0.4">
      <c r="A9" s="9">
        <v>1</v>
      </c>
      <c r="B9" s="23">
        <v>43864</v>
      </c>
      <c r="C9" s="50">
        <v>1</v>
      </c>
      <c r="D9" s="54">
        <v>1.27</v>
      </c>
      <c r="E9" s="55">
        <v>1.5</v>
      </c>
      <c r="F9" s="56">
        <v>2</v>
      </c>
      <c r="G9" s="22">
        <f>IF(D9="","",G8+M9)</f>
        <v>103810</v>
      </c>
      <c r="H9" s="22">
        <f t="shared" ref="H9" si="0">IF(E9="","",H8+N9)</f>
        <v>104500</v>
      </c>
      <c r="I9" s="22">
        <f t="shared" ref="I9" si="1">IF(F9="","",I8+O9)</f>
        <v>106000</v>
      </c>
      <c r="J9" s="41">
        <f>IF(G8="","",G8*0.03)</f>
        <v>3000</v>
      </c>
      <c r="K9" s="42">
        <f>IF(H8="","",H8*0.03)</f>
        <v>3000</v>
      </c>
      <c r="L9" s="43">
        <f>IF(I8="","",I8*0.03)</f>
        <v>3000</v>
      </c>
      <c r="M9" s="41">
        <f>IF(D9="","",J9*D9)</f>
        <v>3810</v>
      </c>
      <c r="N9" s="42">
        <f>IF(E9="","",K9*E9)</f>
        <v>4500</v>
      </c>
      <c r="O9" s="43">
        <f>IF(F9="","",L9*F9)</f>
        <v>6000</v>
      </c>
      <c r="P9" s="101"/>
      <c r="Q9" s="40"/>
      <c r="R9" s="40"/>
    </row>
    <row r="10" spans="1:18" x14ac:dyDescent="0.4">
      <c r="A10" s="9">
        <v>2</v>
      </c>
      <c r="B10" s="5">
        <v>43882</v>
      </c>
      <c r="C10" s="47">
        <v>1</v>
      </c>
      <c r="D10" s="57">
        <v>-1</v>
      </c>
      <c r="E10" s="58">
        <v>-1</v>
      </c>
      <c r="F10" s="59">
        <v>-1</v>
      </c>
      <c r="G10" s="22">
        <f t="shared" ref="G10:G42" si="2">IF(D10="","",G9+M10)</f>
        <v>100695.7</v>
      </c>
      <c r="H10" s="22">
        <f t="shared" ref="H10:H42" si="3">IF(E10="","",H9+N10)</f>
        <v>101365</v>
      </c>
      <c r="I10" s="22">
        <f t="shared" ref="I10:I42" si="4">IF(F10="","",I9+O10)</f>
        <v>102820</v>
      </c>
      <c r="J10" s="44">
        <f t="shared" ref="J10:J12" si="5">IF(G9="","",G9*0.03)</f>
        <v>3114.2999999999997</v>
      </c>
      <c r="K10" s="45">
        <f t="shared" ref="K10:K12" si="6">IF(H9="","",H9*0.03)</f>
        <v>3135</v>
      </c>
      <c r="L10" s="46">
        <f t="shared" ref="L10:L12" si="7">IF(I9="","",I9*0.03)</f>
        <v>3180</v>
      </c>
      <c r="M10" s="44">
        <f t="shared" ref="M10:M12" si="8">IF(D10="","",J10*D10)</f>
        <v>-3114.2999999999997</v>
      </c>
      <c r="N10" s="45">
        <f t="shared" ref="N10:N12" si="9">IF(E10="","",K10*E10)</f>
        <v>-3135</v>
      </c>
      <c r="O10" s="46">
        <f t="shared" ref="O10:O12" si="10">IF(F10="","",L10*F10)</f>
        <v>-3180</v>
      </c>
      <c r="P10" s="101"/>
      <c r="Q10" s="40"/>
      <c r="R10" s="40"/>
    </row>
    <row r="11" spans="1:18" x14ac:dyDescent="0.4">
      <c r="A11" s="9">
        <v>3</v>
      </c>
      <c r="B11" s="5">
        <v>43895</v>
      </c>
      <c r="C11" s="47">
        <v>2</v>
      </c>
      <c r="D11" s="57">
        <v>1.27</v>
      </c>
      <c r="E11" s="58">
        <v>1.5</v>
      </c>
      <c r="F11" s="102">
        <v>2</v>
      </c>
      <c r="G11" s="22">
        <f t="shared" si="2"/>
        <v>104532.20616999999</v>
      </c>
      <c r="H11" s="22">
        <f t="shared" si="3"/>
        <v>105926.425</v>
      </c>
      <c r="I11" s="22">
        <f t="shared" si="4"/>
        <v>108989.2</v>
      </c>
      <c r="J11" s="44">
        <f t="shared" si="5"/>
        <v>3020.8709999999996</v>
      </c>
      <c r="K11" s="45">
        <f t="shared" si="6"/>
        <v>3040.95</v>
      </c>
      <c r="L11" s="46">
        <f t="shared" si="7"/>
        <v>3084.6</v>
      </c>
      <c r="M11" s="44">
        <f t="shared" si="8"/>
        <v>3836.5061699999997</v>
      </c>
      <c r="N11" s="45">
        <f t="shared" si="9"/>
        <v>4561.4249999999993</v>
      </c>
      <c r="O11" s="46">
        <f t="shared" si="10"/>
        <v>6169.2</v>
      </c>
      <c r="P11" s="101"/>
      <c r="Q11" s="40"/>
      <c r="R11" s="40"/>
    </row>
    <row r="12" spans="1:18" x14ac:dyDescent="0.4">
      <c r="A12" s="9">
        <v>4</v>
      </c>
      <c r="B12" s="5">
        <v>43916</v>
      </c>
      <c r="C12" s="47">
        <v>1</v>
      </c>
      <c r="D12" s="57">
        <v>-1</v>
      </c>
      <c r="E12" s="58">
        <v>-1</v>
      </c>
      <c r="F12" s="59">
        <v>-1</v>
      </c>
      <c r="G12" s="22">
        <f t="shared" si="2"/>
        <v>101396.23998489999</v>
      </c>
      <c r="H12" s="22">
        <f t="shared" si="3"/>
        <v>102748.63225000001</v>
      </c>
      <c r="I12" s="22">
        <f t="shared" si="4"/>
        <v>105719.52399999999</v>
      </c>
      <c r="J12" s="44">
        <f t="shared" si="5"/>
        <v>3135.9661850999996</v>
      </c>
      <c r="K12" s="45">
        <f t="shared" si="6"/>
        <v>3177.7927500000001</v>
      </c>
      <c r="L12" s="46">
        <f t="shared" si="7"/>
        <v>3269.6759999999999</v>
      </c>
      <c r="M12" s="44">
        <f t="shared" si="8"/>
        <v>-3135.9661850999996</v>
      </c>
      <c r="N12" s="45">
        <f t="shared" si="9"/>
        <v>-3177.7927500000001</v>
      </c>
      <c r="O12" s="46">
        <f t="shared" si="10"/>
        <v>-3269.6759999999999</v>
      </c>
      <c r="P12" s="101"/>
      <c r="Q12" s="40"/>
      <c r="R12" s="40"/>
    </row>
    <row r="13" spans="1:18" x14ac:dyDescent="0.4">
      <c r="A13" s="9">
        <v>5</v>
      </c>
      <c r="B13" s="5">
        <v>43920</v>
      </c>
      <c r="C13" s="47">
        <v>2</v>
      </c>
      <c r="D13" s="57">
        <v>1.27</v>
      </c>
      <c r="E13" s="58">
        <v>1.5</v>
      </c>
      <c r="F13" s="80">
        <v>2</v>
      </c>
      <c r="G13" s="22">
        <f t="shared" si="2"/>
        <v>105259.43672832468</v>
      </c>
      <c r="H13" s="22">
        <f t="shared" si="3"/>
        <v>107372.32070125001</v>
      </c>
      <c r="I13" s="22">
        <f t="shared" si="4"/>
        <v>112062.69544</v>
      </c>
      <c r="J13" s="44">
        <f t="shared" ref="J13:J58" si="11">IF(G12="","",G12*0.03)</f>
        <v>3041.8871995469995</v>
      </c>
      <c r="K13" s="45">
        <f t="shared" ref="K13:K58" si="12">IF(H12="","",H12*0.03)</f>
        <v>3082.4589675000002</v>
      </c>
      <c r="L13" s="46">
        <f t="shared" ref="L13:L58" si="13">IF(I12="","",I12*0.03)</f>
        <v>3171.5857199999996</v>
      </c>
      <c r="M13" s="44">
        <f t="shared" ref="M13:M58" si="14">IF(D13="","",J13*D13)</f>
        <v>3863.1967434246894</v>
      </c>
      <c r="N13" s="45">
        <f t="shared" ref="N13:N58" si="15">IF(E13="","",K13*E13)</f>
        <v>4623.6884512500001</v>
      </c>
      <c r="O13" s="46">
        <f t="shared" ref="O13:O58" si="16">IF(F13="","",L13*F13)</f>
        <v>6343.1714399999992</v>
      </c>
      <c r="P13" s="101"/>
      <c r="Q13" s="40"/>
      <c r="R13" s="40"/>
    </row>
    <row r="14" spans="1:18" x14ac:dyDescent="0.4">
      <c r="A14" s="9">
        <v>6</v>
      </c>
      <c r="B14" s="5">
        <v>43930</v>
      </c>
      <c r="C14" s="47">
        <v>1</v>
      </c>
      <c r="D14" s="57">
        <v>1.27</v>
      </c>
      <c r="E14" s="58">
        <v>-1</v>
      </c>
      <c r="F14" s="59">
        <v>-1</v>
      </c>
      <c r="G14" s="22">
        <f t="shared" si="2"/>
        <v>109269.82126767385</v>
      </c>
      <c r="H14" s="22">
        <f t="shared" si="3"/>
        <v>104151.15108021251</v>
      </c>
      <c r="I14" s="22">
        <f t="shared" si="4"/>
        <v>108700.8145768</v>
      </c>
      <c r="J14" s="44">
        <f t="shared" si="11"/>
        <v>3157.7831018497404</v>
      </c>
      <c r="K14" s="45">
        <f t="shared" si="12"/>
        <v>3221.1696210374998</v>
      </c>
      <c r="L14" s="46">
        <f t="shared" si="13"/>
        <v>3361.8808631999996</v>
      </c>
      <c r="M14" s="44">
        <f t="shared" si="14"/>
        <v>4010.3845393491706</v>
      </c>
      <c r="N14" s="45">
        <f t="shared" si="15"/>
        <v>-3221.1696210374998</v>
      </c>
      <c r="O14" s="46">
        <f t="shared" si="16"/>
        <v>-3361.8808631999996</v>
      </c>
      <c r="P14" s="101"/>
      <c r="Q14" s="40"/>
      <c r="R14" s="40"/>
    </row>
    <row r="15" spans="1:18" x14ac:dyDescent="0.4">
      <c r="A15" s="9">
        <v>7</v>
      </c>
      <c r="B15" s="5">
        <v>43936</v>
      </c>
      <c r="C15" s="47">
        <v>2</v>
      </c>
      <c r="D15" s="57">
        <v>1.27</v>
      </c>
      <c r="E15" s="58">
        <v>1.5</v>
      </c>
      <c r="F15" s="102">
        <v>2</v>
      </c>
      <c r="G15" s="22">
        <f t="shared" si="2"/>
        <v>113433.00145797222</v>
      </c>
      <c r="H15" s="22">
        <f t="shared" si="3"/>
        <v>108837.95287882208</v>
      </c>
      <c r="I15" s="22">
        <f t="shared" si="4"/>
        <v>115222.86345140799</v>
      </c>
      <c r="J15" s="44">
        <f t="shared" si="11"/>
        <v>3278.0946380302153</v>
      </c>
      <c r="K15" s="45">
        <f t="shared" si="12"/>
        <v>3124.5345324063751</v>
      </c>
      <c r="L15" s="46">
        <f t="shared" si="13"/>
        <v>3261.0244373039995</v>
      </c>
      <c r="M15" s="44">
        <f t="shared" si="14"/>
        <v>4163.1801902983734</v>
      </c>
      <c r="N15" s="45">
        <f t="shared" si="15"/>
        <v>4686.8017986095629</v>
      </c>
      <c r="O15" s="46">
        <f t="shared" si="16"/>
        <v>6522.0488746079991</v>
      </c>
      <c r="P15" s="101"/>
      <c r="Q15" s="40"/>
      <c r="R15" s="40"/>
    </row>
    <row r="16" spans="1:18" x14ac:dyDescent="0.4">
      <c r="A16" s="9">
        <v>8</v>
      </c>
      <c r="B16" s="5">
        <v>44092</v>
      </c>
      <c r="C16" s="47">
        <v>2</v>
      </c>
      <c r="D16" s="57">
        <v>1.27</v>
      </c>
      <c r="E16" s="58">
        <v>1.5</v>
      </c>
      <c r="F16" s="102">
        <v>2</v>
      </c>
      <c r="G16" s="22">
        <f t="shared" si="2"/>
        <v>117754.79881352096</v>
      </c>
      <c r="H16" s="22">
        <f t="shared" si="3"/>
        <v>113735.66075836908</v>
      </c>
      <c r="I16" s="22">
        <f t="shared" si="4"/>
        <v>122136.23525849247</v>
      </c>
      <c r="J16" s="44">
        <f t="shared" si="11"/>
        <v>3402.9900437391666</v>
      </c>
      <c r="K16" s="45">
        <f t="shared" si="12"/>
        <v>3265.1385863646624</v>
      </c>
      <c r="L16" s="46">
        <f t="shared" si="13"/>
        <v>3456.6859035422394</v>
      </c>
      <c r="M16" s="44">
        <f t="shared" si="14"/>
        <v>4321.7973555487415</v>
      </c>
      <c r="N16" s="45">
        <f t="shared" si="15"/>
        <v>4897.7078795469934</v>
      </c>
      <c r="O16" s="46">
        <f t="shared" si="16"/>
        <v>6913.3718070844789</v>
      </c>
      <c r="P16" s="101"/>
      <c r="Q16" s="40"/>
      <c r="R16" s="40"/>
    </row>
    <row r="17" spans="1:18" x14ac:dyDescent="0.4">
      <c r="A17" s="9">
        <v>9</v>
      </c>
      <c r="B17" s="5">
        <v>44133</v>
      </c>
      <c r="C17" s="47">
        <v>2</v>
      </c>
      <c r="D17" s="57">
        <v>1.27</v>
      </c>
      <c r="E17" s="58">
        <v>1.5</v>
      </c>
      <c r="F17" s="59">
        <v>2</v>
      </c>
      <c r="G17" s="22">
        <f t="shared" si="2"/>
        <v>122241.25664831611</v>
      </c>
      <c r="H17" s="22">
        <f t="shared" si="3"/>
        <v>118853.76549249569</v>
      </c>
      <c r="I17" s="22">
        <f t="shared" si="4"/>
        <v>129464.40937400202</v>
      </c>
      <c r="J17" s="44">
        <f t="shared" si="11"/>
        <v>3532.6439644056286</v>
      </c>
      <c r="K17" s="45">
        <f t="shared" si="12"/>
        <v>3412.069822751072</v>
      </c>
      <c r="L17" s="46">
        <f t="shared" si="13"/>
        <v>3664.0870577547739</v>
      </c>
      <c r="M17" s="44">
        <f t="shared" si="14"/>
        <v>4486.4578347951483</v>
      </c>
      <c r="N17" s="45">
        <f t="shared" si="15"/>
        <v>5118.1047341266076</v>
      </c>
      <c r="O17" s="46">
        <f t="shared" si="16"/>
        <v>7328.1741155095478</v>
      </c>
      <c r="P17" s="101"/>
      <c r="Q17" s="40"/>
      <c r="R17" s="40"/>
    </row>
    <row r="18" spans="1:18" x14ac:dyDescent="0.4">
      <c r="A18" s="9">
        <v>10</v>
      </c>
      <c r="B18" s="5">
        <v>44139</v>
      </c>
      <c r="C18" s="47">
        <v>1</v>
      </c>
      <c r="D18" s="57">
        <v>1.27</v>
      </c>
      <c r="E18" s="58">
        <v>1.5</v>
      </c>
      <c r="F18" s="102">
        <v>2</v>
      </c>
      <c r="G18" s="22">
        <f t="shared" si="2"/>
        <v>126898.64852661695</v>
      </c>
      <c r="H18" s="22">
        <f t="shared" si="3"/>
        <v>124202.18493965799</v>
      </c>
      <c r="I18" s="22">
        <f t="shared" si="4"/>
        <v>137232.27393644213</v>
      </c>
      <c r="J18" s="44">
        <f t="shared" si="11"/>
        <v>3667.237699449483</v>
      </c>
      <c r="K18" s="45">
        <f t="shared" si="12"/>
        <v>3565.6129647748703</v>
      </c>
      <c r="L18" s="46">
        <f t="shared" si="13"/>
        <v>3883.9322812200603</v>
      </c>
      <c r="M18" s="44">
        <f t="shared" si="14"/>
        <v>4657.391878300843</v>
      </c>
      <c r="N18" s="45">
        <f t="shared" si="15"/>
        <v>5348.419447162305</v>
      </c>
      <c r="O18" s="46">
        <f t="shared" si="16"/>
        <v>7767.8645624401206</v>
      </c>
      <c r="P18" s="101"/>
      <c r="Q18" s="40"/>
      <c r="R18" s="40"/>
    </row>
    <row r="19" spans="1:18" x14ac:dyDescent="0.4">
      <c r="A19" s="9">
        <v>11</v>
      </c>
      <c r="B19" s="5">
        <v>44151</v>
      </c>
      <c r="C19" s="47">
        <v>2</v>
      </c>
      <c r="D19" s="57">
        <v>1.27</v>
      </c>
      <c r="E19" s="58">
        <v>-1</v>
      </c>
      <c r="F19" s="59">
        <v>-1</v>
      </c>
      <c r="G19" s="22">
        <f t="shared" si="2"/>
        <v>131733.48703548106</v>
      </c>
      <c r="H19" s="22">
        <f t="shared" si="3"/>
        <v>120476.11939146825</v>
      </c>
      <c r="I19" s="22">
        <f t="shared" si="4"/>
        <v>133115.30571834886</v>
      </c>
      <c r="J19" s="44">
        <f t="shared" si="11"/>
        <v>3806.9594557985083</v>
      </c>
      <c r="K19" s="45">
        <f t="shared" si="12"/>
        <v>3726.0655481897397</v>
      </c>
      <c r="L19" s="46">
        <f t="shared" si="13"/>
        <v>4116.9682180932641</v>
      </c>
      <c r="M19" s="44">
        <f t="shared" si="14"/>
        <v>4834.8385088641053</v>
      </c>
      <c r="N19" s="45">
        <f t="shared" si="15"/>
        <v>-3726.0655481897397</v>
      </c>
      <c r="O19" s="46">
        <f t="shared" si="16"/>
        <v>-4116.9682180932641</v>
      </c>
      <c r="P19" s="101"/>
      <c r="Q19" s="40"/>
      <c r="R19" s="40"/>
    </row>
    <row r="20" spans="1:18" x14ac:dyDescent="0.4">
      <c r="A20" s="9">
        <v>12</v>
      </c>
      <c r="B20" s="5">
        <v>44160</v>
      </c>
      <c r="C20" s="47">
        <v>1</v>
      </c>
      <c r="D20" s="57">
        <v>1.27</v>
      </c>
      <c r="E20" s="58">
        <v>1.5</v>
      </c>
      <c r="F20" s="102">
        <v>2</v>
      </c>
      <c r="G20" s="22">
        <f t="shared" si="2"/>
        <v>136752.53289153287</v>
      </c>
      <c r="H20" s="22">
        <f t="shared" si="3"/>
        <v>125897.54476408432</v>
      </c>
      <c r="I20" s="22">
        <f t="shared" si="4"/>
        <v>141102.22406144979</v>
      </c>
      <c r="J20" s="44">
        <f t="shared" si="11"/>
        <v>3952.0046110644316</v>
      </c>
      <c r="K20" s="45">
        <f t="shared" si="12"/>
        <v>3614.2835817440473</v>
      </c>
      <c r="L20" s="46">
        <f t="shared" si="13"/>
        <v>3993.4591715504657</v>
      </c>
      <c r="M20" s="44">
        <f t="shared" si="14"/>
        <v>5019.0458560518282</v>
      </c>
      <c r="N20" s="45">
        <f t="shared" si="15"/>
        <v>5421.4253726160714</v>
      </c>
      <c r="O20" s="46">
        <f t="shared" si="16"/>
        <v>7986.9183431009315</v>
      </c>
      <c r="P20" s="101"/>
      <c r="Q20" s="40"/>
      <c r="R20" s="40"/>
    </row>
    <row r="21" spans="1:18" x14ac:dyDescent="0.4">
      <c r="A21" s="9">
        <v>13</v>
      </c>
      <c r="B21" s="5">
        <v>44208</v>
      </c>
      <c r="C21" s="47">
        <v>2</v>
      </c>
      <c r="D21" s="57">
        <v>1.27</v>
      </c>
      <c r="E21" s="58">
        <v>1.5</v>
      </c>
      <c r="F21" s="102">
        <v>2</v>
      </c>
      <c r="G21" s="22">
        <f t="shared" si="2"/>
        <v>141962.80439470027</v>
      </c>
      <c r="H21" s="22">
        <f t="shared" si="3"/>
        <v>131562.93427846811</v>
      </c>
      <c r="I21" s="22">
        <f t="shared" si="4"/>
        <v>149568.35750513678</v>
      </c>
      <c r="J21" s="44">
        <f t="shared" si="11"/>
        <v>4102.5759867459856</v>
      </c>
      <c r="K21" s="45">
        <f t="shared" si="12"/>
        <v>3776.9263429225293</v>
      </c>
      <c r="L21" s="46">
        <f t="shared" si="13"/>
        <v>4233.0667218434937</v>
      </c>
      <c r="M21" s="44">
        <f t="shared" si="14"/>
        <v>5210.2715031674015</v>
      </c>
      <c r="N21" s="45">
        <f t="shared" si="15"/>
        <v>5665.3895143837944</v>
      </c>
      <c r="O21" s="46">
        <f t="shared" si="16"/>
        <v>8466.1334436869874</v>
      </c>
      <c r="P21" s="101"/>
      <c r="Q21" s="40"/>
      <c r="R21" s="40"/>
    </row>
    <row r="22" spans="1:18" x14ac:dyDescent="0.4">
      <c r="A22" s="9">
        <v>14</v>
      </c>
      <c r="B22" s="5">
        <v>44224</v>
      </c>
      <c r="C22" s="47">
        <v>1</v>
      </c>
      <c r="D22" s="57">
        <v>1.27</v>
      </c>
      <c r="E22" s="58">
        <v>1.5</v>
      </c>
      <c r="F22" s="102">
        <v>2</v>
      </c>
      <c r="G22" s="22">
        <f t="shared" si="2"/>
        <v>147371.58724213834</v>
      </c>
      <c r="H22" s="22">
        <f t="shared" si="3"/>
        <v>137483.26632099916</v>
      </c>
      <c r="I22" s="22">
        <f t="shared" si="4"/>
        <v>158542.45895544498</v>
      </c>
      <c r="J22" s="44">
        <f t="shared" si="11"/>
        <v>4258.8841318410077</v>
      </c>
      <c r="K22" s="45">
        <f t="shared" si="12"/>
        <v>3946.8880283540429</v>
      </c>
      <c r="L22" s="46">
        <f t="shared" si="13"/>
        <v>4487.050725154103</v>
      </c>
      <c r="M22" s="44">
        <f t="shared" si="14"/>
        <v>5408.7828474380794</v>
      </c>
      <c r="N22" s="45">
        <f t="shared" si="15"/>
        <v>5920.3320425310649</v>
      </c>
      <c r="O22" s="46">
        <f t="shared" si="16"/>
        <v>8974.101450308206</v>
      </c>
      <c r="P22" s="101"/>
      <c r="Q22" s="40"/>
      <c r="R22" s="40"/>
    </row>
    <row r="23" spans="1:18" x14ac:dyDescent="0.4">
      <c r="A23" s="9">
        <v>15</v>
      </c>
      <c r="B23" s="5">
        <v>44257</v>
      </c>
      <c r="C23" s="47">
        <v>2</v>
      </c>
      <c r="D23" s="57">
        <v>1.27</v>
      </c>
      <c r="E23" s="58">
        <v>1.5</v>
      </c>
      <c r="F23" s="80">
        <v>-1</v>
      </c>
      <c r="G23" s="22">
        <f t="shared" si="2"/>
        <v>152986.44471606382</v>
      </c>
      <c r="H23" s="22">
        <f t="shared" si="3"/>
        <v>143670.01330544412</v>
      </c>
      <c r="I23" s="22">
        <f t="shared" si="4"/>
        <v>153786.18518678163</v>
      </c>
      <c r="J23" s="44">
        <f t="shared" si="11"/>
        <v>4421.1476172641496</v>
      </c>
      <c r="K23" s="45">
        <f t="shared" si="12"/>
        <v>4124.4979896299747</v>
      </c>
      <c r="L23" s="46">
        <f t="shared" si="13"/>
        <v>4756.2737686633491</v>
      </c>
      <c r="M23" s="44">
        <f t="shared" si="14"/>
        <v>5614.85747392547</v>
      </c>
      <c r="N23" s="45">
        <f t="shared" si="15"/>
        <v>6186.7469844449624</v>
      </c>
      <c r="O23" s="46">
        <f t="shared" si="16"/>
        <v>-4756.2737686633491</v>
      </c>
      <c r="P23" s="101"/>
      <c r="Q23" s="40"/>
      <c r="R23" s="40"/>
    </row>
    <row r="24" spans="1:18" x14ac:dyDescent="0.4">
      <c r="A24" s="9">
        <v>16</v>
      </c>
      <c r="B24" s="5">
        <v>44259</v>
      </c>
      <c r="C24" s="47">
        <v>1</v>
      </c>
      <c r="D24" s="57">
        <v>1.27</v>
      </c>
      <c r="E24" s="58">
        <v>1.5</v>
      </c>
      <c r="F24" s="59">
        <v>2</v>
      </c>
      <c r="G24" s="22">
        <f t="shared" si="2"/>
        <v>158815.22825974587</v>
      </c>
      <c r="H24" s="22">
        <f t="shared" si="3"/>
        <v>150135.1639041891</v>
      </c>
      <c r="I24" s="22">
        <f t="shared" si="4"/>
        <v>163013.35629798853</v>
      </c>
      <c r="J24" s="44">
        <f t="shared" si="11"/>
        <v>4589.5933414819146</v>
      </c>
      <c r="K24" s="45">
        <f t="shared" si="12"/>
        <v>4310.1003991633233</v>
      </c>
      <c r="L24" s="46">
        <f t="shared" si="13"/>
        <v>4613.5855556034485</v>
      </c>
      <c r="M24" s="44">
        <f t="shared" si="14"/>
        <v>5828.7835436820314</v>
      </c>
      <c r="N24" s="45">
        <f t="shared" si="15"/>
        <v>6465.1505987449855</v>
      </c>
      <c r="O24" s="46">
        <f t="shared" si="16"/>
        <v>9227.171111206897</v>
      </c>
      <c r="P24" s="101"/>
      <c r="Q24" s="40"/>
      <c r="R24" s="40"/>
    </row>
    <row r="25" spans="1:18" x14ac:dyDescent="0.4">
      <c r="A25" s="9">
        <v>17</v>
      </c>
      <c r="B25" s="5">
        <v>44265</v>
      </c>
      <c r="C25" s="47">
        <v>1</v>
      </c>
      <c r="D25" s="57">
        <v>1.27</v>
      </c>
      <c r="E25" s="58">
        <v>1.5</v>
      </c>
      <c r="F25" s="102">
        <v>2</v>
      </c>
      <c r="G25" s="22">
        <f t="shared" si="2"/>
        <v>164866.08845644217</v>
      </c>
      <c r="H25" s="22">
        <f t="shared" si="3"/>
        <v>156891.24627987761</v>
      </c>
      <c r="I25" s="22">
        <f t="shared" si="4"/>
        <v>172794.15767586784</v>
      </c>
      <c r="J25" s="44">
        <f t="shared" si="11"/>
        <v>4764.4568477923758</v>
      </c>
      <c r="K25" s="45">
        <f t="shared" si="12"/>
        <v>4504.0549171256725</v>
      </c>
      <c r="L25" s="46">
        <f t="shared" si="13"/>
        <v>4890.400688939656</v>
      </c>
      <c r="M25" s="44">
        <f t="shared" si="14"/>
        <v>6050.860196696317</v>
      </c>
      <c r="N25" s="45">
        <f t="shared" si="15"/>
        <v>6756.0823756885093</v>
      </c>
      <c r="O25" s="46">
        <f t="shared" si="16"/>
        <v>9780.801377879312</v>
      </c>
      <c r="P25" s="101"/>
      <c r="Q25" s="40"/>
      <c r="R25" s="40"/>
    </row>
    <row r="26" spans="1:18" x14ac:dyDescent="0.4">
      <c r="A26" s="9">
        <v>18</v>
      </c>
      <c r="B26" s="5">
        <v>44279</v>
      </c>
      <c r="C26" s="47">
        <v>2</v>
      </c>
      <c r="D26" s="57">
        <v>-1</v>
      </c>
      <c r="E26" s="58">
        <v>-1</v>
      </c>
      <c r="F26" s="59">
        <v>-1</v>
      </c>
      <c r="G26" s="22">
        <f t="shared" si="2"/>
        <v>159920.10580274891</v>
      </c>
      <c r="H26" s="22">
        <f t="shared" si="3"/>
        <v>152184.50889148129</v>
      </c>
      <c r="I26" s="22">
        <f t="shared" si="4"/>
        <v>167610.3329455918</v>
      </c>
      <c r="J26" s="44">
        <f t="shared" si="11"/>
        <v>4945.9826536932651</v>
      </c>
      <c r="K26" s="45">
        <f t="shared" si="12"/>
        <v>4706.7373883963282</v>
      </c>
      <c r="L26" s="46">
        <f t="shared" si="13"/>
        <v>5183.8247302760346</v>
      </c>
      <c r="M26" s="44">
        <f t="shared" si="14"/>
        <v>-4945.9826536932651</v>
      </c>
      <c r="N26" s="45">
        <f t="shared" si="15"/>
        <v>-4706.7373883963282</v>
      </c>
      <c r="O26" s="46">
        <f t="shared" si="16"/>
        <v>-5183.8247302760346</v>
      </c>
      <c r="P26" s="101"/>
      <c r="Q26" s="40"/>
      <c r="R26" s="40"/>
    </row>
    <row r="27" spans="1:18" x14ac:dyDescent="0.4">
      <c r="A27" s="9">
        <v>19</v>
      </c>
      <c r="B27" s="5">
        <v>44333</v>
      </c>
      <c r="C27" s="47">
        <v>1</v>
      </c>
      <c r="D27" s="57">
        <v>1.27</v>
      </c>
      <c r="E27" s="58">
        <v>1.5</v>
      </c>
      <c r="F27" s="59">
        <v>2</v>
      </c>
      <c r="G27" s="22">
        <f t="shared" si="2"/>
        <v>166013.06183383364</v>
      </c>
      <c r="H27" s="22">
        <f t="shared" si="3"/>
        <v>159032.81179159795</v>
      </c>
      <c r="I27" s="22">
        <f t="shared" si="4"/>
        <v>177666.9529223273</v>
      </c>
      <c r="J27" s="44">
        <f t="shared" si="11"/>
        <v>4797.6031740824674</v>
      </c>
      <c r="K27" s="45">
        <f t="shared" si="12"/>
        <v>4565.5352667444386</v>
      </c>
      <c r="L27" s="46">
        <f t="shared" si="13"/>
        <v>5028.3099883677542</v>
      </c>
      <c r="M27" s="44">
        <f t="shared" si="14"/>
        <v>6092.9560310847337</v>
      </c>
      <c r="N27" s="45">
        <f t="shared" si="15"/>
        <v>6848.3029001166578</v>
      </c>
      <c r="O27" s="46">
        <f t="shared" si="16"/>
        <v>10056.619976735508</v>
      </c>
      <c r="P27" s="101"/>
      <c r="Q27" s="40"/>
      <c r="R27" s="40"/>
    </row>
    <row r="28" spans="1:18" x14ac:dyDescent="0.4">
      <c r="A28" s="9">
        <v>20</v>
      </c>
      <c r="B28" s="5">
        <v>44400</v>
      </c>
      <c r="C28" s="47">
        <v>1</v>
      </c>
      <c r="D28" s="57">
        <v>1.27</v>
      </c>
      <c r="E28" s="58">
        <v>-1</v>
      </c>
      <c r="F28" s="59">
        <v>-1</v>
      </c>
      <c r="G28" s="22">
        <f t="shared" si="2"/>
        <v>172338.1594897027</v>
      </c>
      <c r="H28" s="22">
        <f t="shared" si="3"/>
        <v>154261.82743785001</v>
      </c>
      <c r="I28" s="22">
        <f t="shared" si="4"/>
        <v>172336.94433465748</v>
      </c>
      <c r="J28" s="44">
        <f t="shared" si="11"/>
        <v>4980.3918550150092</v>
      </c>
      <c r="K28" s="45">
        <f t="shared" si="12"/>
        <v>4770.9843537479383</v>
      </c>
      <c r="L28" s="46">
        <f t="shared" si="13"/>
        <v>5330.0085876698186</v>
      </c>
      <c r="M28" s="44">
        <f t="shared" si="14"/>
        <v>6325.0976558690618</v>
      </c>
      <c r="N28" s="45">
        <f t="shared" si="15"/>
        <v>-4770.9843537479383</v>
      </c>
      <c r="O28" s="46">
        <f t="shared" si="16"/>
        <v>-5330.0085876698186</v>
      </c>
      <c r="P28" s="101"/>
      <c r="Q28" s="40"/>
      <c r="R28" s="40"/>
    </row>
    <row r="29" spans="1:18" x14ac:dyDescent="0.4">
      <c r="A29" s="9">
        <v>21</v>
      </c>
      <c r="B29" s="5">
        <v>44390</v>
      </c>
      <c r="C29" s="47">
        <v>1</v>
      </c>
      <c r="D29" s="57">
        <v>-1</v>
      </c>
      <c r="E29" s="58">
        <v>-1</v>
      </c>
      <c r="F29" s="80">
        <v>-1</v>
      </c>
      <c r="G29" s="22">
        <f t="shared" si="2"/>
        <v>167168.01470501162</v>
      </c>
      <c r="H29" s="22">
        <f t="shared" si="3"/>
        <v>149633.9726147145</v>
      </c>
      <c r="I29" s="22">
        <f t="shared" si="4"/>
        <v>167166.83600461777</v>
      </c>
      <c r="J29" s="44">
        <f t="shared" si="11"/>
        <v>5170.1447846910805</v>
      </c>
      <c r="K29" s="45">
        <f t="shared" si="12"/>
        <v>4627.8548231354998</v>
      </c>
      <c r="L29" s="46">
        <f t="shared" si="13"/>
        <v>5170.108330039724</v>
      </c>
      <c r="M29" s="44">
        <f t="shared" si="14"/>
        <v>-5170.1447846910805</v>
      </c>
      <c r="N29" s="45">
        <f t="shared" si="15"/>
        <v>-4627.8548231354998</v>
      </c>
      <c r="O29" s="46">
        <f t="shared" si="16"/>
        <v>-5170.108330039724</v>
      </c>
      <c r="P29" s="101"/>
      <c r="Q29" s="40"/>
      <c r="R29" s="40"/>
    </row>
    <row r="30" spans="1:18" x14ac:dyDescent="0.4">
      <c r="A30" s="9">
        <v>22</v>
      </c>
      <c r="B30" s="5">
        <v>44407</v>
      </c>
      <c r="C30" s="47">
        <v>1</v>
      </c>
      <c r="D30" s="57">
        <v>-1</v>
      </c>
      <c r="E30" s="58">
        <v>-1</v>
      </c>
      <c r="F30" s="80">
        <v>-1</v>
      </c>
      <c r="G30" s="22">
        <f t="shared" si="2"/>
        <v>162152.97426386128</v>
      </c>
      <c r="H30" s="22">
        <f t="shared" si="3"/>
        <v>145144.95343627306</v>
      </c>
      <c r="I30" s="22">
        <f t="shared" si="4"/>
        <v>162151.83092447923</v>
      </c>
      <c r="J30" s="44">
        <f t="shared" si="11"/>
        <v>5015.0404411503487</v>
      </c>
      <c r="K30" s="45">
        <f t="shared" si="12"/>
        <v>4489.0191784414346</v>
      </c>
      <c r="L30" s="46">
        <f t="shared" si="13"/>
        <v>5015.0050801385332</v>
      </c>
      <c r="M30" s="44">
        <f t="shared" si="14"/>
        <v>-5015.0404411503487</v>
      </c>
      <c r="N30" s="45">
        <f t="shared" si="15"/>
        <v>-4489.0191784414346</v>
      </c>
      <c r="O30" s="46">
        <f t="shared" si="16"/>
        <v>-5015.0050801385332</v>
      </c>
      <c r="P30" s="101"/>
      <c r="Q30" s="40"/>
      <c r="R30" s="40"/>
    </row>
    <row r="31" spans="1:18" x14ac:dyDescent="0.4">
      <c r="A31" s="9">
        <v>23</v>
      </c>
      <c r="B31" s="5">
        <v>44434</v>
      </c>
      <c r="C31" s="47">
        <v>1</v>
      </c>
      <c r="D31" s="57">
        <v>1.27</v>
      </c>
      <c r="E31" s="58">
        <v>1.5</v>
      </c>
      <c r="F31" s="59">
        <v>2</v>
      </c>
      <c r="G31" s="22">
        <f t="shared" si="2"/>
        <v>168331.0025833144</v>
      </c>
      <c r="H31" s="22">
        <f t="shared" si="3"/>
        <v>151676.47634090536</v>
      </c>
      <c r="I31" s="22">
        <f t="shared" si="4"/>
        <v>171880.940779948</v>
      </c>
      <c r="J31" s="44">
        <f t="shared" si="11"/>
        <v>4864.5892279158379</v>
      </c>
      <c r="K31" s="45">
        <f t="shared" si="12"/>
        <v>4354.3486030881913</v>
      </c>
      <c r="L31" s="46">
        <f t="shared" si="13"/>
        <v>4864.5549277343771</v>
      </c>
      <c r="M31" s="44">
        <f t="shared" si="14"/>
        <v>6178.0283194531139</v>
      </c>
      <c r="N31" s="45">
        <f t="shared" si="15"/>
        <v>6531.5229046322875</v>
      </c>
      <c r="O31" s="46">
        <f t="shared" si="16"/>
        <v>9729.1098554687542</v>
      </c>
      <c r="P31" s="101"/>
      <c r="Q31" s="40"/>
      <c r="R31" s="40"/>
    </row>
    <row r="32" spans="1:18" x14ac:dyDescent="0.4">
      <c r="A32" s="9">
        <v>24</v>
      </c>
      <c r="B32" s="5">
        <v>44442</v>
      </c>
      <c r="C32" s="47">
        <v>1</v>
      </c>
      <c r="D32" s="57">
        <v>-1</v>
      </c>
      <c r="E32" s="58">
        <v>-1</v>
      </c>
      <c r="F32" s="80">
        <v>-1</v>
      </c>
      <c r="G32" s="22">
        <f t="shared" si="2"/>
        <v>163281.07250581498</v>
      </c>
      <c r="H32" s="22">
        <f t="shared" si="3"/>
        <v>147126.18205067818</v>
      </c>
      <c r="I32" s="22">
        <f t="shared" si="4"/>
        <v>166724.51255654957</v>
      </c>
      <c r="J32" s="44">
        <f t="shared" si="11"/>
        <v>5049.9300774994317</v>
      </c>
      <c r="K32" s="45">
        <f t="shared" si="12"/>
        <v>4550.2942902271607</v>
      </c>
      <c r="L32" s="46">
        <f t="shared" si="13"/>
        <v>5156.4282233984395</v>
      </c>
      <c r="M32" s="44">
        <f t="shared" si="14"/>
        <v>-5049.9300774994317</v>
      </c>
      <c r="N32" s="45">
        <f t="shared" si="15"/>
        <v>-4550.2942902271607</v>
      </c>
      <c r="O32" s="46">
        <f t="shared" si="16"/>
        <v>-5156.4282233984395</v>
      </c>
      <c r="P32" s="101"/>
      <c r="Q32" s="40"/>
      <c r="R32" s="40"/>
    </row>
    <row r="33" spans="1:18" x14ac:dyDescent="0.4">
      <c r="A33" s="9">
        <v>25</v>
      </c>
      <c r="B33" s="5"/>
      <c r="C33" s="47"/>
      <c r="D33" s="57"/>
      <c r="E33" s="58"/>
      <c r="F33" s="59"/>
      <c r="G33" s="22" t="str">
        <f t="shared" si="2"/>
        <v/>
      </c>
      <c r="H33" s="22" t="str">
        <f t="shared" si="3"/>
        <v/>
      </c>
      <c r="I33" s="22" t="str">
        <f t="shared" si="4"/>
        <v/>
      </c>
      <c r="J33" s="44">
        <f t="shared" si="11"/>
        <v>4898.4321751744492</v>
      </c>
      <c r="K33" s="45">
        <f t="shared" si="12"/>
        <v>4413.7854615203451</v>
      </c>
      <c r="L33" s="46">
        <f t="shared" si="13"/>
        <v>5001.735376696487</v>
      </c>
      <c r="M33" s="44" t="str">
        <f t="shared" si="14"/>
        <v/>
      </c>
      <c r="N33" s="45" t="str">
        <f t="shared" si="15"/>
        <v/>
      </c>
      <c r="O33" s="46" t="str">
        <f t="shared" si="16"/>
        <v/>
      </c>
      <c r="P33" s="101"/>
      <c r="Q33" s="40"/>
      <c r="R33" s="40"/>
    </row>
    <row r="34" spans="1:18" x14ac:dyDescent="0.4">
      <c r="A34" s="9">
        <v>26</v>
      </c>
      <c r="B34" s="5"/>
      <c r="C34" s="47"/>
      <c r="D34" s="57"/>
      <c r="E34" s="58"/>
      <c r="F34" s="80"/>
      <c r="G34" s="22" t="str">
        <f t="shared" si="2"/>
        <v/>
      </c>
      <c r="H34" s="22" t="str">
        <f t="shared" si="3"/>
        <v/>
      </c>
      <c r="I34" s="22" t="str">
        <f t="shared" si="4"/>
        <v/>
      </c>
      <c r="J34" s="44" t="str">
        <f t="shared" si="11"/>
        <v/>
      </c>
      <c r="K34" s="45" t="str">
        <f t="shared" si="12"/>
        <v/>
      </c>
      <c r="L34" s="46" t="str">
        <f t="shared" si="13"/>
        <v/>
      </c>
      <c r="M34" s="44" t="str">
        <f t="shared" si="14"/>
        <v/>
      </c>
      <c r="N34" s="45" t="str">
        <f t="shared" si="15"/>
        <v/>
      </c>
      <c r="O34" s="46" t="str">
        <f t="shared" si="16"/>
        <v/>
      </c>
      <c r="P34" s="101"/>
      <c r="Q34" s="40"/>
      <c r="R34" s="40"/>
    </row>
    <row r="35" spans="1:18" x14ac:dyDescent="0.4">
      <c r="A35" s="9">
        <v>27</v>
      </c>
      <c r="B35" s="5"/>
      <c r="C35" s="47"/>
      <c r="D35" s="57"/>
      <c r="E35" s="58"/>
      <c r="F35" s="80"/>
      <c r="G35" s="22" t="str">
        <f t="shared" si="2"/>
        <v/>
      </c>
      <c r="H35" s="22" t="str">
        <f t="shared" si="3"/>
        <v/>
      </c>
      <c r="I35" s="22" t="str">
        <f t="shared" si="4"/>
        <v/>
      </c>
      <c r="J35" s="44" t="str">
        <f t="shared" si="11"/>
        <v/>
      </c>
      <c r="K35" s="45" t="str">
        <f t="shared" si="12"/>
        <v/>
      </c>
      <c r="L35" s="46" t="str">
        <f t="shared" si="13"/>
        <v/>
      </c>
      <c r="M35" s="44" t="str">
        <f t="shared" si="14"/>
        <v/>
      </c>
      <c r="N35" s="45" t="str">
        <f t="shared" si="15"/>
        <v/>
      </c>
      <c r="O35" s="46" t="str">
        <f t="shared" si="16"/>
        <v/>
      </c>
      <c r="P35" s="101"/>
      <c r="Q35" s="40"/>
      <c r="R35" s="40"/>
    </row>
    <row r="36" spans="1:18" x14ac:dyDescent="0.4">
      <c r="A36" s="9">
        <v>28</v>
      </c>
      <c r="B36" s="5"/>
      <c r="C36" s="47"/>
      <c r="D36" s="57"/>
      <c r="E36" s="58"/>
      <c r="F36" s="59"/>
      <c r="G36" s="22" t="str">
        <f t="shared" si="2"/>
        <v/>
      </c>
      <c r="H36" s="22" t="str">
        <f t="shared" si="3"/>
        <v/>
      </c>
      <c r="I36" s="22" t="str">
        <f t="shared" si="4"/>
        <v/>
      </c>
      <c r="J36" s="44" t="str">
        <f t="shared" si="11"/>
        <v/>
      </c>
      <c r="K36" s="45" t="str">
        <f t="shared" si="12"/>
        <v/>
      </c>
      <c r="L36" s="46" t="str">
        <f t="shared" si="13"/>
        <v/>
      </c>
      <c r="M36" s="44" t="str">
        <f t="shared" si="14"/>
        <v/>
      </c>
      <c r="N36" s="45" t="str">
        <f t="shared" si="15"/>
        <v/>
      </c>
      <c r="O36" s="46" t="str">
        <f t="shared" si="16"/>
        <v/>
      </c>
      <c r="P36" s="101"/>
      <c r="Q36" s="40"/>
      <c r="R36" s="40"/>
    </row>
    <row r="37" spans="1:18" x14ac:dyDescent="0.4">
      <c r="A37" s="9">
        <v>29</v>
      </c>
      <c r="B37" s="5"/>
      <c r="C37" s="47"/>
      <c r="D37" s="57"/>
      <c r="E37" s="58"/>
      <c r="F37" s="59"/>
      <c r="G37" s="22" t="str">
        <f t="shared" si="2"/>
        <v/>
      </c>
      <c r="H37" s="22" t="str">
        <f t="shared" si="3"/>
        <v/>
      </c>
      <c r="I37" s="22" t="str">
        <f t="shared" si="4"/>
        <v/>
      </c>
      <c r="J37" s="44" t="str">
        <f t="shared" si="11"/>
        <v/>
      </c>
      <c r="K37" s="45" t="str">
        <f t="shared" si="12"/>
        <v/>
      </c>
      <c r="L37" s="46" t="str">
        <f t="shared" si="13"/>
        <v/>
      </c>
      <c r="M37" s="44" t="str">
        <f t="shared" si="14"/>
        <v/>
      </c>
      <c r="N37" s="45" t="str">
        <f t="shared" si="15"/>
        <v/>
      </c>
      <c r="O37" s="46" t="str">
        <f t="shared" si="16"/>
        <v/>
      </c>
      <c r="P37" s="101"/>
      <c r="Q37" s="40"/>
      <c r="R37" s="40"/>
    </row>
    <row r="38" spans="1:18" x14ac:dyDescent="0.4">
      <c r="A38" s="9">
        <v>30</v>
      </c>
      <c r="B38" s="5"/>
      <c r="C38" s="47"/>
      <c r="D38" s="57"/>
      <c r="E38" s="58"/>
      <c r="F38" s="59"/>
      <c r="G38" s="22" t="str">
        <f t="shared" si="2"/>
        <v/>
      </c>
      <c r="H38" s="22" t="str">
        <f t="shared" si="3"/>
        <v/>
      </c>
      <c r="I38" s="22" t="str">
        <f t="shared" si="4"/>
        <v/>
      </c>
      <c r="J38" s="44" t="str">
        <f t="shared" si="11"/>
        <v/>
      </c>
      <c r="K38" s="45" t="str">
        <f t="shared" si="12"/>
        <v/>
      </c>
      <c r="L38" s="46" t="str">
        <f t="shared" si="13"/>
        <v/>
      </c>
      <c r="M38" s="44" t="str">
        <f t="shared" si="14"/>
        <v/>
      </c>
      <c r="N38" s="45" t="str">
        <f t="shared" si="15"/>
        <v/>
      </c>
      <c r="O38" s="46" t="str">
        <f t="shared" si="16"/>
        <v/>
      </c>
      <c r="P38" s="101"/>
      <c r="Q38" s="40"/>
      <c r="R38" s="40"/>
    </row>
    <row r="39" spans="1:18" x14ac:dyDescent="0.4">
      <c r="A39" s="9">
        <v>31</v>
      </c>
      <c r="B39" s="5"/>
      <c r="C39" s="47"/>
      <c r="D39" s="57"/>
      <c r="E39" s="60"/>
      <c r="F39" s="59"/>
      <c r="G39" s="22" t="str">
        <f t="shared" si="2"/>
        <v/>
      </c>
      <c r="H39" s="22" t="str">
        <f t="shared" si="3"/>
        <v/>
      </c>
      <c r="I39" s="22" t="str">
        <f t="shared" si="4"/>
        <v/>
      </c>
      <c r="J39" s="44" t="str">
        <f t="shared" si="11"/>
        <v/>
      </c>
      <c r="K39" s="45" t="str">
        <f t="shared" si="12"/>
        <v/>
      </c>
      <c r="L39" s="46" t="str">
        <f t="shared" si="13"/>
        <v/>
      </c>
      <c r="M39" s="44" t="str">
        <f t="shared" si="14"/>
        <v/>
      </c>
      <c r="N39" s="45" t="str">
        <f t="shared" si="15"/>
        <v/>
      </c>
      <c r="O39" s="46" t="str">
        <f t="shared" si="16"/>
        <v/>
      </c>
      <c r="P39" s="101"/>
      <c r="Q39" s="40"/>
      <c r="R39" s="40"/>
    </row>
    <row r="40" spans="1:18" x14ac:dyDescent="0.4">
      <c r="A40" s="9">
        <v>32</v>
      </c>
      <c r="B40" s="5"/>
      <c r="C40" s="47"/>
      <c r="D40" s="57"/>
      <c r="E40" s="60"/>
      <c r="F40" s="59"/>
      <c r="G40" s="22" t="str">
        <f t="shared" si="2"/>
        <v/>
      </c>
      <c r="H40" s="22" t="str">
        <f t="shared" si="3"/>
        <v/>
      </c>
      <c r="I40" s="22" t="str">
        <f t="shared" si="4"/>
        <v/>
      </c>
      <c r="J40" s="44" t="str">
        <f t="shared" si="11"/>
        <v/>
      </c>
      <c r="K40" s="45" t="str">
        <f t="shared" si="12"/>
        <v/>
      </c>
      <c r="L40" s="46" t="str">
        <f t="shared" si="13"/>
        <v/>
      </c>
      <c r="M40" s="44" t="str">
        <f t="shared" si="14"/>
        <v/>
      </c>
      <c r="N40" s="45" t="str">
        <f t="shared" si="15"/>
        <v/>
      </c>
      <c r="O40" s="46" t="str">
        <f t="shared" si="16"/>
        <v/>
      </c>
      <c r="P40" s="101"/>
      <c r="Q40" s="40"/>
      <c r="R40" s="40"/>
    </row>
    <row r="41" spans="1:18" x14ac:dyDescent="0.4">
      <c r="A41" s="9">
        <v>33</v>
      </c>
      <c r="B41" s="5"/>
      <c r="C41" s="47"/>
      <c r="D41" s="57"/>
      <c r="E41" s="60"/>
      <c r="F41" s="80"/>
      <c r="G41" s="22" t="str">
        <f t="shared" si="2"/>
        <v/>
      </c>
      <c r="H41" s="22" t="str">
        <f t="shared" si="3"/>
        <v/>
      </c>
      <c r="I41" s="22" t="str">
        <f t="shared" si="4"/>
        <v/>
      </c>
      <c r="J41" s="44" t="str">
        <f t="shared" si="11"/>
        <v/>
      </c>
      <c r="K41" s="45" t="str">
        <f t="shared" si="12"/>
        <v/>
      </c>
      <c r="L41" s="46" t="str">
        <f t="shared" si="13"/>
        <v/>
      </c>
      <c r="M41" s="44" t="str">
        <f t="shared" si="14"/>
        <v/>
      </c>
      <c r="N41" s="45" t="str">
        <f t="shared" si="15"/>
        <v/>
      </c>
      <c r="O41" s="46" t="str">
        <f t="shared" si="16"/>
        <v/>
      </c>
      <c r="P41" s="101"/>
      <c r="Q41" s="40"/>
      <c r="R41" s="40"/>
    </row>
    <row r="42" spans="1:18" x14ac:dyDescent="0.4">
      <c r="A42" s="9">
        <v>34</v>
      </c>
      <c r="B42" s="5"/>
      <c r="C42" s="47"/>
      <c r="D42" s="57"/>
      <c r="E42" s="60"/>
      <c r="F42" s="80"/>
      <c r="G42" s="22" t="str">
        <f t="shared" si="2"/>
        <v/>
      </c>
      <c r="H42" s="22" t="str">
        <f t="shared" si="3"/>
        <v/>
      </c>
      <c r="I42" s="22" t="str">
        <f t="shared" si="4"/>
        <v/>
      </c>
      <c r="J42" s="44" t="str">
        <f t="shared" si="11"/>
        <v/>
      </c>
      <c r="K42" s="45" t="str">
        <f t="shared" si="12"/>
        <v/>
      </c>
      <c r="L42" s="46" t="str">
        <f t="shared" si="13"/>
        <v/>
      </c>
      <c r="M42" s="44" t="str">
        <f>IF(D42="","",J42*D42)</f>
        <v/>
      </c>
      <c r="N42" s="45" t="str">
        <f t="shared" si="15"/>
        <v/>
      </c>
      <c r="O42" s="46" t="str">
        <f t="shared" si="16"/>
        <v/>
      </c>
      <c r="P42" s="101"/>
      <c r="Q42" s="40"/>
      <c r="R42" s="40"/>
    </row>
    <row r="43" spans="1:18" x14ac:dyDescent="0.4">
      <c r="A43" s="3">
        <v>35</v>
      </c>
      <c r="B43" s="5"/>
      <c r="C43" s="47"/>
      <c r="D43" s="57"/>
      <c r="E43" s="60"/>
      <c r="F43" s="59"/>
      <c r="G43" s="22" t="str">
        <f>IF(D43="","",G42+M43)</f>
        <v/>
      </c>
      <c r="H43" s="22" t="str">
        <f t="shared" ref="H43:I43" si="17">IF(E43="","",H42+N43)</f>
        <v/>
      </c>
      <c r="I43" s="22" t="str">
        <f t="shared" si="17"/>
        <v/>
      </c>
      <c r="J43" s="44" t="str">
        <f t="shared" si="11"/>
        <v/>
      </c>
      <c r="K43" s="45" t="str">
        <f t="shared" si="12"/>
        <v/>
      </c>
      <c r="L43" s="46" t="str">
        <f t="shared" si="13"/>
        <v/>
      </c>
      <c r="M43" s="44" t="str">
        <f t="shared" si="14"/>
        <v/>
      </c>
      <c r="N43" s="45" t="str">
        <f t="shared" si="15"/>
        <v/>
      </c>
      <c r="O43" s="46" t="str">
        <f t="shared" si="16"/>
        <v/>
      </c>
    </row>
    <row r="44" spans="1:18" x14ac:dyDescent="0.4">
      <c r="A44" s="9">
        <v>36</v>
      </c>
      <c r="B44" s="5"/>
      <c r="C44" s="47"/>
      <c r="D44" s="57"/>
      <c r="E44" s="60"/>
      <c r="F44" s="59"/>
      <c r="G44" s="22" t="str">
        <f t="shared" ref="G44:G58" si="18">IF(D44="","",G43+M44)</f>
        <v/>
      </c>
      <c r="H44" s="22" t="str">
        <f t="shared" ref="H44:H58" si="19">IF(E44="","",H43+N44)</f>
        <v/>
      </c>
      <c r="I44" s="22" t="str">
        <f t="shared" ref="I44:I58" si="20">IF(F44="","",I43+O44)</f>
        <v/>
      </c>
      <c r="J44" s="44" t="str">
        <f>IF(G43="","",G43*0.03)</f>
        <v/>
      </c>
      <c r="K44" s="45" t="str">
        <f t="shared" si="12"/>
        <v/>
      </c>
      <c r="L44" s="46" t="str">
        <f t="shared" si="13"/>
        <v/>
      </c>
      <c r="M44" s="44" t="str">
        <f>IF(D44="","",J44*D44)</f>
        <v/>
      </c>
      <c r="N44" s="45" t="str">
        <f t="shared" si="15"/>
        <v/>
      </c>
      <c r="O44" s="46" t="str">
        <f t="shared" si="16"/>
        <v/>
      </c>
    </row>
    <row r="45" spans="1:18" x14ac:dyDescent="0.4">
      <c r="A45" s="9">
        <v>37</v>
      </c>
      <c r="B45" s="5"/>
      <c r="C45" s="47"/>
      <c r="D45" s="57"/>
      <c r="E45" s="58"/>
      <c r="F45" s="59"/>
      <c r="G45" s="22" t="str">
        <f t="shared" si="18"/>
        <v/>
      </c>
      <c r="H45" s="22" t="str">
        <f t="shared" si="19"/>
        <v/>
      </c>
      <c r="I45" s="22" t="str">
        <f t="shared" si="20"/>
        <v/>
      </c>
      <c r="J45" s="44" t="str">
        <f t="shared" si="11"/>
        <v/>
      </c>
      <c r="K45" s="45" t="str">
        <f t="shared" si="12"/>
        <v/>
      </c>
      <c r="L45" s="46" t="str">
        <f t="shared" si="13"/>
        <v/>
      </c>
      <c r="M45" s="44" t="str">
        <f t="shared" si="14"/>
        <v/>
      </c>
      <c r="N45" s="45" t="str">
        <f t="shared" si="15"/>
        <v/>
      </c>
      <c r="O45" s="46" t="str">
        <f t="shared" si="16"/>
        <v/>
      </c>
    </row>
    <row r="46" spans="1:18" x14ac:dyDescent="0.4">
      <c r="A46" s="9">
        <v>38</v>
      </c>
      <c r="B46" s="5"/>
      <c r="C46" s="47"/>
      <c r="D46" s="57"/>
      <c r="E46" s="58"/>
      <c r="F46" s="59"/>
      <c r="G46" s="22" t="str">
        <f t="shared" si="18"/>
        <v/>
      </c>
      <c r="H46" s="22" t="str">
        <f t="shared" si="19"/>
        <v/>
      </c>
      <c r="I46" s="22" t="str">
        <f t="shared" si="20"/>
        <v/>
      </c>
      <c r="J46" s="44" t="str">
        <f t="shared" si="11"/>
        <v/>
      </c>
      <c r="K46" s="45" t="str">
        <f t="shared" si="12"/>
        <v/>
      </c>
      <c r="L46" s="46" t="str">
        <f t="shared" si="13"/>
        <v/>
      </c>
      <c r="M46" s="44" t="str">
        <f t="shared" si="14"/>
        <v/>
      </c>
      <c r="N46" s="45" t="str">
        <f t="shared" si="15"/>
        <v/>
      </c>
      <c r="O46" s="46" t="str">
        <f t="shared" si="16"/>
        <v/>
      </c>
    </row>
    <row r="47" spans="1:18" x14ac:dyDescent="0.4">
      <c r="A47" s="9">
        <v>39</v>
      </c>
      <c r="B47" s="5"/>
      <c r="C47" s="47"/>
      <c r="D47" s="57"/>
      <c r="E47" s="58"/>
      <c r="F47" s="59"/>
      <c r="G47" s="22" t="str">
        <f t="shared" si="18"/>
        <v/>
      </c>
      <c r="H47" s="22" t="str">
        <f t="shared" si="19"/>
        <v/>
      </c>
      <c r="I47" s="22" t="str">
        <f t="shared" si="20"/>
        <v/>
      </c>
      <c r="J47" s="44" t="str">
        <f t="shared" si="11"/>
        <v/>
      </c>
      <c r="K47" s="45" t="str">
        <f t="shared" si="12"/>
        <v/>
      </c>
      <c r="L47" s="46" t="str">
        <f t="shared" si="13"/>
        <v/>
      </c>
      <c r="M47" s="44" t="str">
        <f t="shared" si="14"/>
        <v/>
      </c>
      <c r="N47" s="45" t="str">
        <f t="shared" si="15"/>
        <v/>
      </c>
      <c r="O47" s="46" t="str">
        <f t="shared" si="16"/>
        <v/>
      </c>
    </row>
    <row r="48" spans="1:18" x14ac:dyDescent="0.4">
      <c r="A48" s="9">
        <v>40</v>
      </c>
      <c r="B48" s="5"/>
      <c r="C48" s="47"/>
      <c r="D48" s="57"/>
      <c r="E48" s="58"/>
      <c r="F48" s="59"/>
      <c r="G48" s="22" t="str">
        <f t="shared" si="18"/>
        <v/>
      </c>
      <c r="H48" s="22" t="str">
        <f t="shared" si="19"/>
        <v/>
      </c>
      <c r="I48" s="22" t="str">
        <f t="shared" si="20"/>
        <v/>
      </c>
      <c r="J48" s="44" t="str">
        <f t="shared" si="11"/>
        <v/>
      </c>
      <c r="K48" s="45" t="str">
        <f t="shared" si="12"/>
        <v/>
      </c>
      <c r="L48" s="46" t="str">
        <f t="shared" si="13"/>
        <v/>
      </c>
      <c r="M48" s="44" t="str">
        <f t="shared" si="14"/>
        <v/>
      </c>
      <c r="N48" s="45" t="str">
        <f t="shared" si="15"/>
        <v/>
      </c>
      <c r="O48" s="46" t="str">
        <f t="shared" si="16"/>
        <v/>
      </c>
    </row>
    <row r="49" spans="1:15" x14ac:dyDescent="0.4">
      <c r="A49" s="9">
        <v>41</v>
      </c>
      <c r="B49" s="5"/>
      <c r="C49" s="47"/>
      <c r="D49" s="57"/>
      <c r="E49" s="58"/>
      <c r="F49" s="59"/>
      <c r="G49" s="22" t="str">
        <f t="shared" si="18"/>
        <v/>
      </c>
      <c r="H49" s="22" t="str">
        <f t="shared" si="19"/>
        <v/>
      </c>
      <c r="I49" s="22" t="str">
        <f t="shared" si="20"/>
        <v/>
      </c>
      <c r="J49" s="44" t="str">
        <f t="shared" si="11"/>
        <v/>
      </c>
      <c r="K49" s="45" t="str">
        <f t="shared" si="12"/>
        <v/>
      </c>
      <c r="L49" s="46" t="str">
        <f t="shared" si="13"/>
        <v/>
      </c>
      <c r="M49" s="44" t="str">
        <f t="shared" si="14"/>
        <v/>
      </c>
      <c r="N49" s="45" t="str">
        <f t="shared" si="15"/>
        <v/>
      </c>
      <c r="O49" s="46" t="str">
        <f t="shared" si="16"/>
        <v/>
      </c>
    </row>
    <row r="50" spans="1:15" x14ac:dyDescent="0.4">
      <c r="A50" s="9">
        <v>42</v>
      </c>
      <c r="B50" s="5"/>
      <c r="C50" s="47"/>
      <c r="D50" s="57"/>
      <c r="E50" s="58"/>
      <c r="F50" s="59"/>
      <c r="G50" s="22" t="str">
        <f t="shared" si="18"/>
        <v/>
      </c>
      <c r="H50" s="22" t="str">
        <f t="shared" si="19"/>
        <v/>
      </c>
      <c r="I50" s="22" t="str">
        <f t="shared" si="20"/>
        <v/>
      </c>
      <c r="J50" s="44" t="str">
        <f t="shared" si="11"/>
        <v/>
      </c>
      <c r="K50" s="45" t="str">
        <f t="shared" si="12"/>
        <v/>
      </c>
      <c r="L50" s="46" t="str">
        <f t="shared" si="13"/>
        <v/>
      </c>
      <c r="M50" s="44" t="str">
        <f t="shared" si="14"/>
        <v/>
      </c>
      <c r="N50" s="45" t="str">
        <f t="shared" si="15"/>
        <v/>
      </c>
      <c r="O50" s="46" t="str">
        <f t="shared" si="16"/>
        <v/>
      </c>
    </row>
    <row r="51" spans="1:15" x14ac:dyDescent="0.4">
      <c r="A51" s="9">
        <v>43</v>
      </c>
      <c r="B51" s="5"/>
      <c r="C51" s="47"/>
      <c r="D51" s="57"/>
      <c r="E51" s="58"/>
      <c r="F51" s="80"/>
      <c r="G51" s="22" t="str">
        <f t="shared" si="18"/>
        <v/>
      </c>
      <c r="H51" s="22" t="str">
        <f t="shared" si="19"/>
        <v/>
      </c>
      <c r="I51" s="22" t="str">
        <f t="shared" si="20"/>
        <v/>
      </c>
      <c r="J51" s="44" t="str">
        <f t="shared" si="11"/>
        <v/>
      </c>
      <c r="K51" s="45" t="str">
        <f t="shared" si="12"/>
        <v/>
      </c>
      <c r="L51" s="46" t="str">
        <f t="shared" si="13"/>
        <v/>
      </c>
      <c r="M51" s="44" t="str">
        <f t="shared" si="14"/>
        <v/>
      </c>
      <c r="N51" s="45" t="str">
        <f t="shared" si="15"/>
        <v/>
      </c>
      <c r="O51" s="46" t="str">
        <f t="shared" si="16"/>
        <v/>
      </c>
    </row>
    <row r="52" spans="1:15" x14ac:dyDescent="0.4">
      <c r="A52" s="9">
        <v>44</v>
      </c>
      <c r="B52" s="5"/>
      <c r="C52" s="47"/>
      <c r="D52" s="57"/>
      <c r="E52" s="58"/>
      <c r="F52" s="59"/>
      <c r="G52" s="22" t="str">
        <f t="shared" si="18"/>
        <v/>
      </c>
      <c r="H52" s="22" t="str">
        <f t="shared" si="19"/>
        <v/>
      </c>
      <c r="I52" s="22" t="str">
        <f t="shared" si="20"/>
        <v/>
      </c>
      <c r="J52" s="44" t="str">
        <f t="shared" si="11"/>
        <v/>
      </c>
      <c r="K52" s="45" t="str">
        <f t="shared" si="12"/>
        <v/>
      </c>
      <c r="L52" s="46" t="str">
        <f t="shared" si="13"/>
        <v/>
      </c>
      <c r="M52" s="44" t="str">
        <f t="shared" si="14"/>
        <v/>
      </c>
      <c r="N52" s="45" t="str">
        <f t="shared" si="15"/>
        <v/>
      </c>
      <c r="O52" s="46" t="str">
        <f t="shared" si="16"/>
        <v/>
      </c>
    </row>
    <row r="53" spans="1:15" x14ac:dyDescent="0.4">
      <c r="A53" s="9">
        <v>45</v>
      </c>
      <c r="B53" s="5"/>
      <c r="C53" s="47"/>
      <c r="D53" s="57"/>
      <c r="E53" s="58"/>
      <c r="F53" s="59"/>
      <c r="G53" s="22" t="str">
        <f t="shared" si="18"/>
        <v/>
      </c>
      <c r="H53" s="22" t="str">
        <f t="shared" si="19"/>
        <v/>
      </c>
      <c r="I53" s="22" t="str">
        <f t="shared" si="20"/>
        <v/>
      </c>
      <c r="J53" s="44" t="str">
        <f t="shared" si="11"/>
        <v/>
      </c>
      <c r="K53" s="45" t="str">
        <f t="shared" si="12"/>
        <v/>
      </c>
      <c r="L53" s="46" t="str">
        <f t="shared" si="13"/>
        <v/>
      </c>
      <c r="M53" s="44" t="str">
        <f t="shared" si="14"/>
        <v/>
      </c>
      <c r="N53" s="45" t="str">
        <f t="shared" si="15"/>
        <v/>
      </c>
      <c r="O53" s="46" t="str">
        <f t="shared" si="16"/>
        <v/>
      </c>
    </row>
    <row r="54" spans="1:15" x14ac:dyDescent="0.4">
      <c r="A54" s="9">
        <v>46</v>
      </c>
      <c r="B54" s="5"/>
      <c r="C54" s="47"/>
      <c r="D54" s="57"/>
      <c r="E54" s="58"/>
      <c r="F54" s="59"/>
      <c r="G54" s="22" t="str">
        <f t="shared" si="18"/>
        <v/>
      </c>
      <c r="H54" s="22" t="str">
        <f t="shared" si="19"/>
        <v/>
      </c>
      <c r="I54" s="22" t="str">
        <f t="shared" si="20"/>
        <v/>
      </c>
      <c r="J54" s="44" t="str">
        <f t="shared" si="11"/>
        <v/>
      </c>
      <c r="K54" s="45" t="str">
        <f t="shared" si="12"/>
        <v/>
      </c>
      <c r="L54" s="46" t="str">
        <f t="shared" si="13"/>
        <v/>
      </c>
      <c r="M54" s="44" t="str">
        <f t="shared" si="14"/>
        <v/>
      </c>
      <c r="N54" s="45" t="str">
        <f t="shared" si="15"/>
        <v/>
      </c>
      <c r="O54" s="46" t="str">
        <f t="shared" si="16"/>
        <v/>
      </c>
    </row>
    <row r="55" spans="1:15" x14ac:dyDescent="0.4">
      <c r="A55" s="9">
        <v>47</v>
      </c>
      <c r="B55" s="5"/>
      <c r="C55" s="47"/>
      <c r="D55" s="57"/>
      <c r="E55" s="58"/>
      <c r="F55" s="59"/>
      <c r="G55" s="22" t="str">
        <f t="shared" si="18"/>
        <v/>
      </c>
      <c r="H55" s="22" t="str">
        <f t="shared" si="19"/>
        <v/>
      </c>
      <c r="I55" s="22" t="str">
        <f t="shared" si="20"/>
        <v/>
      </c>
      <c r="J55" s="44" t="str">
        <f t="shared" si="11"/>
        <v/>
      </c>
      <c r="K55" s="45" t="str">
        <f t="shared" si="12"/>
        <v/>
      </c>
      <c r="L55" s="46" t="str">
        <f t="shared" si="13"/>
        <v/>
      </c>
      <c r="M55" s="44" t="str">
        <f t="shared" si="14"/>
        <v/>
      </c>
      <c r="N55" s="45" t="str">
        <f t="shared" si="15"/>
        <v/>
      </c>
      <c r="O55" s="46" t="str">
        <f t="shared" si="16"/>
        <v/>
      </c>
    </row>
    <row r="56" spans="1:15" x14ac:dyDescent="0.4">
      <c r="A56" s="9">
        <v>48</v>
      </c>
      <c r="B56" s="5"/>
      <c r="C56" s="47"/>
      <c r="D56" s="57"/>
      <c r="E56" s="58"/>
      <c r="F56" s="59"/>
      <c r="G56" s="22" t="str">
        <f t="shared" si="18"/>
        <v/>
      </c>
      <c r="H56" s="22" t="str">
        <f t="shared" si="19"/>
        <v/>
      </c>
      <c r="I56" s="22" t="str">
        <f t="shared" si="20"/>
        <v/>
      </c>
      <c r="J56" s="44" t="str">
        <f t="shared" si="11"/>
        <v/>
      </c>
      <c r="K56" s="45" t="str">
        <f t="shared" si="12"/>
        <v/>
      </c>
      <c r="L56" s="46" t="str">
        <f t="shared" si="13"/>
        <v/>
      </c>
      <c r="M56" s="44" t="str">
        <f t="shared" si="14"/>
        <v/>
      </c>
      <c r="N56" s="45" t="str">
        <f t="shared" si="15"/>
        <v/>
      </c>
      <c r="O56" s="46" t="str">
        <f t="shared" si="16"/>
        <v/>
      </c>
    </row>
    <row r="57" spans="1:15" x14ac:dyDescent="0.4">
      <c r="A57" s="9">
        <v>49</v>
      </c>
      <c r="B57" s="5"/>
      <c r="C57" s="47"/>
      <c r="D57" s="57"/>
      <c r="E57" s="58"/>
      <c r="F57" s="59"/>
      <c r="G57" s="22" t="str">
        <f t="shared" si="18"/>
        <v/>
      </c>
      <c r="H57" s="22" t="str">
        <f t="shared" si="19"/>
        <v/>
      </c>
      <c r="I57" s="22" t="str">
        <f t="shared" si="20"/>
        <v/>
      </c>
      <c r="J57" s="44" t="str">
        <f t="shared" si="11"/>
        <v/>
      </c>
      <c r="K57" s="45" t="str">
        <f t="shared" si="12"/>
        <v/>
      </c>
      <c r="L57" s="46" t="str">
        <f t="shared" si="13"/>
        <v/>
      </c>
      <c r="M57" s="44" t="str">
        <f t="shared" si="14"/>
        <v/>
      </c>
      <c r="N57" s="45" t="str">
        <f t="shared" si="15"/>
        <v/>
      </c>
      <c r="O57" s="46" t="str">
        <f t="shared" si="16"/>
        <v/>
      </c>
    </row>
    <row r="58" spans="1:15" ht="19.5" thickBot="1" x14ac:dyDescent="0.45">
      <c r="A58" s="9">
        <v>50</v>
      </c>
      <c r="B58" s="6"/>
      <c r="C58" s="51"/>
      <c r="D58" s="61"/>
      <c r="E58" s="62"/>
      <c r="F58" s="63"/>
      <c r="G58" s="22" t="str">
        <f t="shared" si="18"/>
        <v/>
      </c>
      <c r="H58" s="22" t="str">
        <f t="shared" si="19"/>
        <v/>
      </c>
      <c r="I58" s="22" t="str">
        <f t="shared" si="20"/>
        <v/>
      </c>
      <c r="J58" s="44" t="str">
        <f t="shared" si="11"/>
        <v/>
      </c>
      <c r="K58" s="45" t="str">
        <f t="shared" si="12"/>
        <v/>
      </c>
      <c r="L58" s="46" t="str">
        <f t="shared" si="13"/>
        <v/>
      </c>
      <c r="M58" s="44" t="str">
        <f t="shared" si="14"/>
        <v/>
      </c>
      <c r="N58" s="45" t="str">
        <f t="shared" si="15"/>
        <v/>
      </c>
      <c r="O58" s="46" t="str">
        <f t="shared" si="16"/>
        <v/>
      </c>
    </row>
    <row r="59" spans="1:15" ht="19.5" thickBot="1" x14ac:dyDescent="0.45">
      <c r="A59" s="9"/>
      <c r="B59" s="92" t="s">
        <v>5</v>
      </c>
      <c r="C59" s="93"/>
      <c r="D59" s="7">
        <f>COUNTIF(D9:D58,1.27)</f>
        <v>18</v>
      </c>
      <c r="E59" s="7">
        <f>COUNTIF(E9:E58,1.5)</f>
        <v>15</v>
      </c>
      <c r="F59" s="8">
        <f>COUNTIF(F9:F58,2)</f>
        <v>14</v>
      </c>
      <c r="G59" s="70">
        <f>M59+G8</f>
        <v>163281.07250581498</v>
      </c>
      <c r="H59" s="71">
        <f>N59+H8</f>
        <v>147126.18205067818</v>
      </c>
      <c r="I59" s="72">
        <f>O59+I8</f>
        <v>166724.51255654957</v>
      </c>
      <c r="J59" s="67" t="s">
        <v>32</v>
      </c>
      <c r="K59" s="68">
        <f>B58-B9</f>
        <v>-43864</v>
      </c>
      <c r="L59" s="69" t="s">
        <v>33</v>
      </c>
      <c r="M59" s="81">
        <f>SUM(M9:M58)</f>
        <v>63281.072505814984</v>
      </c>
      <c r="N59" s="82">
        <f>SUM(N9:N58)</f>
        <v>47126.182050678195</v>
      </c>
      <c r="O59" s="83">
        <f>SUM(O9:O58)</f>
        <v>66724.512556549569</v>
      </c>
    </row>
    <row r="60" spans="1:15" ht="19.5" thickBot="1" x14ac:dyDescent="0.45">
      <c r="A60" s="9"/>
      <c r="B60" s="86" t="s">
        <v>6</v>
      </c>
      <c r="C60" s="87"/>
      <c r="D60" s="7">
        <f>COUNTIF(D9:D58,-1)</f>
        <v>6</v>
      </c>
      <c r="E60" s="7">
        <f>COUNTIF(E9:E58,-1)</f>
        <v>9</v>
      </c>
      <c r="F60" s="8">
        <f>COUNTIF(F9:F58,-1)</f>
        <v>10</v>
      </c>
      <c r="G60" s="84" t="s">
        <v>31</v>
      </c>
      <c r="H60" s="85"/>
      <c r="I60" s="91"/>
      <c r="J60" s="84" t="s">
        <v>34</v>
      </c>
      <c r="K60" s="85"/>
      <c r="L60" s="91"/>
      <c r="M60" s="9"/>
      <c r="N60" s="3"/>
      <c r="O60" s="4"/>
    </row>
    <row r="61" spans="1:15" ht="19.5" thickBot="1" x14ac:dyDescent="0.45">
      <c r="A61" s="9"/>
      <c r="B61" s="86" t="s">
        <v>36</v>
      </c>
      <c r="C61" s="87"/>
      <c r="D61" s="7">
        <f>COUNTIF(D9:D58,0)</f>
        <v>0</v>
      </c>
      <c r="E61" s="7">
        <f>COUNTIF(E9:E58,0)</f>
        <v>0</v>
      </c>
      <c r="F61" s="7">
        <f>COUNTIF(F9:F58,0)</f>
        <v>0</v>
      </c>
      <c r="G61" s="76">
        <f>G59/G8</f>
        <v>1.6328107250581498</v>
      </c>
      <c r="H61" s="77">
        <f t="shared" ref="H61" si="21">H59/H8</f>
        <v>1.4712618205067818</v>
      </c>
      <c r="I61" s="78">
        <f>I59/I8</f>
        <v>1.6672451255654956</v>
      </c>
      <c r="J61" s="65">
        <f>(G61-100%)*30/K59</f>
        <v>-4.3279960221923437E-4</v>
      </c>
      <c r="K61" s="65">
        <f>(H61-100%)*30/K59</f>
        <v>-3.2231111196433189E-4</v>
      </c>
      <c r="L61" s="66">
        <f>(I61-100%)*30/K59</f>
        <v>-4.5635039592752303E-4</v>
      </c>
      <c r="M61" s="10"/>
      <c r="N61" s="2"/>
      <c r="O61" s="11"/>
    </row>
    <row r="62" spans="1:15" ht="19.5" thickBot="1" x14ac:dyDescent="0.45">
      <c r="A62" s="3"/>
      <c r="B62" s="84" t="s">
        <v>4</v>
      </c>
      <c r="C62" s="85"/>
      <c r="D62" s="79">
        <f t="shared" ref="D62:E62" si="22">D59/(D59+D60+D61)</f>
        <v>0.75</v>
      </c>
      <c r="E62" s="74">
        <f t="shared" si="22"/>
        <v>0.625</v>
      </c>
      <c r="F62" s="75">
        <f>F59/(F59+F60+F61)</f>
        <v>0.58333333333333337</v>
      </c>
    </row>
    <row r="64" spans="1:15" x14ac:dyDescent="0.4">
      <c r="D64" s="73"/>
      <c r="E64" s="73"/>
      <c r="F64" s="73"/>
    </row>
  </sheetData>
  <mergeCells count="11">
    <mergeCell ref="B62:C62"/>
    <mergeCell ref="B61:C61"/>
    <mergeCell ref="J8:L8"/>
    <mergeCell ref="J6:L6"/>
    <mergeCell ref="M6:O6"/>
    <mergeCell ref="G6:I6"/>
    <mergeCell ref="M8:O8"/>
    <mergeCell ref="B59:C59"/>
    <mergeCell ref="B60:C60"/>
    <mergeCell ref="G60:I60"/>
    <mergeCell ref="J60:L60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977D6-8A2C-45F4-90C1-C87FB7BCCC29}">
  <dimension ref="A1:B644"/>
  <sheetViews>
    <sheetView zoomScale="80" zoomScaleNormal="80" workbookViewId="0">
      <selection activeCell="A644" sqref="A644"/>
    </sheetView>
  </sheetViews>
  <sheetFormatPr defaultColWidth="8.125" defaultRowHeight="14.25" x14ac:dyDescent="0.4"/>
  <cols>
    <col min="1" max="1" width="14.875" style="53" bestFit="1" customWidth="1"/>
    <col min="2" max="2" width="7.25" style="52" customWidth="1"/>
    <col min="3" max="256" width="8.125" style="52"/>
    <col min="257" max="257" width="6.625" style="52" customWidth="1"/>
    <col min="258" max="258" width="7.25" style="52" customWidth="1"/>
    <col min="259" max="512" width="8.125" style="52"/>
    <col min="513" max="513" width="6.625" style="52" customWidth="1"/>
    <col min="514" max="514" width="7.25" style="52" customWidth="1"/>
    <col min="515" max="768" width="8.125" style="52"/>
    <col min="769" max="769" width="6.625" style="52" customWidth="1"/>
    <col min="770" max="770" width="7.25" style="52" customWidth="1"/>
    <col min="771" max="1024" width="8.125" style="52"/>
    <col min="1025" max="1025" width="6.625" style="52" customWidth="1"/>
    <col min="1026" max="1026" width="7.25" style="52" customWidth="1"/>
    <col min="1027" max="1280" width="8.125" style="52"/>
    <col min="1281" max="1281" width="6.625" style="52" customWidth="1"/>
    <col min="1282" max="1282" width="7.25" style="52" customWidth="1"/>
    <col min="1283" max="1536" width="8.125" style="52"/>
    <col min="1537" max="1537" width="6.625" style="52" customWidth="1"/>
    <col min="1538" max="1538" width="7.25" style="52" customWidth="1"/>
    <col min="1539" max="1792" width="8.125" style="52"/>
    <col min="1793" max="1793" width="6.625" style="52" customWidth="1"/>
    <col min="1794" max="1794" width="7.25" style="52" customWidth="1"/>
    <col min="1795" max="2048" width="8.125" style="52"/>
    <col min="2049" max="2049" width="6.625" style="52" customWidth="1"/>
    <col min="2050" max="2050" width="7.25" style="52" customWidth="1"/>
    <col min="2051" max="2304" width="8.125" style="52"/>
    <col min="2305" max="2305" width="6.625" style="52" customWidth="1"/>
    <col min="2306" max="2306" width="7.25" style="52" customWidth="1"/>
    <col min="2307" max="2560" width="8.125" style="52"/>
    <col min="2561" max="2561" width="6.625" style="52" customWidth="1"/>
    <col min="2562" max="2562" width="7.25" style="52" customWidth="1"/>
    <col min="2563" max="2816" width="8.125" style="52"/>
    <col min="2817" max="2817" width="6.625" style="52" customWidth="1"/>
    <col min="2818" max="2818" width="7.25" style="52" customWidth="1"/>
    <col min="2819" max="3072" width="8.125" style="52"/>
    <col min="3073" max="3073" width="6.625" style="52" customWidth="1"/>
    <col min="3074" max="3074" width="7.25" style="52" customWidth="1"/>
    <col min="3075" max="3328" width="8.125" style="52"/>
    <col min="3329" max="3329" width="6.625" style="52" customWidth="1"/>
    <col min="3330" max="3330" width="7.25" style="52" customWidth="1"/>
    <col min="3331" max="3584" width="8.125" style="52"/>
    <col min="3585" max="3585" width="6.625" style="52" customWidth="1"/>
    <col min="3586" max="3586" width="7.25" style="52" customWidth="1"/>
    <col min="3587" max="3840" width="8.125" style="52"/>
    <col min="3841" max="3841" width="6.625" style="52" customWidth="1"/>
    <col min="3842" max="3842" width="7.25" style="52" customWidth="1"/>
    <col min="3843" max="4096" width="8.125" style="52"/>
    <col min="4097" max="4097" width="6.625" style="52" customWidth="1"/>
    <col min="4098" max="4098" width="7.25" style="52" customWidth="1"/>
    <col min="4099" max="4352" width="8.125" style="52"/>
    <col min="4353" max="4353" width="6.625" style="52" customWidth="1"/>
    <col min="4354" max="4354" width="7.25" style="52" customWidth="1"/>
    <col min="4355" max="4608" width="8.125" style="52"/>
    <col min="4609" max="4609" width="6.625" style="52" customWidth="1"/>
    <col min="4610" max="4610" width="7.25" style="52" customWidth="1"/>
    <col min="4611" max="4864" width="8.125" style="52"/>
    <col min="4865" max="4865" width="6.625" style="52" customWidth="1"/>
    <col min="4866" max="4866" width="7.25" style="52" customWidth="1"/>
    <col min="4867" max="5120" width="8.125" style="52"/>
    <col min="5121" max="5121" width="6.625" style="52" customWidth="1"/>
    <col min="5122" max="5122" width="7.25" style="52" customWidth="1"/>
    <col min="5123" max="5376" width="8.125" style="52"/>
    <col min="5377" max="5377" width="6.625" style="52" customWidth="1"/>
    <col min="5378" max="5378" width="7.25" style="52" customWidth="1"/>
    <col min="5379" max="5632" width="8.125" style="52"/>
    <col min="5633" max="5633" width="6.625" style="52" customWidth="1"/>
    <col min="5634" max="5634" width="7.25" style="52" customWidth="1"/>
    <col min="5635" max="5888" width="8.125" style="52"/>
    <col min="5889" max="5889" width="6.625" style="52" customWidth="1"/>
    <col min="5890" max="5890" width="7.25" style="52" customWidth="1"/>
    <col min="5891" max="6144" width="8.125" style="52"/>
    <col min="6145" max="6145" width="6.625" style="52" customWidth="1"/>
    <col min="6146" max="6146" width="7.25" style="52" customWidth="1"/>
    <col min="6147" max="6400" width="8.125" style="52"/>
    <col min="6401" max="6401" width="6.625" style="52" customWidth="1"/>
    <col min="6402" max="6402" width="7.25" style="52" customWidth="1"/>
    <col min="6403" max="6656" width="8.125" style="52"/>
    <col min="6657" max="6657" width="6.625" style="52" customWidth="1"/>
    <col min="6658" max="6658" width="7.25" style="52" customWidth="1"/>
    <col min="6659" max="6912" width="8.125" style="52"/>
    <col min="6913" max="6913" width="6.625" style="52" customWidth="1"/>
    <col min="6914" max="6914" width="7.25" style="52" customWidth="1"/>
    <col min="6915" max="7168" width="8.125" style="52"/>
    <col min="7169" max="7169" width="6.625" style="52" customWidth="1"/>
    <col min="7170" max="7170" width="7.25" style="52" customWidth="1"/>
    <col min="7171" max="7424" width="8.125" style="52"/>
    <col min="7425" max="7425" width="6.625" style="52" customWidth="1"/>
    <col min="7426" max="7426" width="7.25" style="52" customWidth="1"/>
    <col min="7427" max="7680" width="8.125" style="52"/>
    <col min="7681" max="7681" width="6.625" style="52" customWidth="1"/>
    <col min="7682" max="7682" width="7.25" style="52" customWidth="1"/>
    <col min="7683" max="7936" width="8.125" style="52"/>
    <col min="7937" max="7937" width="6.625" style="52" customWidth="1"/>
    <col min="7938" max="7938" width="7.25" style="52" customWidth="1"/>
    <col min="7939" max="8192" width="8.125" style="52"/>
    <col min="8193" max="8193" width="6.625" style="52" customWidth="1"/>
    <col min="8194" max="8194" width="7.25" style="52" customWidth="1"/>
    <col min="8195" max="8448" width="8.125" style="52"/>
    <col min="8449" max="8449" width="6.625" style="52" customWidth="1"/>
    <col min="8450" max="8450" width="7.25" style="52" customWidth="1"/>
    <col min="8451" max="8704" width="8.125" style="52"/>
    <col min="8705" max="8705" width="6.625" style="52" customWidth="1"/>
    <col min="8706" max="8706" width="7.25" style="52" customWidth="1"/>
    <col min="8707" max="8960" width="8.125" style="52"/>
    <col min="8961" max="8961" width="6.625" style="52" customWidth="1"/>
    <col min="8962" max="8962" width="7.25" style="52" customWidth="1"/>
    <col min="8963" max="9216" width="8.125" style="52"/>
    <col min="9217" max="9217" width="6.625" style="52" customWidth="1"/>
    <col min="9218" max="9218" width="7.25" style="52" customWidth="1"/>
    <col min="9219" max="9472" width="8.125" style="52"/>
    <col min="9473" max="9473" width="6.625" style="52" customWidth="1"/>
    <col min="9474" max="9474" width="7.25" style="52" customWidth="1"/>
    <col min="9475" max="9728" width="8.125" style="52"/>
    <col min="9729" max="9729" width="6.625" style="52" customWidth="1"/>
    <col min="9730" max="9730" width="7.25" style="52" customWidth="1"/>
    <col min="9731" max="9984" width="8.125" style="52"/>
    <col min="9985" max="9985" width="6.625" style="52" customWidth="1"/>
    <col min="9986" max="9986" width="7.25" style="52" customWidth="1"/>
    <col min="9987" max="10240" width="8.125" style="52"/>
    <col min="10241" max="10241" width="6.625" style="52" customWidth="1"/>
    <col min="10242" max="10242" width="7.25" style="52" customWidth="1"/>
    <col min="10243" max="10496" width="8.125" style="52"/>
    <col min="10497" max="10497" width="6.625" style="52" customWidth="1"/>
    <col min="10498" max="10498" width="7.25" style="52" customWidth="1"/>
    <col min="10499" max="10752" width="8.125" style="52"/>
    <col min="10753" max="10753" width="6.625" style="52" customWidth="1"/>
    <col min="10754" max="10754" width="7.25" style="52" customWidth="1"/>
    <col min="10755" max="11008" width="8.125" style="52"/>
    <col min="11009" max="11009" width="6.625" style="52" customWidth="1"/>
    <col min="11010" max="11010" width="7.25" style="52" customWidth="1"/>
    <col min="11011" max="11264" width="8.125" style="52"/>
    <col min="11265" max="11265" width="6.625" style="52" customWidth="1"/>
    <col min="11266" max="11266" width="7.25" style="52" customWidth="1"/>
    <col min="11267" max="11520" width="8.125" style="52"/>
    <col min="11521" max="11521" width="6.625" style="52" customWidth="1"/>
    <col min="11522" max="11522" width="7.25" style="52" customWidth="1"/>
    <col min="11523" max="11776" width="8.125" style="52"/>
    <col min="11777" max="11777" width="6.625" style="52" customWidth="1"/>
    <col min="11778" max="11778" width="7.25" style="52" customWidth="1"/>
    <col min="11779" max="12032" width="8.125" style="52"/>
    <col min="12033" max="12033" width="6.625" style="52" customWidth="1"/>
    <col min="12034" max="12034" width="7.25" style="52" customWidth="1"/>
    <col min="12035" max="12288" width="8.125" style="52"/>
    <col min="12289" max="12289" width="6.625" style="52" customWidth="1"/>
    <col min="12290" max="12290" width="7.25" style="52" customWidth="1"/>
    <col min="12291" max="12544" width="8.125" style="52"/>
    <col min="12545" max="12545" width="6.625" style="52" customWidth="1"/>
    <col min="12546" max="12546" width="7.25" style="52" customWidth="1"/>
    <col min="12547" max="12800" width="8.125" style="52"/>
    <col min="12801" max="12801" width="6.625" style="52" customWidth="1"/>
    <col min="12802" max="12802" width="7.25" style="52" customWidth="1"/>
    <col min="12803" max="13056" width="8.125" style="52"/>
    <col min="13057" max="13057" width="6.625" style="52" customWidth="1"/>
    <col min="13058" max="13058" width="7.25" style="52" customWidth="1"/>
    <col min="13059" max="13312" width="8.125" style="52"/>
    <col min="13313" max="13313" width="6.625" style="52" customWidth="1"/>
    <col min="13314" max="13314" width="7.25" style="52" customWidth="1"/>
    <col min="13315" max="13568" width="8.125" style="52"/>
    <col min="13569" max="13569" width="6.625" style="52" customWidth="1"/>
    <col min="13570" max="13570" width="7.25" style="52" customWidth="1"/>
    <col min="13571" max="13824" width="8.125" style="52"/>
    <col min="13825" max="13825" width="6.625" style="52" customWidth="1"/>
    <col min="13826" max="13826" width="7.25" style="52" customWidth="1"/>
    <col min="13827" max="14080" width="8.125" style="52"/>
    <col min="14081" max="14081" width="6.625" style="52" customWidth="1"/>
    <col min="14082" max="14082" width="7.25" style="52" customWidth="1"/>
    <col min="14083" max="14336" width="8.125" style="52"/>
    <col min="14337" max="14337" width="6.625" style="52" customWidth="1"/>
    <col min="14338" max="14338" width="7.25" style="52" customWidth="1"/>
    <col min="14339" max="14592" width="8.125" style="52"/>
    <col min="14593" max="14593" width="6.625" style="52" customWidth="1"/>
    <col min="14594" max="14594" width="7.25" style="52" customWidth="1"/>
    <col min="14595" max="14848" width="8.125" style="52"/>
    <col min="14849" max="14849" width="6.625" style="52" customWidth="1"/>
    <col min="14850" max="14850" width="7.25" style="52" customWidth="1"/>
    <col min="14851" max="15104" width="8.125" style="52"/>
    <col min="15105" max="15105" width="6.625" style="52" customWidth="1"/>
    <col min="15106" max="15106" width="7.25" style="52" customWidth="1"/>
    <col min="15107" max="15360" width="8.125" style="52"/>
    <col min="15361" max="15361" width="6.625" style="52" customWidth="1"/>
    <col min="15362" max="15362" width="7.25" style="52" customWidth="1"/>
    <col min="15363" max="15616" width="8.125" style="52"/>
    <col min="15617" max="15617" width="6.625" style="52" customWidth="1"/>
    <col min="15618" max="15618" width="7.25" style="52" customWidth="1"/>
    <col min="15619" max="15872" width="8.125" style="52"/>
    <col min="15873" max="15873" width="6.625" style="52" customWidth="1"/>
    <col min="15874" max="15874" width="7.25" style="52" customWidth="1"/>
    <col min="15875" max="16128" width="8.125" style="52"/>
    <col min="16129" max="16129" width="6.625" style="52" customWidth="1"/>
    <col min="16130" max="16130" width="7.25" style="52" customWidth="1"/>
    <col min="16131" max="16384" width="8.125" style="52"/>
  </cols>
  <sheetData>
    <row r="1" spans="1:2" x14ac:dyDescent="0.4">
      <c r="A1" s="98">
        <v>43864</v>
      </c>
      <c r="B1" s="99"/>
    </row>
    <row r="27" spans="1:2" x14ac:dyDescent="0.4">
      <c r="A27" s="98">
        <v>43882</v>
      </c>
      <c r="B27" s="99"/>
    </row>
    <row r="54" spans="1:1" x14ac:dyDescent="0.4">
      <c r="A54" s="98">
        <v>43895</v>
      </c>
    </row>
    <row r="80" spans="1:1" x14ac:dyDescent="0.4">
      <c r="A80" s="98">
        <v>43916</v>
      </c>
    </row>
    <row r="107" spans="1:1" x14ac:dyDescent="0.4">
      <c r="A107" s="98">
        <v>43920</v>
      </c>
    </row>
    <row r="134" spans="1:1" x14ac:dyDescent="0.4">
      <c r="A134" s="98">
        <v>43930</v>
      </c>
    </row>
    <row r="161" spans="1:1" x14ac:dyDescent="0.4">
      <c r="A161" s="98">
        <v>43936</v>
      </c>
    </row>
    <row r="188" spans="1:1" x14ac:dyDescent="0.4">
      <c r="A188" s="98">
        <v>44092</v>
      </c>
    </row>
    <row r="215" spans="1:1" x14ac:dyDescent="0.4">
      <c r="A215" s="98">
        <v>44133</v>
      </c>
    </row>
    <row r="241" spans="1:1" x14ac:dyDescent="0.4">
      <c r="A241" s="98">
        <v>44139</v>
      </c>
    </row>
    <row r="268" spans="1:1" x14ac:dyDescent="0.4">
      <c r="A268" s="98">
        <v>44151</v>
      </c>
    </row>
    <row r="295" spans="1:1" x14ac:dyDescent="0.4">
      <c r="A295" s="98">
        <v>44160</v>
      </c>
    </row>
    <row r="322" spans="1:1" x14ac:dyDescent="0.4">
      <c r="A322" s="98">
        <v>44208</v>
      </c>
    </row>
    <row r="349" spans="1:1" x14ac:dyDescent="0.4">
      <c r="A349" s="98">
        <v>44224</v>
      </c>
    </row>
    <row r="375" spans="1:1" x14ac:dyDescent="0.4">
      <c r="A375" s="98">
        <v>44257</v>
      </c>
    </row>
    <row r="402" spans="1:1" x14ac:dyDescent="0.4">
      <c r="A402" s="98">
        <v>44259</v>
      </c>
    </row>
    <row r="428" spans="1:1" x14ac:dyDescent="0.4">
      <c r="A428" s="98">
        <v>44265</v>
      </c>
    </row>
    <row r="457" spans="1:1" x14ac:dyDescent="0.4">
      <c r="A457" s="98">
        <v>44279</v>
      </c>
    </row>
    <row r="484" spans="1:1" x14ac:dyDescent="0.4">
      <c r="A484" s="98">
        <v>44333</v>
      </c>
    </row>
    <row r="510" spans="1:1" x14ac:dyDescent="0.4">
      <c r="A510" s="98">
        <v>44389</v>
      </c>
    </row>
    <row r="536" spans="1:1" x14ac:dyDescent="0.4">
      <c r="A536" s="98">
        <v>44400</v>
      </c>
    </row>
    <row r="562" spans="1:1" x14ac:dyDescent="0.4">
      <c r="A562" s="98">
        <v>44407</v>
      </c>
    </row>
    <row r="588" spans="1:1" x14ac:dyDescent="0.4">
      <c r="A588" s="98">
        <v>44434</v>
      </c>
    </row>
    <row r="614" spans="1:1" x14ac:dyDescent="0.4">
      <c r="A614" s="98">
        <v>44442</v>
      </c>
    </row>
    <row r="644" spans="1:1" x14ac:dyDescent="0.4">
      <c r="A644" s="98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F950-3AFC-4288-912A-27E05220E622}">
  <dimension ref="A1:J29"/>
  <sheetViews>
    <sheetView tabSelected="1" zoomScale="145" zoomScaleSheetLayoutView="100" workbookViewId="0">
      <selection activeCell="K26" sqref="K26"/>
    </sheetView>
  </sheetViews>
  <sheetFormatPr defaultColWidth="8.125" defaultRowHeight="13.5" x14ac:dyDescent="0.4"/>
  <cols>
    <col min="1" max="16384" width="8.125" style="52"/>
  </cols>
  <sheetData>
    <row r="1" spans="1:10" x14ac:dyDescent="0.4">
      <c r="A1" s="52" t="s">
        <v>27</v>
      </c>
    </row>
    <row r="2" spans="1:10" x14ac:dyDescent="0.4">
      <c r="A2" s="94" t="s">
        <v>38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x14ac:dyDescent="0.4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0" x14ac:dyDescent="0.4">
      <c r="A4" s="95"/>
      <c r="B4" s="95"/>
      <c r="C4" s="95"/>
      <c r="D4" s="95"/>
      <c r="E4" s="95"/>
      <c r="F4" s="95"/>
      <c r="G4" s="95"/>
      <c r="H4" s="95"/>
      <c r="I4" s="95"/>
      <c r="J4" s="95"/>
    </row>
    <row r="5" spans="1:10" x14ac:dyDescent="0.4">
      <c r="A5" s="95"/>
      <c r="B5" s="95"/>
      <c r="C5" s="95"/>
      <c r="D5" s="95"/>
      <c r="E5" s="95"/>
      <c r="F5" s="95"/>
      <c r="G5" s="95"/>
      <c r="H5" s="95"/>
      <c r="I5" s="95"/>
      <c r="J5" s="95"/>
    </row>
    <row r="6" spans="1:10" x14ac:dyDescent="0.4">
      <c r="A6" s="95"/>
      <c r="B6" s="95"/>
      <c r="C6" s="95"/>
      <c r="D6" s="95"/>
      <c r="E6" s="95"/>
      <c r="F6" s="95"/>
      <c r="G6" s="95"/>
      <c r="H6" s="95"/>
      <c r="I6" s="95"/>
      <c r="J6" s="95"/>
    </row>
    <row r="7" spans="1:10" x14ac:dyDescent="0.4">
      <c r="A7" s="95"/>
      <c r="B7" s="95"/>
      <c r="C7" s="95"/>
      <c r="D7" s="95"/>
      <c r="E7" s="95"/>
      <c r="F7" s="95"/>
      <c r="G7" s="95"/>
      <c r="H7" s="95"/>
      <c r="I7" s="95"/>
      <c r="J7" s="95"/>
    </row>
    <row r="8" spans="1:10" x14ac:dyDescent="0.4">
      <c r="A8" s="95"/>
      <c r="B8" s="95"/>
      <c r="C8" s="95"/>
      <c r="D8" s="95"/>
      <c r="E8" s="95"/>
      <c r="F8" s="95"/>
      <c r="G8" s="95"/>
      <c r="H8" s="95"/>
      <c r="I8" s="95"/>
      <c r="J8" s="95"/>
    </row>
    <row r="9" spans="1:10" x14ac:dyDescent="0.4">
      <c r="A9" s="95"/>
      <c r="B9" s="95"/>
      <c r="C9" s="95"/>
      <c r="D9" s="95"/>
      <c r="E9" s="95"/>
      <c r="F9" s="95"/>
      <c r="G9" s="95"/>
      <c r="H9" s="95"/>
      <c r="I9" s="95"/>
      <c r="J9" s="95"/>
    </row>
    <row r="11" spans="1:10" x14ac:dyDescent="0.4">
      <c r="A11" s="52" t="s">
        <v>28</v>
      </c>
    </row>
    <row r="12" spans="1:10" x14ac:dyDescent="0.4">
      <c r="A12" s="96" t="s">
        <v>39</v>
      </c>
      <c r="B12" s="97"/>
      <c r="C12" s="97"/>
      <c r="D12" s="97"/>
      <c r="E12" s="97"/>
      <c r="F12" s="97"/>
      <c r="G12" s="97"/>
      <c r="H12" s="97"/>
      <c r="I12" s="97"/>
      <c r="J12" s="97"/>
    </row>
    <row r="13" spans="1:10" x14ac:dyDescent="0.4">
      <c r="A13" s="97"/>
      <c r="B13" s="97"/>
      <c r="C13" s="97"/>
      <c r="D13" s="97"/>
      <c r="E13" s="97"/>
      <c r="F13" s="97"/>
      <c r="G13" s="97"/>
      <c r="H13" s="97"/>
      <c r="I13" s="97"/>
      <c r="J13" s="97"/>
    </row>
    <row r="14" spans="1:10" x14ac:dyDescent="0.4">
      <c r="A14" s="97"/>
      <c r="B14" s="97"/>
      <c r="C14" s="97"/>
      <c r="D14" s="97"/>
      <c r="E14" s="97"/>
      <c r="F14" s="97"/>
      <c r="G14" s="97"/>
      <c r="H14" s="97"/>
      <c r="I14" s="97"/>
      <c r="J14" s="97"/>
    </row>
    <row r="15" spans="1:10" x14ac:dyDescent="0.4">
      <c r="A15" s="97"/>
      <c r="B15" s="97"/>
      <c r="C15" s="97"/>
      <c r="D15" s="97"/>
      <c r="E15" s="97"/>
      <c r="F15" s="97"/>
      <c r="G15" s="97"/>
      <c r="H15" s="97"/>
      <c r="I15" s="97"/>
      <c r="J15" s="97"/>
    </row>
    <row r="16" spans="1:10" x14ac:dyDescent="0.4">
      <c r="A16" s="97"/>
      <c r="B16" s="97"/>
      <c r="C16" s="97"/>
      <c r="D16" s="97"/>
      <c r="E16" s="97"/>
      <c r="F16" s="97"/>
      <c r="G16" s="97"/>
      <c r="H16" s="97"/>
      <c r="I16" s="97"/>
      <c r="J16" s="97"/>
    </row>
    <row r="17" spans="1:10" x14ac:dyDescent="0.4">
      <c r="A17" s="97"/>
      <c r="B17" s="97"/>
      <c r="C17" s="97"/>
      <c r="D17" s="97"/>
      <c r="E17" s="97"/>
      <c r="F17" s="97"/>
      <c r="G17" s="97"/>
      <c r="H17" s="97"/>
      <c r="I17" s="97"/>
      <c r="J17" s="97"/>
    </row>
    <row r="18" spans="1:10" x14ac:dyDescent="0.4">
      <c r="A18" s="97"/>
      <c r="B18" s="97"/>
      <c r="C18" s="97"/>
      <c r="D18" s="97"/>
      <c r="E18" s="97"/>
      <c r="F18" s="97"/>
      <c r="G18" s="97"/>
      <c r="H18" s="97"/>
      <c r="I18" s="97"/>
      <c r="J18" s="97"/>
    </row>
    <row r="19" spans="1:10" x14ac:dyDescent="0.4">
      <c r="A19" s="97"/>
      <c r="B19" s="97"/>
      <c r="C19" s="97"/>
      <c r="D19" s="97"/>
      <c r="E19" s="97"/>
      <c r="F19" s="97"/>
      <c r="G19" s="97"/>
      <c r="H19" s="97"/>
      <c r="I19" s="97"/>
      <c r="J19" s="97"/>
    </row>
    <row r="21" spans="1:10" x14ac:dyDescent="0.4">
      <c r="A21" s="52" t="s">
        <v>29</v>
      </c>
    </row>
    <row r="22" spans="1:10" x14ac:dyDescent="0.4">
      <c r="A22" s="96" t="s">
        <v>40</v>
      </c>
      <c r="B22" s="96"/>
      <c r="C22" s="96"/>
      <c r="D22" s="96"/>
      <c r="E22" s="96"/>
      <c r="F22" s="96"/>
      <c r="G22" s="96"/>
      <c r="H22" s="96"/>
      <c r="I22" s="96"/>
      <c r="J22" s="96"/>
    </row>
    <row r="23" spans="1:10" x14ac:dyDescent="0.4">
      <c r="A23" s="96"/>
      <c r="B23" s="96"/>
      <c r="C23" s="96"/>
      <c r="D23" s="96"/>
      <c r="E23" s="96"/>
      <c r="F23" s="96"/>
      <c r="G23" s="96"/>
      <c r="H23" s="96"/>
      <c r="I23" s="96"/>
      <c r="J23" s="96"/>
    </row>
    <row r="24" spans="1:10" x14ac:dyDescent="0.4">
      <c r="A24" s="96"/>
      <c r="B24" s="96"/>
      <c r="C24" s="96"/>
      <c r="D24" s="96"/>
      <c r="E24" s="96"/>
      <c r="F24" s="96"/>
      <c r="G24" s="96"/>
      <c r="H24" s="96"/>
      <c r="I24" s="96"/>
      <c r="J24" s="96"/>
    </row>
    <row r="25" spans="1:10" x14ac:dyDescent="0.4">
      <c r="A25" s="96"/>
      <c r="B25" s="96"/>
      <c r="C25" s="96"/>
      <c r="D25" s="96"/>
      <c r="E25" s="96"/>
      <c r="F25" s="96"/>
      <c r="G25" s="96"/>
      <c r="H25" s="96"/>
      <c r="I25" s="96"/>
      <c r="J25" s="96"/>
    </row>
    <row r="26" spans="1:10" x14ac:dyDescent="0.4">
      <c r="A26" s="96"/>
      <c r="B26" s="96"/>
      <c r="C26" s="96"/>
      <c r="D26" s="96"/>
      <c r="E26" s="96"/>
      <c r="F26" s="96"/>
      <c r="G26" s="96"/>
      <c r="H26" s="96"/>
      <c r="I26" s="96"/>
      <c r="J26" s="96"/>
    </row>
    <row r="27" spans="1:10" x14ac:dyDescent="0.4">
      <c r="A27" s="96"/>
      <c r="B27" s="96"/>
      <c r="C27" s="96"/>
      <c r="D27" s="96"/>
      <c r="E27" s="96"/>
      <c r="F27" s="96"/>
      <c r="G27" s="96"/>
      <c r="H27" s="96"/>
      <c r="I27" s="96"/>
      <c r="J27" s="96"/>
    </row>
    <row r="28" spans="1:10" x14ac:dyDescent="0.4">
      <c r="A28" s="96"/>
      <c r="B28" s="96"/>
      <c r="C28" s="96"/>
      <c r="D28" s="96"/>
      <c r="E28" s="96"/>
      <c r="F28" s="96"/>
      <c r="G28" s="96"/>
      <c r="H28" s="96"/>
      <c r="I28" s="96"/>
      <c r="J28" s="96"/>
    </row>
    <row r="29" spans="1:10" x14ac:dyDescent="0.4">
      <c r="A29" s="96"/>
      <c r="B29" s="96"/>
      <c r="C29" s="96"/>
      <c r="D29" s="96"/>
      <c r="E29" s="96"/>
      <c r="F29" s="96"/>
      <c r="G29" s="96"/>
      <c r="H29" s="96"/>
      <c r="I29" s="96"/>
      <c r="J29" s="96"/>
    </row>
  </sheetData>
  <mergeCells count="3">
    <mergeCell ref="A2:J9"/>
    <mergeCell ref="A12:J19"/>
    <mergeCell ref="A22:J29"/>
  </mergeCells>
  <phoneticPr fontId="1"/>
  <pageMargins left="0.75" right="0.75" top="1" bottom="1" header="0.51111111111111107" footer="0.5111111111111110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zoomScale="80" zoomScaleNormal="80" workbookViewId="0">
      <selection activeCell="F4" sqref="F4"/>
    </sheetView>
  </sheetViews>
  <sheetFormatPr defaultRowHeight="18.75" x14ac:dyDescent="0.4"/>
  <cols>
    <col min="1" max="1" width="14" customWidth="1"/>
    <col min="2" max="2" width="13.25" customWidth="1"/>
    <col min="4" max="4" width="14.75" customWidth="1"/>
    <col min="6" max="6" width="14.25" customWidth="1"/>
    <col min="8" max="8" width="15.625" customWidth="1"/>
  </cols>
  <sheetData>
    <row r="1" spans="1:8" x14ac:dyDescent="0.4">
      <c r="A1" s="30" t="s">
        <v>14</v>
      </c>
      <c r="B1" s="31"/>
      <c r="C1" s="32"/>
      <c r="D1" s="33"/>
      <c r="E1" s="32"/>
      <c r="F1" s="33"/>
      <c r="G1" s="32"/>
      <c r="H1" s="33"/>
    </row>
    <row r="2" spans="1:8" x14ac:dyDescent="0.4">
      <c r="A2" s="34"/>
      <c r="B2" s="32"/>
      <c r="C2" s="32"/>
      <c r="D2" s="33"/>
      <c r="E2" s="32"/>
      <c r="F2" s="33"/>
      <c r="G2" s="32"/>
      <c r="H2" s="33"/>
    </row>
    <row r="3" spans="1:8" x14ac:dyDescent="0.4">
      <c r="A3" s="35" t="s">
        <v>15</v>
      </c>
      <c r="B3" s="35" t="s">
        <v>16</v>
      </c>
      <c r="C3" s="35" t="s">
        <v>17</v>
      </c>
      <c r="D3" s="36" t="s">
        <v>18</v>
      </c>
      <c r="E3" s="35" t="s">
        <v>19</v>
      </c>
      <c r="F3" s="36" t="s">
        <v>18</v>
      </c>
      <c r="G3" s="35" t="s">
        <v>20</v>
      </c>
      <c r="H3" s="36" t="s">
        <v>18</v>
      </c>
    </row>
    <row r="4" spans="1:8" x14ac:dyDescent="0.4">
      <c r="A4" s="37" t="s">
        <v>21</v>
      </c>
      <c r="B4" s="37" t="s">
        <v>22</v>
      </c>
      <c r="C4" s="37"/>
      <c r="D4" s="38"/>
      <c r="E4" s="37"/>
      <c r="F4" s="38"/>
      <c r="G4" s="37"/>
      <c r="H4" s="38"/>
    </row>
    <row r="5" spans="1:8" x14ac:dyDescent="0.4">
      <c r="A5" s="37" t="s">
        <v>21</v>
      </c>
      <c r="B5" s="37"/>
      <c r="C5" s="37"/>
      <c r="D5" s="38"/>
      <c r="E5" s="37"/>
      <c r="F5" s="39"/>
      <c r="G5" s="37"/>
      <c r="H5" s="39"/>
    </row>
    <row r="6" spans="1:8" x14ac:dyDescent="0.4">
      <c r="A6" s="37" t="s">
        <v>21</v>
      </c>
      <c r="B6" s="37"/>
      <c r="C6" s="37"/>
      <c r="D6" s="39"/>
      <c r="E6" s="37"/>
      <c r="F6" s="39"/>
      <c r="G6" s="37"/>
      <c r="H6" s="39"/>
    </row>
    <row r="7" spans="1:8" x14ac:dyDescent="0.4">
      <c r="A7" s="37" t="s">
        <v>21</v>
      </c>
      <c r="B7" s="37"/>
      <c r="C7" s="37"/>
      <c r="D7" s="39"/>
      <c r="E7" s="37"/>
      <c r="F7" s="39"/>
      <c r="G7" s="37"/>
      <c r="H7" s="39"/>
    </row>
    <row r="8" spans="1:8" x14ac:dyDescent="0.4">
      <c r="A8" s="37" t="s">
        <v>21</v>
      </c>
      <c r="B8" s="37"/>
      <c r="C8" s="37"/>
      <c r="D8" s="39"/>
      <c r="E8" s="37"/>
      <c r="F8" s="39"/>
      <c r="G8" s="37"/>
      <c r="H8" s="39"/>
    </row>
    <row r="9" spans="1:8" x14ac:dyDescent="0.4">
      <c r="A9" s="37" t="s">
        <v>21</v>
      </c>
      <c r="B9" s="37"/>
      <c r="C9" s="37"/>
      <c r="D9" s="39"/>
      <c r="E9" s="37"/>
      <c r="F9" s="39"/>
      <c r="G9" s="37"/>
      <c r="H9" s="39"/>
    </row>
    <row r="10" spans="1:8" x14ac:dyDescent="0.4">
      <c r="A10" s="37" t="s">
        <v>21</v>
      </c>
      <c r="B10" s="37"/>
      <c r="C10" s="37"/>
      <c r="D10" s="39"/>
      <c r="E10" s="37"/>
      <c r="F10" s="39"/>
      <c r="G10" s="37"/>
      <c r="H10" s="39"/>
    </row>
    <row r="11" spans="1:8" x14ac:dyDescent="0.4">
      <c r="A11" s="37" t="s">
        <v>21</v>
      </c>
      <c r="B11" s="37"/>
      <c r="C11" s="37"/>
      <c r="D11" s="39"/>
      <c r="E11" s="37"/>
      <c r="F11" s="39"/>
      <c r="G11" s="37"/>
      <c r="H11" s="39"/>
    </row>
    <row r="12" spans="1:8" x14ac:dyDescent="0.4">
      <c r="A12" s="34"/>
      <c r="B12" s="32"/>
      <c r="C12" s="32"/>
      <c r="D12" s="33"/>
      <c r="E12" s="32"/>
      <c r="F12" s="33"/>
      <c r="G12" s="32"/>
      <c r="H12" s="33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検証シート</vt:lpstr>
      <vt:lpstr>画像</vt:lpstr>
      <vt:lpstr>気づき</vt:lpstr>
      <vt:lpstr>検証終了通貨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木村壽巳</dc:creator>
  <cp:lastModifiedBy>user</cp:lastModifiedBy>
  <dcterms:created xsi:type="dcterms:W3CDTF">2020-09-18T03:10:57Z</dcterms:created>
  <dcterms:modified xsi:type="dcterms:W3CDTF">2021-10-15T12:14:26Z</dcterms:modified>
</cp:coreProperties>
</file>