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81802\Documents\"/>
    </mc:Choice>
  </mc:AlternateContent>
  <xr:revisionPtr revIDLastSave="0" documentId="8_{A0B947C7-C5D8-4D56-9046-448F7180D04C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ルール＆合計" sheetId="1" r:id="rId1"/>
    <sheet name="画像" sheetId="7" r:id="rId2"/>
    <sheet name="気づき" sheetId="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G8" i="1"/>
  <c r="H8" i="1" s="1"/>
  <c r="H20" i="1" s="1"/>
  <c r="I8" i="1"/>
  <c r="J8" i="1"/>
  <c r="J20" i="1" s="1"/>
  <c r="L8" i="1"/>
  <c r="L20" i="1" s="1"/>
  <c r="D9" i="1"/>
  <c r="G9" i="1"/>
  <c r="H9" i="1" s="1"/>
  <c r="I9" i="1"/>
  <c r="J9" i="1"/>
  <c r="L9" i="1"/>
  <c r="D10" i="1"/>
  <c r="G10" i="1"/>
  <c r="H10" i="1" s="1"/>
  <c r="I10" i="1"/>
  <c r="K10" i="1" s="1"/>
  <c r="J10" i="1"/>
  <c r="L10" i="1"/>
  <c r="D11" i="1"/>
  <c r="G11" i="1"/>
  <c r="H11" i="1" s="1"/>
  <c r="I11" i="1"/>
  <c r="K11" i="1" s="1"/>
  <c r="J11" i="1"/>
  <c r="L11" i="1"/>
  <c r="D12" i="1"/>
  <c r="G12" i="1"/>
  <c r="H12" i="1"/>
  <c r="I12" i="1"/>
  <c r="J12" i="1"/>
  <c r="L12" i="1"/>
  <c r="D13" i="1"/>
  <c r="G13" i="1"/>
  <c r="H13" i="1" s="1"/>
  <c r="I13" i="1"/>
  <c r="J13" i="1"/>
  <c r="K13" i="1" s="1"/>
  <c r="L13" i="1"/>
  <c r="D14" i="1"/>
  <c r="G14" i="1"/>
  <c r="H14" i="1" s="1"/>
  <c r="I14" i="1"/>
  <c r="J14" i="1"/>
  <c r="L14" i="1"/>
  <c r="D18" i="1"/>
  <c r="G18" i="1"/>
  <c r="H18" i="1" s="1"/>
  <c r="I18" i="1"/>
  <c r="J18" i="1"/>
  <c r="L18" i="1"/>
  <c r="D19" i="1"/>
  <c r="G19" i="1"/>
  <c r="H19" i="1" s="1"/>
  <c r="I19" i="1"/>
  <c r="J19" i="1"/>
  <c r="L19" i="1"/>
  <c r="B20" i="1"/>
  <c r="C20" i="1"/>
  <c r="E20" i="1"/>
  <c r="F20" i="1"/>
  <c r="K18" i="1" l="1"/>
  <c r="G20" i="1"/>
  <c r="D20" i="1"/>
  <c r="B3" i="1" s="1"/>
  <c r="G3" i="1" s="1"/>
  <c r="K8" i="1"/>
  <c r="K20" i="1" s="1"/>
  <c r="K14" i="1"/>
  <c r="K12" i="1"/>
  <c r="K19" i="1"/>
  <c r="K9" i="1"/>
  <c r="I20" i="1"/>
  <c r="I3" i="1" l="1"/>
</calcChain>
</file>

<file path=xl/sharedStrings.xml><?xml version="1.0" encoding="utf-8"?>
<sst xmlns="http://schemas.openxmlformats.org/spreadsheetml/2006/main" count="76" uniqueCount="64">
  <si>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</si>
  <si>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</si>
  <si>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</si>
  <si>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</si>
  <si>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</si>
  <si>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</si>
  <si>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</si>
  <si>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</si>
  <si>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</si>
  <si>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</si>
  <si>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</si>
  <si>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</si>
  <si>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</si>
  <si>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</si>
  <si>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</si>
  <si>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</si>
  <si>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</si>
  <si>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</si>
  <si>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</si>
  <si>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</si>
  <si>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</si>
  <si>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</si>
  <si>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</si>
  <si>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</si>
  <si>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2011年　　合計</t>
    <phoneticPr fontId="9"/>
  </si>
  <si>
    <t>No.1</t>
    <phoneticPr fontId="9"/>
  </si>
  <si>
    <t>No.2</t>
    <phoneticPr fontId="9"/>
  </si>
  <si>
    <t>No.3</t>
    <phoneticPr fontId="9"/>
  </si>
  <si>
    <t>No.4</t>
    <phoneticPr fontId="9"/>
  </si>
  <si>
    <t>メモ</t>
    <phoneticPr fontId="9"/>
  </si>
  <si>
    <t>その後、さらにダウントレンドになっていた。</t>
    <rPh sb="2" eb="3">
      <t>ゴ</t>
    </rPh>
    <phoneticPr fontId="9"/>
  </si>
  <si>
    <t>広域で見たところ一つのヤマでの取引になっていた。</t>
    <rPh sb="0" eb="2">
      <t>コウイキ</t>
    </rPh>
    <rPh sb="3" eb="4">
      <t>ミ</t>
    </rPh>
    <rPh sb="8" eb="9">
      <t>ヒト</t>
    </rPh>
    <rPh sb="15" eb="17">
      <t>トリヒキ</t>
    </rPh>
    <phoneticPr fontId="9"/>
  </si>
  <si>
    <t>No.5</t>
    <phoneticPr fontId="9"/>
  </si>
  <si>
    <t>取引期間、1ヵ月。この大きさでは見やすい物の取引中が気が気ではないので、時間足の選択、ロウソク足の選択も含めて要検証</t>
    <rPh sb="0" eb="2">
      <t>トリヒキ</t>
    </rPh>
    <rPh sb="2" eb="4">
      <t>キカン</t>
    </rPh>
    <rPh sb="7" eb="8">
      <t>ゲツ</t>
    </rPh>
    <rPh sb="11" eb="12">
      <t>オオ</t>
    </rPh>
    <rPh sb="16" eb="17">
      <t>ミ</t>
    </rPh>
    <rPh sb="20" eb="21">
      <t>モノ</t>
    </rPh>
    <rPh sb="22" eb="24">
      <t>トリヒキ</t>
    </rPh>
    <rPh sb="24" eb="25">
      <t>チュウ</t>
    </rPh>
    <rPh sb="26" eb="27">
      <t>キ</t>
    </rPh>
    <rPh sb="28" eb="29">
      <t>キ</t>
    </rPh>
    <rPh sb="36" eb="39">
      <t>ジカンアシ</t>
    </rPh>
    <rPh sb="40" eb="42">
      <t>センタク</t>
    </rPh>
    <rPh sb="47" eb="48">
      <t>アシ</t>
    </rPh>
    <rPh sb="49" eb="51">
      <t>センタク</t>
    </rPh>
    <rPh sb="52" eb="53">
      <t>フク</t>
    </rPh>
    <rPh sb="55" eb="56">
      <t>ヨウ</t>
    </rPh>
    <rPh sb="56" eb="58">
      <t>ケンショウ</t>
    </rPh>
    <phoneticPr fontId="9"/>
  </si>
  <si>
    <t>結果を見直してダウ理論に当てはまっていなかった。引き続き相場判断の調整をしていく</t>
    <rPh sb="0" eb="2">
      <t>ケッカ</t>
    </rPh>
    <rPh sb="3" eb="5">
      <t>ミナオ</t>
    </rPh>
    <rPh sb="9" eb="11">
      <t>リロン</t>
    </rPh>
    <rPh sb="12" eb="13">
      <t>ア</t>
    </rPh>
    <rPh sb="24" eb="25">
      <t>ヒ</t>
    </rPh>
    <rPh sb="26" eb="27">
      <t>ツヅ</t>
    </rPh>
    <rPh sb="28" eb="30">
      <t>ソウバ</t>
    </rPh>
    <rPh sb="30" eb="32">
      <t>ハンダン</t>
    </rPh>
    <rPh sb="33" eb="35">
      <t>チョウセイ</t>
    </rPh>
    <phoneticPr fontId="9"/>
  </si>
  <si>
    <t>No.6</t>
    <phoneticPr fontId="9"/>
  </si>
  <si>
    <t>追記</t>
    <rPh sb="0" eb="2">
      <t>ツイキ</t>
    </rPh>
    <phoneticPr fontId="9"/>
  </si>
  <si>
    <t>４Hだと24時間で6本になるので、トレンドの大きさとしては妥当。期間ではなく、値動き、相場観に視点を向けて検証を進める。</t>
    <rPh sb="6" eb="8">
      <t>ジカン</t>
    </rPh>
    <rPh sb="10" eb="11">
      <t>ポン</t>
    </rPh>
    <rPh sb="22" eb="23">
      <t>オオ</t>
    </rPh>
    <rPh sb="29" eb="31">
      <t>ダトウ</t>
    </rPh>
    <rPh sb="32" eb="34">
      <t>キカン</t>
    </rPh>
    <rPh sb="39" eb="41">
      <t>ネウゴ</t>
    </rPh>
    <rPh sb="43" eb="46">
      <t>ソウバカン</t>
    </rPh>
    <rPh sb="47" eb="49">
      <t>シテン</t>
    </rPh>
    <rPh sb="50" eb="51">
      <t>ム</t>
    </rPh>
    <rPh sb="53" eb="55">
      <t>ケンショウ</t>
    </rPh>
    <rPh sb="56" eb="57">
      <t>スス</t>
    </rPh>
    <phoneticPr fontId="9"/>
  </si>
  <si>
    <t>日足を確認したところ、トレンド転換のサインにはなっていなかった。
戻りのない山でのエントリー。</t>
    <rPh sb="0" eb="2">
      <t>ヒアシ</t>
    </rPh>
    <rPh sb="3" eb="5">
      <t>カクニン</t>
    </rPh>
    <rPh sb="15" eb="17">
      <t>テンカン</t>
    </rPh>
    <rPh sb="33" eb="34">
      <t>モド</t>
    </rPh>
    <rPh sb="38" eb="39">
      <t>ヤマ</t>
    </rPh>
    <phoneticPr fontId="9"/>
  </si>
  <si>
    <t>No.8</t>
    <phoneticPr fontId="9"/>
  </si>
  <si>
    <t>No.７</t>
    <phoneticPr fontId="9"/>
  </si>
  <si>
    <t>その後、下落。</t>
    <rPh sb="2" eb="3">
      <t>ゴ</t>
    </rPh>
    <rPh sb="4" eb="6">
      <t>ゲラク</t>
    </rPh>
    <phoneticPr fontId="9"/>
  </si>
  <si>
    <t>視点を広げる必要あり</t>
    <rPh sb="0" eb="2">
      <t>シテン</t>
    </rPh>
    <rPh sb="3" eb="4">
      <t>ヒロ</t>
    </rPh>
    <rPh sb="6" eb="8">
      <t>ヒツヨウ</t>
    </rPh>
    <phoneticPr fontId="9"/>
  </si>
  <si>
    <t>No.9</t>
    <phoneticPr fontId="9"/>
  </si>
  <si>
    <t>No.10</t>
    <phoneticPr fontId="9"/>
  </si>
  <si>
    <t>No.11</t>
    <phoneticPr fontId="9"/>
  </si>
  <si>
    <t>No.12</t>
    <phoneticPr fontId="9"/>
  </si>
  <si>
    <t>大きな波の上昇相場になっていた。</t>
    <rPh sb="0" eb="1">
      <t>オオ</t>
    </rPh>
    <rPh sb="3" eb="4">
      <t>ナミ</t>
    </rPh>
    <rPh sb="5" eb="7">
      <t>ジョウショウ</t>
    </rPh>
    <rPh sb="7" eb="9">
      <t>ソウバ</t>
    </rPh>
    <phoneticPr fontId="9"/>
  </si>
  <si>
    <t>トレンドフォローの見失わないように相場観を見る</t>
    <rPh sb="9" eb="11">
      <t>ミウシナ</t>
    </rPh>
    <rPh sb="17" eb="20">
      <t>ソウバカン</t>
    </rPh>
    <rPh sb="21" eb="22">
      <t>ミ</t>
    </rPh>
    <phoneticPr fontId="9"/>
  </si>
  <si>
    <t>No.13</t>
    <phoneticPr fontId="9"/>
  </si>
  <si>
    <t>No.14</t>
    <phoneticPr fontId="9"/>
  </si>
  <si>
    <t>山を刻んでいない部分で前回も負けていたので、気を付けるポイントにする。</t>
    <rPh sb="0" eb="1">
      <t>ヤマ</t>
    </rPh>
    <rPh sb="2" eb="3">
      <t>キザ</t>
    </rPh>
    <rPh sb="8" eb="10">
      <t>ブブン</t>
    </rPh>
    <rPh sb="11" eb="13">
      <t>ゼンカイ</t>
    </rPh>
    <rPh sb="14" eb="15">
      <t>マ</t>
    </rPh>
    <rPh sb="22" eb="23">
      <t>キ</t>
    </rPh>
    <rPh sb="24" eb="25">
      <t>ツ</t>
    </rPh>
    <phoneticPr fontId="9"/>
  </si>
  <si>
    <t>No.15</t>
    <phoneticPr fontId="9"/>
  </si>
  <si>
    <t>No.16</t>
    <phoneticPr fontId="9"/>
  </si>
  <si>
    <t>No.17</t>
    <phoneticPr fontId="9"/>
  </si>
  <si>
    <t>No.18</t>
    <phoneticPr fontId="9"/>
  </si>
  <si>
    <t>No.19</t>
    <phoneticPr fontId="9"/>
  </si>
  <si>
    <t>No.20</t>
    <phoneticPr fontId="9"/>
  </si>
  <si>
    <t>引き続き相場を分析をするために時間足を変えて検証を続けます。</t>
    <rPh sb="0" eb="1">
      <t>ヒ</t>
    </rPh>
    <rPh sb="2" eb="3">
      <t>ツヅ</t>
    </rPh>
    <rPh sb="4" eb="6">
      <t>ソウバ</t>
    </rPh>
    <rPh sb="7" eb="9">
      <t>ブンセキ</t>
    </rPh>
    <rPh sb="15" eb="18">
      <t>ジカンアシ</t>
    </rPh>
    <rPh sb="19" eb="20">
      <t>カ</t>
    </rPh>
    <rPh sb="22" eb="24">
      <t>ケンショウ</t>
    </rPh>
    <rPh sb="25" eb="26">
      <t>ツヅ</t>
    </rPh>
    <phoneticPr fontId="9"/>
  </si>
  <si>
    <t>勝ち</t>
    <rPh sb="0" eb="1">
      <t>カ</t>
    </rPh>
    <phoneticPr fontId="9"/>
  </si>
  <si>
    <t>負け</t>
    <rPh sb="0" eb="1">
      <t>マ</t>
    </rPh>
    <phoneticPr fontId="9"/>
  </si>
  <si>
    <t>買い</t>
    <rPh sb="0" eb="1">
      <t>カ</t>
    </rPh>
    <phoneticPr fontId="9"/>
  </si>
  <si>
    <t>売り</t>
    <rPh sb="0" eb="1">
      <t>ウ</t>
    </rPh>
    <phoneticPr fontId="9"/>
  </si>
  <si>
    <t>勝率</t>
    <rPh sb="0" eb="2">
      <t>ショウリツ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</si>
</sst>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¥&quot;#,##0;&quot;¥&quot;\-#,##0"/>
    <numFmt numFmtId="6" formatCode="&quot;¥&quot;#,##0;[Red]&quot;¥&quot;\-#,##0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</numFmts>
  <fonts count="15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24"/>
      <color indexed="8"/>
      <name val="ＭＳ Ｐゴシック"/>
      <family val="3"/>
      <charset val="128"/>
    </font>
    <font>
      <sz val="28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6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</cellStyleXfs>
  <cellXfs count="102">
    <xf numFmtId="0" fontId="0" fillId="0" borderId="0" xfId="0">
      <alignment vertical="center"/>
    </xf>
    <xf numFmtId="0" fontId="2" fillId="0" borderId="0" xfId="2" applyNumberFormat="1" applyFont="1" applyFill="1" applyBorder="1" applyAlignment="1" applyProtection="1">
      <alignment vertical="center"/>
    </xf>
    <xf numFmtId="0" fontId="2" fillId="2" borderId="8" xfId="2" applyNumberFormat="1" applyFont="1" applyFill="1" applyBorder="1" applyAlignment="1" applyProtection="1">
      <alignment vertical="center"/>
    </xf>
    <xf numFmtId="178" fontId="2" fillId="2" borderId="6" xfId="2" applyNumberFormat="1" applyFont="1" applyFill="1" applyBorder="1" applyAlignment="1" applyProtection="1">
      <alignment vertical="center"/>
    </xf>
    <xf numFmtId="9" fontId="2" fillId="0" borderId="9" xfId="2" applyNumberFormat="1" applyFont="1" applyFill="1" applyBorder="1" applyAlignment="1" applyProtection="1">
      <alignment horizontal="center" vertical="center"/>
    </xf>
    <xf numFmtId="5" fontId="2" fillId="0" borderId="5" xfId="2" applyNumberFormat="1" applyFont="1" applyFill="1" applyBorder="1" applyAlignment="1" applyProtection="1">
      <alignment horizontal="center" vertical="center"/>
    </xf>
    <xf numFmtId="5" fontId="2" fillId="0" borderId="0" xfId="2" applyNumberFormat="1" applyFont="1" applyFill="1" applyBorder="1" applyAlignment="1" applyProtection="1">
      <alignment horizontal="center" vertical="center"/>
    </xf>
    <xf numFmtId="6" fontId="2" fillId="2" borderId="6" xfId="2" applyNumberFormat="1" applyFont="1" applyFill="1" applyBorder="1" applyAlignment="1" applyProtection="1">
      <alignment vertical="center"/>
    </xf>
    <xf numFmtId="6" fontId="2" fillId="0" borderId="10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3" fillId="0" borderId="3" xfId="2" applyNumberFormat="1" applyFont="1" applyFill="1" applyBorder="1" applyAlignment="1" applyProtection="1">
      <alignment horizontal="center" vertical="center"/>
    </xf>
    <xf numFmtId="0" fontId="2" fillId="2" borderId="11" xfId="2" applyNumberFormat="1" applyFont="1" applyFill="1" applyBorder="1" applyAlignment="1" applyProtection="1">
      <alignment horizontal="center" vertical="center"/>
    </xf>
    <xf numFmtId="0" fontId="2" fillId="2" borderId="12" xfId="2" applyNumberFormat="1" applyFont="1" applyFill="1" applyBorder="1" applyAlignment="1" applyProtection="1">
      <alignment horizontal="center" vertical="center" wrapText="1"/>
    </xf>
    <xf numFmtId="0" fontId="2" fillId="2" borderId="13" xfId="2" applyNumberFormat="1" applyFont="1" applyFill="1" applyBorder="1" applyAlignment="1" applyProtection="1">
      <alignment horizontal="center" vertical="center"/>
    </xf>
    <xf numFmtId="178" fontId="2" fillId="2" borderId="12" xfId="2" applyNumberFormat="1" applyFont="1" applyFill="1" applyBorder="1" applyAlignment="1" applyProtection="1">
      <alignment horizontal="center" vertical="center" wrapText="1"/>
    </xf>
    <xf numFmtId="179" fontId="2" fillId="2" borderId="12" xfId="2" applyNumberFormat="1" applyFont="1" applyFill="1" applyBorder="1" applyAlignment="1" applyProtection="1">
      <alignment horizontal="center" vertical="center"/>
    </xf>
    <xf numFmtId="0" fontId="2" fillId="2" borderId="14" xfId="2" applyNumberFormat="1" applyFont="1" applyFill="1" applyBorder="1" applyAlignment="1" applyProtection="1">
      <alignment horizontal="center" vertical="center" wrapText="1"/>
    </xf>
    <xf numFmtId="178" fontId="2" fillId="2" borderId="15" xfId="2" applyNumberFormat="1" applyFont="1" applyFill="1" applyBorder="1" applyAlignment="1" applyProtection="1">
      <alignment vertical="center"/>
    </xf>
    <xf numFmtId="180" fontId="2" fillId="2" borderId="16" xfId="2" applyNumberFormat="1" applyFont="1" applyFill="1" applyBorder="1" applyAlignment="1" applyProtection="1">
      <alignment horizontal="center" vertical="center"/>
    </xf>
    <xf numFmtId="180" fontId="3" fillId="0" borderId="17" xfId="2" applyNumberFormat="1" applyFont="1" applyFill="1" applyBorder="1" applyAlignment="1" applyProtection="1">
      <alignment horizontal="right" vertical="center"/>
    </xf>
    <xf numFmtId="180" fontId="3" fillId="0" borderId="18" xfId="2" applyNumberFormat="1" applyFont="1" applyFill="1" applyBorder="1" applyAlignment="1" applyProtection="1">
      <alignment horizontal="right" vertical="center"/>
    </xf>
    <xf numFmtId="181" fontId="3" fillId="0" borderId="18" xfId="2" applyNumberFormat="1" applyFont="1" applyFill="1" applyBorder="1" applyAlignment="1" applyProtection="1">
      <alignment horizontal="right" vertical="center"/>
    </xf>
    <xf numFmtId="182" fontId="3" fillId="0" borderId="18" xfId="2" applyNumberFormat="1" applyFont="1" applyFill="1" applyBorder="1" applyAlignment="1" applyProtection="1">
      <alignment horizontal="right" vertical="center"/>
    </xf>
    <xf numFmtId="183" fontId="3" fillId="0" borderId="18" xfId="2" applyNumberFormat="1" applyFont="1" applyFill="1" applyBorder="1" applyAlignment="1" applyProtection="1">
      <alignment vertical="center"/>
    </xf>
    <xf numFmtId="180" fontId="3" fillId="0" borderId="18" xfId="2" applyNumberFormat="1" applyFont="1" applyFill="1" applyBorder="1" applyAlignment="1" applyProtection="1">
      <alignment vertical="center"/>
    </xf>
    <xf numFmtId="177" fontId="3" fillId="0" borderId="18" xfId="2" applyNumberFormat="1" applyFont="1" applyFill="1" applyBorder="1" applyAlignment="1" applyProtection="1">
      <alignment vertical="center"/>
    </xf>
    <xf numFmtId="177" fontId="3" fillId="0" borderId="19" xfId="2" applyNumberFormat="1" applyFont="1" applyFill="1" applyBorder="1" applyAlignment="1" applyProtection="1">
      <alignment vertical="center"/>
    </xf>
    <xf numFmtId="180" fontId="0" fillId="0" borderId="17" xfId="0" applyNumberFormat="1" applyFont="1" applyFill="1" applyBorder="1" applyAlignment="1" applyProtection="1">
      <alignment vertical="center"/>
    </xf>
    <xf numFmtId="180" fontId="0" fillId="0" borderId="18" xfId="0" applyNumberFormat="1" applyFont="1" applyFill="1" applyBorder="1" applyAlignment="1" applyProtection="1">
      <alignment vertical="center"/>
    </xf>
    <xf numFmtId="0" fontId="0" fillId="0" borderId="18" xfId="0" applyNumberFormat="1" applyFont="1" applyFill="1" applyBorder="1" applyAlignment="1" applyProtection="1">
      <alignment vertical="center"/>
    </xf>
    <xf numFmtId="180" fontId="0" fillId="0" borderId="20" xfId="0" applyNumberFormat="1" applyFont="1" applyFill="1" applyBorder="1" applyAlignment="1" applyProtection="1">
      <alignment vertical="center"/>
    </xf>
    <xf numFmtId="180" fontId="0" fillId="0" borderId="21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181" fontId="3" fillId="0" borderId="21" xfId="2" applyNumberFormat="1" applyFont="1" applyFill="1" applyBorder="1" applyAlignment="1" applyProtection="1">
      <alignment horizontal="right" vertical="center"/>
    </xf>
    <xf numFmtId="183" fontId="3" fillId="0" borderId="21" xfId="2" applyNumberFormat="1" applyFont="1" applyFill="1" applyBorder="1" applyAlignment="1" applyProtection="1">
      <alignment vertical="center"/>
    </xf>
    <xf numFmtId="180" fontId="3" fillId="0" borderId="21" xfId="2" applyNumberFormat="1" applyFont="1" applyFill="1" applyBorder="1" applyAlignment="1" applyProtection="1">
      <alignment vertical="center"/>
    </xf>
    <xf numFmtId="177" fontId="3" fillId="0" borderId="21" xfId="2" applyNumberFormat="1" applyFont="1" applyFill="1" applyBorder="1" applyAlignment="1" applyProtection="1">
      <alignment vertical="center"/>
    </xf>
    <xf numFmtId="177" fontId="3" fillId="0" borderId="22" xfId="2" applyNumberFormat="1" applyFont="1" applyFill="1" applyBorder="1" applyAlignment="1" applyProtection="1">
      <alignment vertical="center"/>
    </xf>
    <xf numFmtId="6" fontId="3" fillId="0" borderId="18" xfId="2" applyNumberFormat="1" applyFont="1" applyFill="1" applyBorder="1" applyAlignment="1" applyProtection="1">
      <alignment horizontal="right" vertical="center"/>
    </xf>
    <xf numFmtId="6" fontId="3" fillId="0" borderId="21" xfId="2" applyNumberFormat="1" applyFont="1" applyFill="1" applyBorder="1" applyAlignment="1" applyProtection="1">
      <alignment horizontal="right" vertical="center"/>
    </xf>
    <xf numFmtId="55" fontId="0" fillId="0" borderId="2" xfId="0" applyNumberFormat="1" applyFont="1" applyFill="1" applyBorder="1" applyAlignment="1" applyProtection="1">
      <alignment horizontal="center" vertical="center"/>
    </xf>
    <xf numFmtId="5" fontId="1" fillId="0" borderId="23" xfId="0" applyNumberFormat="1" applyFont="1" applyFill="1" applyBorder="1" applyAlignment="1" applyProtection="1">
      <alignment vertical="center"/>
    </xf>
    <xf numFmtId="180" fontId="1" fillId="0" borderId="24" xfId="0" applyNumberFormat="1" applyFont="1" applyFill="1" applyBorder="1" applyAlignment="1" applyProtection="1">
      <alignment vertical="center"/>
    </xf>
    <xf numFmtId="6" fontId="1" fillId="0" borderId="24" xfId="0" applyNumberFormat="1" applyFont="1" applyFill="1" applyBorder="1" applyAlignment="1" applyProtection="1">
      <alignment vertical="center"/>
    </xf>
    <xf numFmtId="182" fontId="1" fillId="0" borderId="24" xfId="0" applyNumberFormat="1" applyFont="1" applyFill="1" applyBorder="1" applyAlignment="1" applyProtection="1">
      <alignment vertical="center"/>
    </xf>
    <xf numFmtId="181" fontId="1" fillId="0" borderId="24" xfId="0" applyNumberFormat="1" applyFont="1" applyFill="1" applyBorder="1" applyAlignment="1" applyProtection="1">
      <alignment vertical="center"/>
    </xf>
    <xf numFmtId="183" fontId="4" fillId="0" borderId="24" xfId="0" applyNumberFormat="1" applyFont="1" applyFill="1" applyBorder="1" applyAlignment="1" applyProtection="1">
      <alignment vertical="center"/>
    </xf>
    <xf numFmtId="177" fontId="1" fillId="0" borderId="25" xfId="0" applyNumberFormat="1" applyFont="1" applyFill="1" applyBorder="1" applyAlignment="1" applyProtection="1">
      <alignment vertical="center"/>
    </xf>
    <xf numFmtId="177" fontId="1" fillId="0" borderId="26" xfId="0" applyNumberFormat="1" applyFont="1" applyFill="1" applyBorder="1" applyAlignment="1" applyProtection="1">
      <alignment vertical="center"/>
    </xf>
    <xf numFmtId="0" fontId="0" fillId="0" borderId="27" xfId="0" applyNumberFormat="1" applyFont="1" applyFill="1" applyBorder="1" applyAlignment="1" applyProtection="1">
      <alignment vertical="center"/>
    </xf>
    <xf numFmtId="0" fontId="5" fillId="0" borderId="19" xfId="0" applyNumberFormat="1" applyFont="1" applyFill="1" applyBorder="1" applyAlignment="1" applyProtection="1">
      <alignment vertical="center"/>
    </xf>
    <xf numFmtId="0" fontId="2" fillId="3" borderId="0" xfId="2" applyNumberFormat="1" applyFont="1" applyFill="1" applyBorder="1" applyAlignment="1" applyProtection="1">
      <alignment vertical="center"/>
    </xf>
    <xf numFmtId="5" fontId="2" fillId="3" borderId="0" xfId="2" applyNumberFormat="1" applyFont="1" applyFill="1" applyBorder="1" applyAlignment="1" applyProtection="1">
      <alignment horizontal="center" vertical="center"/>
    </xf>
    <xf numFmtId="178" fontId="2" fillId="3" borderId="0" xfId="2" applyNumberFormat="1" applyFont="1" applyFill="1" applyBorder="1" applyAlignment="1" applyProtection="1">
      <alignment vertical="center"/>
    </xf>
    <xf numFmtId="6" fontId="2" fillId="3" borderId="0" xfId="2" applyNumberFormat="1" applyFont="1" applyFill="1" applyBorder="1" applyAlignment="1" applyProtection="1">
      <alignment vertical="center"/>
    </xf>
    <xf numFmtId="6" fontId="2" fillId="3" borderId="0" xfId="2" applyNumberFormat="1" applyFont="1" applyFill="1" applyBorder="1" applyAlignment="1" applyProtection="1">
      <alignment horizontal="center" vertical="center"/>
    </xf>
    <xf numFmtId="0" fontId="0" fillId="3" borderId="0" xfId="0" applyNumberFormat="1" applyFont="1" applyFill="1" applyBorder="1" applyAlignment="1" applyProtection="1">
      <alignment vertical="center"/>
    </xf>
    <xf numFmtId="0" fontId="2" fillId="3" borderId="28" xfId="2" applyNumberFormat="1" applyFont="1" applyFill="1" applyBorder="1" applyAlignment="1" applyProtection="1">
      <alignment vertical="center"/>
    </xf>
    <xf numFmtId="5" fontId="2" fillId="3" borderId="28" xfId="2" applyNumberFormat="1" applyFont="1" applyFill="1" applyBorder="1" applyAlignment="1" applyProtection="1">
      <alignment horizontal="center" vertical="center"/>
    </xf>
    <xf numFmtId="178" fontId="2" fillId="3" borderId="28" xfId="2" applyNumberFormat="1" applyFont="1" applyFill="1" applyBorder="1" applyAlignment="1" applyProtection="1">
      <alignment vertical="center"/>
    </xf>
    <xf numFmtId="6" fontId="2" fillId="3" borderId="28" xfId="2" applyNumberFormat="1" applyFont="1" applyFill="1" applyBorder="1" applyAlignment="1" applyProtection="1">
      <alignment vertical="center"/>
    </xf>
    <xf numFmtId="6" fontId="2" fillId="3" borderId="28" xfId="2" applyNumberFormat="1" applyFont="1" applyFill="1" applyBorder="1" applyAlignment="1" applyProtection="1">
      <alignment horizontal="center" vertical="center"/>
    </xf>
    <xf numFmtId="0" fontId="0" fillId="3" borderId="28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0" fontId="0" fillId="0" borderId="29" xfId="0" applyNumberFormat="1" applyFont="1" applyFill="1" applyBorder="1" applyAlignment="1" applyProtection="1">
      <alignment vertical="center"/>
    </xf>
    <xf numFmtId="5" fontId="3" fillId="4" borderId="29" xfId="2" applyNumberFormat="1" applyFont="1" applyFill="1" applyBorder="1" applyAlignment="1" applyProtection="1">
      <alignment horizontal="center"/>
    </xf>
    <xf numFmtId="5" fontId="2" fillId="0" borderId="29" xfId="2" applyNumberFormat="1" applyFont="1" applyFill="1" applyBorder="1" applyAlignment="1" applyProtection="1">
      <alignment horizontal="center" vertical="center"/>
    </xf>
    <xf numFmtId="0" fontId="2" fillId="0" borderId="29" xfId="2" applyNumberFormat="1" applyFont="1" applyFill="1" applyBorder="1" applyAlignment="1" applyProtection="1"/>
    <xf numFmtId="5" fontId="3" fillId="4" borderId="1" xfId="2" applyNumberFormat="1" applyFont="1" applyFill="1" applyBorder="1" applyAlignment="1" applyProtection="1">
      <alignment horizontal="center"/>
    </xf>
    <xf numFmtId="0" fontId="6" fillId="2" borderId="30" xfId="2" applyNumberFormat="1" applyFont="1" applyFill="1" applyBorder="1" applyAlignment="1" applyProtection="1">
      <alignment horizontal="center" vertical="center"/>
    </xf>
    <xf numFmtId="5" fontId="6" fillId="3" borderId="28" xfId="2" applyNumberFormat="1" applyFont="1" applyFill="1" applyBorder="1" applyAlignment="1" applyProtection="1">
      <alignment horizontal="center" vertical="center"/>
    </xf>
    <xf numFmtId="9" fontId="2" fillId="3" borderId="31" xfId="2" applyNumberFormat="1" applyFont="1" applyFill="1" applyBorder="1" applyAlignment="1" applyProtection="1">
      <alignment horizontal="center" vertical="center"/>
    </xf>
    <xf numFmtId="5" fontId="3" fillId="4" borderId="32" xfId="2" applyNumberFormat="1" applyFont="1" applyFill="1" applyBorder="1" applyAlignment="1" applyProtection="1">
      <alignment horizontal="center"/>
    </xf>
    <xf numFmtId="0" fontId="0" fillId="0" borderId="33" xfId="0" applyNumberFormat="1" applyFont="1" applyFill="1" applyBorder="1" applyAlignment="1" applyProtection="1">
      <alignment vertical="center"/>
    </xf>
    <xf numFmtId="0" fontId="0" fillId="0" borderId="34" xfId="0" applyNumberFormat="1" applyFont="1" applyFill="1" applyBorder="1" applyAlignment="1" applyProtection="1">
      <alignment vertical="center"/>
    </xf>
    <xf numFmtId="0" fontId="0" fillId="0" borderId="35" xfId="0" applyNumberFormat="1" applyFont="1" applyFill="1" applyBorder="1" applyAlignment="1" applyProtection="1">
      <alignment vertical="center"/>
    </xf>
    <xf numFmtId="0" fontId="2" fillId="2" borderId="6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36" xfId="3" applyBorder="1">
      <alignment vertical="center"/>
    </xf>
    <xf numFmtId="0" fontId="1" fillId="0" borderId="37" xfId="3" applyBorder="1">
      <alignment vertical="center"/>
    </xf>
    <xf numFmtId="0" fontId="1" fillId="0" borderId="38" xfId="3" applyBorder="1">
      <alignment vertical="center"/>
    </xf>
    <xf numFmtId="0" fontId="1" fillId="0" borderId="7" xfId="3" applyBorder="1">
      <alignment vertical="center"/>
    </xf>
    <xf numFmtId="0" fontId="1" fillId="0" borderId="0" xfId="3" applyBorder="1">
      <alignment vertical="center"/>
    </xf>
    <xf numFmtId="5" fontId="3" fillId="4" borderId="3" xfId="2" applyNumberFormat="1" applyFont="1" applyFill="1" applyBorder="1" applyAlignment="1" applyProtection="1">
      <alignment horizontal="center"/>
    </xf>
    <xf numFmtId="5" fontId="3" fillId="4" borderId="31" xfId="2" applyNumberFormat="1" applyFont="1" applyFill="1" applyBorder="1" applyAlignment="1" applyProtection="1">
      <alignment horizontal="center"/>
    </xf>
    <xf numFmtId="5" fontId="3" fillId="4" borderId="19" xfId="2" applyNumberFormat="1" applyFont="1" applyFill="1" applyBorder="1" applyAlignment="1" applyProtection="1">
      <alignment horizontal="center"/>
    </xf>
    <xf numFmtId="5" fontId="3" fillId="4" borderId="33" xfId="2" applyNumberFormat="1" applyFont="1" applyFill="1" applyBorder="1" applyAlignment="1" applyProtection="1">
      <alignment horizontal="center"/>
    </xf>
    <xf numFmtId="5" fontId="3" fillId="4" borderId="39" xfId="2" applyNumberFormat="1" applyFont="1" applyFill="1" applyBorder="1" applyAlignment="1" applyProtection="1">
      <alignment horizontal="center"/>
    </xf>
    <xf numFmtId="5" fontId="7" fillId="0" borderId="1" xfId="2" applyNumberFormat="1" applyFont="1" applyFill="1" applyBorder="1" applyAlignment="1" applyProtection="1">
      <alignment horizontal="center" vertical="center"/>
    </xf>
    <xf numFmtId="184" fontId="2" fillId="0" borderId="4" xfId="2" applyNumberFormat="1" applyFont="1" applyFill="1" applyBorder="1" applyAlignment="1" applyProtection="1">
      <alignment horizontal="center" vertical="center"/>
    </xf>
    <xf numFmtId="184" fontId="2" fillId="0" borderId="10" xfId="2" applyNumberFormat="1" applyFont="1" applyFill="1" applyBorder="1" applyAlignment="1" applyProtection="1">
      <alignment horizontal="center" vertical="center"/>
    </xf>
    <xf numFmtId="5" fontId="2" fillId="0" borderId="39" xfId="2" applyNumberFormat="1" applyFont="1" applyFill="1" applyBorder="1" applyAlignment="1" applyProtection="1">
      <alignment horizontal="center" vertical="center"/>
    </xf>
    <xf numFmtId="5" fontId="2" fillId="0" borderId="40" xfId="2" applyNumberFormat="1" applyFont="1" applyFill="1" applyBorder="1" applyAlignment="1" applyProtection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0" fillId="5" borderId="0" xfId="0" applyFill="1">
      <alignment vertical="center"/>
    </xf>
    <xf numFmtId="0" fontId="0" fillId="0" borderId="0" xfId="0" applyAlignment="1">
      <alignment horizontal="center" vertical="center" wrapText="1"/>
    </xf>
    <xf numFmtId="0" fontId="12" fillId="5" borderId="0" xfId="0" applyFont="1" applyFill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9" fontId="0" fillId="0" borderId="0" xfId="0" applyNumberFormat="1">
      <alignment vertic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20" Type="http://schemas.openxmlformats.org/officeDocument/2006/relationships/image" Target="../media/image20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23</xdr:col>
      <xdr:colOff>572765</xdr:colOff>
      <xdr:row>41</xdr:row>
      <xdr:rowOff>61532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26E5A1-3EF9-4913-B7E4-F4E40B3F3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0"/>
          <a:ext cx="14593565" cy="65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565144</xdr:colOff>
      <xdr:row>84</xdr:row>
      <xdr:rowOff>76773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3B9AA48-560E-4A72-B120-55D8EC38C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43800"/>
          <a:ext cx="14585944" cy="6614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23</xdr:col>
      <xdr:colOff>572765</xdr:colOff>
      <xdr:row>127</xdr:row>
      <xdr:rowOff>160600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0F132B7-42B6-4353-BB87-38A2A283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84780"/>
          <a:ext cx="14593565" cy="6698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23</xdr:col>
      <xdr:colOff>565144</xdr:colOff>
      <xdr:row>171</xdr:row>
      <xdr:rowOff>8187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B2E296A-7B95-4CE3-8C63-95165DEC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12400"/>
          <a:ext cx="14585944" cy="6546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23</xdr:col>
      <xdr:colOff>580385</xdr:colOff>
      <xdr:row>218</xdr:row>
      <xdr:rowOff>69153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C61BCFB-2B11-4DE8-B24B-9DAD099F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50560"/>
          <a:ext cx="14601185" cy="660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23</xdr:col>
      <xdr:colOff>565144</xdr:colOff>
      <xdr:row>266</xdr:row>
      <xdr:rowOff>15822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AA67B36-8DF9-48BB-9050-A40B207A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81100"/>
          <a:ext cx="14585944" cy="6721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23</xdr:col>
      <xdr:colOff>580385</xdr:colOff>
      <xdr:row>313</xdr:row>
      <xdr:rowOff>46291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D798689-E2D8-46D4-8975-FE608FCC9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94520"/>
          <a:ext cx="14601185" cy="6584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23</xdr:col>
      <xdr:colOff>580385</xdr:colOff>
      <xdr:row>357</xdr:row>
      <xdr:rowOff>38670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7DF11853-D8FD-4F44-8036-D4FC342AD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22140"/>
          <a:ext cx="14601185" cy="65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23</xdr:col>
      <xdr:colOff>565144</xdr:colOff>
      <xdr:row>400</xdr:row>
      <xdr:rowOff>8187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0DA235-09F3-4098-977A-07EEA17B1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82120"/>
          <a:ext cx="14585944" cy="6546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23</xdr:col>
      <xdr:colOff>565144</xdr:colOff>
      <xdr:row>443</xdr:row>
      <xdr:rowOff>23429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526A973-9B79-40D0-9E8A-0869F57C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42100"/>
          <a:ext cx="14585944" cy="6561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23</xdr:col>
      <xdr:colOff>588006</xdr:colOff>
      <xdr:row>487</xdr:row>
      <xdr:rowOff>23443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B1408553-3085-4AC4-90D6-A25C7719C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02080"/>
          <a:ext cx="14608806" cy="67290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76200</xdr:rowOff>
    </xdr:from>
    <xdr:to>
      <xdr:col>23</xdr:col>
      <xdr:colOff>580385</xdr:colOff>
      <xdr:row>529</xdr:row>
      <xdr:rowOff>114870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929513F-B504-4B6B-8445-0965373FF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38260"/>
          <a:ext cx="14601185" cy="65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23</xdr:col>
      <xdr:colOff>572765</xdr:colOff>
      <xdr:row>576</xdr:row>
      <xdr:rowOff>31049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E0C32F3-DF1E-4468-B149-C4D59BA2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92600"/>
          <a:ext cx="14593565" cy="6569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23</xdr:col>
      <xdr:colOff>557523</xdr:colOff>
      <xdr:row>619</xdr:row>
      <xdr:rowOff>23429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C4E1596-587E-40B3-BC6F-A696B93E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652580"/>
          <a:ext cx="14578323" cy="6561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23</xdr:col>
      <xdr:colOff>557523</xdr:colOff>
      <xdr:row>665</xdr:row>
      <xdr:rowOff>92015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64AD608-6EC8-4577-A8EE-57A48108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15480"/>
          <a:ext cx="14578323" cy="6629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0</xdr:rowOff>
    </xdr:from>
    <xdr:to>
      <xdr:col>23</xdr:col>
      <xdr:colOff>565144</xdr:colOff>
      <xdr:row>708</xdr:row>
      <xdr:rowOff>61532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398437C-0A57-4DC2-83B3-1245C44ED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075460"/>
          <a:ext cx="14585944" cy="65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23</xdr:col>
      <xdr:colOff>572765</xdr:colOff>
      <xdr:row>752</xdr:row>
      <xdr:rowOff>99635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E30821BA-413A-4EEB-B4E6-DA1529A8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703080"/>
          <a:ext cx="14593565" cy="6637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23</xdr:col>
      <xdr:colOff>565144</xdr:colOff>
      <xdr:row>797</xdr:row>
      <xdr:rowOff>15822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AF48501-0A06-4CA3-84DF-EFB9C9EB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292600"/>
          <a:ext cx="14585944" cy="6721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23</xdr:col>
      <xdr:colOff>565144</xdr:colOff>
      <xdr:row>840</xdr:row>
      <xdr:rowOff>8187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D378B9F-952C-4B56-B104-4A0E8671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920220"/>
          <a:ext cx="14585944" cy="6546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23</xdr:col>
      <xdr:colOff>557523</xdr:colOff>
      <xdr:row>883</xdr:row>
      <xdr:rowOff>160600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8127CECE-6A90-44CC-AABA-0FE8D8CB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80200"/>
          <a:ext cx="14578323" cy="6698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19</xdr:col>
      <xdr:colOff>152994</xdr:colOff>
      <xdr:row>22</xdr:row>
      <xdr:rowOff>145098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F9351A1-0589-4D94-B19A-1C1CD22D3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67640"/>
          <a:ext cx="6858594" cy="366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"/>
  <sheetViews>
    <sheetView zoomScaleSheetLayoutView="100" workbookViewId="0">
      <selection activeCell="F14" sqref="F14"/>
    </sheetView>
  </sheetViews>
  <sheetFormatPr defaultColWidth="10" defaultRowHeight="13.5" customHeight="1"/>
  <cols>
    <col min="1" max="1" width="22.77734375" customWidth="1"/>
    <col min="2" max="2" width="13.6640625" customWidth="1"/>
    <col min="3" max="3" width="13.88671875" customWidth="1"/>
    <col min="4" max="4" width="15.6640625" customWidth="1"/>
    <col min="5" max="5" width="12.33203125" customWidth="1"/>
    <col min="6" max="6" width="12.21875" customWidth="1"/>
    <col min="7" max="7" width="13.21875" customWidth="1"/>
    <col min="9" max="9" width="15.77734375" customWidth="1"/>
    <col min="10" max="10" width="13.109375" customWidth="1"/>
    <col min="11" max="11" width="15.44140625" customWidth="1"/>
    <col min="12" max="12" width="17.6640625" customWidth="1"/>
  </cols>
  <sheetData>
    <row r="1" spans="1:12" ht="19.5" customHeight="1">
      <c r="A1" s="74"/>
      <c r="B1" s="84" t="s">
        <v>0</v>
      </c>
      <c r="C1" s="85"/>
      <c r="D1" s="86"/>
      <c r="E1" s="73"/>
      <c r="F1" s="87" t="s">
        <v>0</v>
      </c>
      <c r="G1" s="88"/>
      <c r="H1" s="75"/>
    </row>
    <row r="2" spans="1:12" ht="25.5" customHeight="1">
      <c r="A2" s="76" t="s">
        <v>1</v>
      </c>
      <c r="B2" s="89">
        <v>1000000</v>
      </c>
      <c r="C2" s="89"/>
      <c r="D2" s="89"/>
      <c r="E2" s="17" t="s">
        <v>2</v>
      </c>
      <c r="F2" s="90">
        <v>40544</v>
      </c>
      <c r="G2" s="91"/>
      <c r="H2" s="1"/>
      <c r="I2" s="1"/>
    </row>
    <row r="3" spans="1:12" ht="27" customHeight="1">
      <c r="A3" s="2" t="s">
        <v>3</v>
      </c>
      <c r="B3" s="92">
        <f>SUM(B2+D20)</f>
        <v>1000000</v>
      </c>
      <c r="C3" s="92"/>
      <c r="D3" s="93"/>
      <c r="E3" s="3" t="s">
        <v>4</v>
      </c>
      <c r="F3" s="4">
        <v>0.02</v>
      </c>
      <c r="G3" s="5">
        <f>B3*F3</f>
        <v>20000</v>
      </c>
      <c r="H3" s="7" t="s">
        <v>5</v>
      </c>
      <c r="I3" s="8">
        <f>(B3-B2)</f>
        <v>0</v>
      </c>
      <c r="K3" s="77"/>
    </row>
    <row r="4" spans="1:12" s="56" customFormat="1" ht="17.25" customHeight="1">
      <c r="A4" s="51"/>
      <c r="B4" s="52"/>
      <c r="C4" s="52"/>
      <c r="D4" s="52"/>
      <c r="E4" s="53"/>
      <c r="F4" s="72" t="s">
        <v>0</v>
      </c>
      <c r="G4" s="52"/>
      <c r="H4" s="54"/>
      <c r="I4" s="55"/>
    </row>
    <row r="5" spans="1:12" ht="39" customHeight="1">
      <c r="A5" s="57"/>
      <c r="B5" s="58"/>
      <c r="C5" s="58"/>
      <c r="D5" s="70"/>
      <c r="E5" s="59"/>
      <c r="F5" s="71"/>
      <c r="G5" s="58"/>
      <c r="H5" s="60"/>
      <c r="I5" s="61"/>
      <c r="J5" s="62"/>
      <c r="K5" s="63"/>
      <c r="L5" s="63"/>
    </row>
    <row r="6" spans="1:12" ht="21" customHeight="1">
      <c r="A6" s="67" t="s">
        <v>6</v>
      </c>
      <c r="B6" s="65" t="s">
        <v>0</v>
      </c>
      <c r="C6" s="65" t="s">
        <v>0</v>
      </c>
      <c r="D6" s="66"/>
      <c r="E6" s="65" t="s">
        <v>0</v>
      </c>
      <c r="F6" s="68" t="s">
        <v>0</v>
      </c>
      <c r="G6" s="6"/>
      <c r="H6" s="1"/>
      <c r="I6" s="1"/>
      <c r="L6" s="64"/>
    </row>
    <row r="7" spans="1:12" ht="43.2">
      <c r="A7" s="69" t="s">
        <v>7</v>
      </c>
      <c r="B7" s="11" t="s">
        <v>8</v>
      </c>
      <c r="C7" s="12" t="s">
        <v>9</v>
      </c>
      <c r="D7" s="13" t="s">
        <v>10</v>
      </c>
      <c r="E7" s="14" t="s">
        <v>11</v>
      </c>
      <c r="F7" s="12" t="s">
        <v>12</v>
      </c>
      <c r="G7" s="14" t="s">
        <v>13</v>
      </c>
      <c r="H7" s="13" t="s">
        <v>14</v>
      </c>
      <c r="I7" s="15" t="s">
        <v>15</v>
      </c>
      <c r="J7" s="18" t="s">
        <v>16</v>
      </c>
      <c r="K7" s="12" t="s">
        <v>17</v>
      </c>
      <c r="L7" s="16" t="s">
        <v>18</v>
      </c>
    </row>
    <row r="8" spans="1:12" ht="24.9" customHeight="1">
      <c r="A8" s="10">
        <v>40544</v>
      </c>
      <c r="B8" s="19"/>
      <c r="C8" s="20"/>
      <c r="D8" s="38">
        <f t="shared" ref="D8:D19" si="0">SUM(B8-C8)</f>
        <v>0</v>
      </c>
      <c r="E8" s="21"/>
      <c r="F8" s="22"/>
      <c r="G8" s="21">
        <f t="shared" ref="G8:G19" si="1">SUM(E8+F8)</f>
        <v>0</v>
      </c>
      <c r="H8" s="23" t="e">
        <f t="shared" ref="H8:H19" si="2">E8/G8</f>
        <v>#DIV/0!</v>
      </c>
      <c r="I8" s="24" t="e">
        <f t="shared" ref="I8:I19" si="3">B8/E8</f>
        <v>#DIV/0!</v>
      </c>
      <c r="J8" s="24" t="e">
        <f t="shared" ref="J8:J19" si="4">C8/F8</f>
        <v>#DIV/0!</v>
      </c>
      <c r="K8" s="25" t="e">
        <f t="shared" ref="K8:K19" si="5">I8/J8</f>
        <v>#DIV/0!</v>
      </c>
      <c r="L8" s="26" t="e">
        <f t="shared" ref="L8:L19" si="6">B8/C8</f>
        <v>#DIV/0!</v>
      </c>
    </row>
    <row r="9" spans="1:12" ht="24.9" customHeight="1">
      <c r="A9" s="10">
        <v>40575</v>
      </c>
      <c r="B9" s="27"/>
      <c r="C9" s="28"/>
      <c r="D9" s="38">
        <f t="shared" si="0"/>
        <v>0</v>
      </c>
      <c r="E9" s="29"/>
      <c r="F9" s="29"/>
      <c r="G9" s="21">
        <f t="shared" si="1"/>
        <v>0</v>
      </c>
      <c r="H9" s="23" t="e">
        <f t="shared" si="2"/>
        <v>#DIV/0!</v>
      </c>
      <c r="I9" s="24" t="e">
        <f t="shared" si="3"/>
        <v>#DIV/0!</v>
      </c>
      <c r="J9" s="24" t="e">
        <f t="shared" si="4"/>
        <v>#DIV/0!</v>
      </c>
      <c r="K9" s="25" t="e">
        <f t="shared" si="5"/>
        <v>#DIV/0!</v>
      </c>
      <c r="L9" s="26" t="e">
        <f t="shared" si="6"/>
        <v>#DIV/0!</v>
      </c>
    </row>
    <row r="10" spans="1:12" ht="24.9" customHeight="1">
      <c r="A10" s="10">
        <v>40603</v>
      </c>
      <c r="B10" s="27"/>
      <c r="C10" s="28"/>
      <c r="D10" s="38">
        <f t="shared" si="0"/>
        <v>0</v>
      </c>
      <c r="E10" s="29"/>
      <c r="F10" s="29"/>
      <c r="G10" s="21">
        <f t="shared" si="1"/>
        <v>0</v>
      </c>
      <c r="H10" s="23" t="e">
        <f t="shared" si="2"/>
        <v>#DIV/0!</v>
      </c>
      <c r="I10" s="24" t="e">
        <f t="shared" si="3"/>
        <v>#DIV/0!</v>
      </c>
      <c r="J10" s="24" t="e">
        <f t="shared" si="4"/>
        <v>#DIV/0!</v>
      </c>
      <c r="K10" s="25" t="e">
        <f t="shared" si="5"/>
        <v>#DIV/0!</v>
      </c>
      <c r="L10" s="26" t="e">
        <f t="shared" si="6"/>
        <v>#DIV/0!</v>
      </c>
    </row>
    <row r="11" spans="1:12" ht="24.9" customHeight="1">
      <c r="A11" s="10">
        <v>40634</v>
      </c>
      <c r="B11" s="27"/>
      <c r="C11" s="28"/>
      <c r="D11" s="38">
        <f t="shared" si="0"/>
        <v>0</v>
      </c>
      <c r="E11" s="29"/>
      <c r="F11" s="29"/>
      <c r="G11" s="21">
        <f t="shared" si="1"/>
        <v>0</v>
      </c>
      <c r="H11" s="23" t="e">
        <f t="shared" si="2"/>
        <v>#DIV/0!</v>
      </c>
      <c r="I11" s="24" t="e">
        <f t="shared" si="3"/>
        <v>#DIV/0!</v>
      </c>
      <c r="J11" s="24" t="e">
        <f t="shared" si="4"/>
        <v>#DIV/0!</v>
      </c>
      <c r="K11" s="25" t="e">
        <f t="shared" si="5"/>
        <v>#DIV/0!</v>
      </c>
      <c r="L11" s="26" t="e">
        <f t="shared" si="6"/>
        <v>#DIV/0!</v>
      </c>
    </row>
    <row r="12" spans="1:12" ht="24.9" customHeight="1">
      <c r="A12" s="10">
        <v>40664</v>
      </c>
      <c r="B12" s="27"/>
      <c r="C12" s="20"/>
      <c r="D12" s="38">
        <f t="shared" si="0"/>
        <v>0</v>
      </c>
      <c r="E12" s="29"/>
      <c r="F12" s="29"/>
      <c r="G12" s="21">
        <f t="shared" si="1"/>
        <v>0</v>
      </c>
      <c r="H12" s="23" t="e">
        <f t="shared" si="2"/>
        <v>#DIV/0!</v>
      </c>
      <c r="I12" s="24" t="e">
        <f t="shared" si="3"/>
        <v>#DIV/0!</v>
      </c>
      <c r="J12" s="24" t="e">
        <f t="shared" si="4"/>
        <v>#DIV/0!</v>
      </c>
      <c r="K12" s="25" t="e">
        <f t="shared" si="5"/>
        <v>#DIV/0!</v>
      </c>
      <c r="L12" s="26" t="e">
        <f t="shared" si="6"/>
        <v>#DIV/0!</v>
      </c>
    </row>
    <row r="13" spans="1:12" ht="24.9" customHeight="1">
      <c r="A13" s="10">
        <v>40695</v>
      </c>
      <c r="B13" s="27"/>
      <c r="C13" s="28"/>
      <c r="D13" s="38">
        <f t="shared" si="0"/>
        <v>0</v>
      </c>
      <c r="E13" s="29"/>
      <c r="F13" s="29"/>
      <c r="G13" s="21">
        <f t="shared" si="1"/>
        <v>0</v>
      </c>
      <c r="H13" s="23" t="e">
        <f t="shared" si="2"/>
        <v>#DIV/0!</v>
      </c>
      <c r="I13" s="24" t="e">
        <f t="shared" si="3"/>
        <v>#DIV/0!</v>
      </c>
      <c r="J13" s="24" t="e">
        <f t="shared" si="4"/>
        <v>#DIV/0!</v>
      </c>
      <c r="K13" s="25" t="e">
        <f t="shared" si="5"/>
        <v>#DIV/0!</v>
      </c>
      <c r="L13" s="26" t="e">
        <f t="shared" si="6"/>
        <v>#DIV/0!</v>
      </c>
    </row>
    <row r="14" spans="1:12" ht="24.9" customHeight="1">
      <c r="A14" s="10">
        <v>40725</v>
      </c>
      <c r="B14" s="27"/>
      <c r="C14" s="20"/>
      <c r="D14" s="38">
        <f t="shared" si="0"/>
        <v>0</v>
      </c>
      <c r="E14" s="29"/>
      <c r="F14" s="29"/>
      <c r="G14" s="21">
        <f t="shared" si="1"/>
        <v>0</v>
      </c>
      <c r="H14" s="23" t="e">
        <f t="shared" si="2"/>
        <v>#DIV/0!</v>
      </c>
      <c r="I14" s="24" t="e">
        <f t="shared" si="3"/>
        <v>#DIV/0!</v>
      </c>
      <c r="J14" s="24" t="e">
        <f t="shared" si="4"/>
        <v>#DIV/0!</v>
      </c>
      <c r="K14" s="25" t="e">
        <f t="shared" si="5"/>
        <v>#DIV/0!</v>
      </c>
      <c r="L14" s="26" t="e">
        <f t="shared" si="6"/>
        <v>#DIV/0!</v>
      </c>
    </row>
    <row r="15" spans="1:12" ht="24.9" customHeight="1">
      <c r="A15" s="10">
        <v>40756</v>
      </c>
      <c r="B15" s="27"/>
      <c r="C15" s="20"/>
      <c r="D15" s="38"/>
      <c r="E15" s="29"/>
      <c r="F15" s="29"/>
      <c r="G15" s="21"/>
      <c r="H15" s="23"/>
      <c r="I15" s="24"/>
      <c r="J15" s="24"/>
      <c r="K15" s="25"/>
      <c r="L15" s="26"/>
    </row>
    <row r="16" spans="1:12" ht="24.9" customHeight="1">
      <c r="A16" s="10">
        <v>40787</v>
      </c>
      <c r="B16" s="27"/>
      <c r="C16" s="20"/>
      <c r="D16" s="38"/>
      <c r="E16" s="29"/>
      <c r="F16" s="29"/>
      <c r="G16" s="21"/>
      <c r="H16" s="23"/>
      <c r="I16" s="24"/>
      <c r="J16" s="24"/>
      <c r="K16" s="25"/>
      <c r="L16" s="26"/>
    </row>
    <row r="17" spans="1:12" ht="24.9" customHeight="1">
      <c r="A17" s="10">
        <v>40817</v>
      </c>
      <c r="B17" s="27"/>
      <c r="C17" s="20"/>
      <c r="D17" s="38"/>
      <c r="E17" s="29"/>
      <c r="F17" s="29"/>
      <c r="G17" s="21"/>
      <c r="H17" s="23"/>
      <c r="I17" s="24"/>
      <c r="J17" s="24"/>
      <c r="K17" s="25"/>
      <c r="L17" s="26"/>
    </row>
    <row r="18" spans="1:12" ht="24.9" customHeight="1">
      <c r="A18" s="10">
        <v>40848</v>
      </c>
      <c r="B18" s="27"/>
      <c r="C18" s="20"/>
      <c r="D18" s="38">
        <f t="shared" si="0"/>
        <v>0</v>
      </c>
      <c r="E18" s="29"/>
      <c r="F18" s="29"/>
      <c r="G18" s="21">
        <f t="shared" si="1"/>
        <v>0</v>
      </c>
      <c r="H18" s="23" t="e">
        <f t="shared" si="2"/>
        <v>#DIV/0!</v>
      </c>
      <c r="I18" s="24" t="e">
        <f t="shared" si="3"/>
        <v>#DIV/0!</v>
      </c>
      <c r="J18" s="24" t="e">
        <f t="shared" si="4"/>
        <v>#DIV/0!</v>
      </c>
      <c r="K18" s="25" t="e">
        <f t="shared" si="5"/>
        <v>#DIV/0!</v>
      </c>
      <c r="L18" s="26" t="e">
        <f t="shared" si="6"/>
        <v>#DIV/0!</v>
      </c>
    </row>
    <row r="19" spans="1:12" ht="24.9" customHeight="1">
      <c r="A19" s="10">
        <v>40878</v>
      </c>
      <c r="B19" s="30"/>
      <c r="C19" s="31"/>
      <c r="D19" s="39">
        <f t="shared" si="0"/>
        <v>0</v>
      </c>
      <c r="E19" s="32"/>
      <c r="F19" s="32"/>
      <c r="G19" s="33">
        <f t="shared" si="1"/>
        <v>0</v>
      </c>
      <c r="H19" s="34" t="e">
        <f t="shared" si="2"/>
        <v>#DIV/0!</v>
      </c>
      <c r="I19" s="35" t="e">
        <f t="shared" si="3"/>
        <v>#DIV/0!</v>
      </c>
      <c r="J19" s="35" t="e">
        <f t="shared" si="4"/>
        <v>#DIV/0!</v>
      </c>
      <c r="K19" s="36" t="e">
        <f t="shared" si="5"/>
        <v>#DIV/0!</v>
      </c>
      <c r="L19" s="37" t="e">
        <f t="shared" si="6"/>
        <v>#DIV/0!</v>
      </c>
    </row>
    <row r="20" spans="1:12" ht="24.9" customHeight="1">
      <c r="A20" s="40" t="s">
        <v>24</v>
      </c>
      <c r="B20" s="41">
        <f t="shared" ref="B20:G20" si="7">SUM(B8:B19)</f>
        <v>0</v>
      </c>
      <c r="C20" s="42">
        <f t="shared" si="7"/>
        <v>0</v>
      </c>
      <c r="D20" s="43">
        <f t="shared" si="7"/>
        <v>0</v>
      </c>
      <c r="E20" s="44">
        <f t="shared" si="7"/>
        <v>0</v>
      </c>
      <c r="F20" s="45">
        <f t="shared" si="7"/>
        <v>0</v>
      </c>
      <c r="G20" s="44">
        <f t="shared" si="7"/>
        <v>0</v>
      </c>
      <c r="H20" s="46" t="e">
        <f>AVERAGE(H8:H19)</f>
        <v>#DIV/0!</v>
      </c>
      <c r="I20" s="42" t="e">
        <f>AVERAGE(I8:I19)</f>
        <v>#DIV/0!</v>
      </c>
      <c r="J20" s="42" t="e">
        <f>AVERAGE(J8:J19)</f>
        <v>#DIV/0!</v>
      </c>
      <c r="K20" s="47" t="e">
        <f>AVERAGE(K8:K19)</f>
        <v>#DIV/0!</v>
      </c>
      <c r="L20" s="48" t="e">
        <f>AVERAGE(L8:L19)</f>
        <v>#DIV/0!</v>
      </c>
    </row>
    <row r="21" spans="1:12" ht="13.2">
      <c r="A21" s="9"/>
      <c r="J21" s="49"/>
      <c r="K21" s="50" t="s">
        <v>19</v>
      </c>
      <c r="L21" s="50" t="s">
        <v>20</v>
      </c>
    </row>
    <row r="22" spans="1:12" ht="13.2">
      <c r="A22" s="9"/>
    </row>
  </sheetData>
  <mergeCells count="5">
    <mergeCell ref="B1:D1"/>
    <mergeCell ref="F1:G1"/>
    <mergeCell ref="B2:D2"/>
    <mergeCell ref="F2:G2"/>
    <mergeCell ref="B3:D3"/>
  </mergeCells>
  <phoneticPr fontId="9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43"/>
  <sheetViews>
    <sheetView topLeftCell="A827" zoomScaleSheetLayoutView="100" workbookViewId="0">
      <selection activeCell="H844" sqref="H844"/>
    </sheetView>
  </sheetViews>
  <sheetFormatPr defaultColWidth="8.88671875" defaultRowHeight="13.2"/>
  <sheetData>
    <row r="1" spans="1:1" ht="28.2">
      <c r="A1" s="94" t="s">
        <v>25</v>
      </c>
    </row>
    <row r="44" spans="1:1" ht="28.2">
      <c r="A44" s="94" t="s">
        <v>26</v>
      </c>
    </row>
    <row r="87" spans="1:1" ht="33">
      <c r="A87" s="95" t="s">
        <v>27</v>
      </c>
    </row>
    <row r="130" spans="1:7">
      <c r="A130" s="96" t="s">
        <v>29</v>
      </c>
      <c r="B130" t="s">
        <v>30</v>
      </c>
      <c r="G130" t="s">
        <v>31</v>
      </c>
    </row>
    <row r="131" spans="1:7" ht="33">
      <c r="A131" s="95" t="s">
        <v>28</v>
      </c>
    </row>
    <row r="173" spans="1:2">
      <c r="A173" s="96" t="s">
        <v>29</v>
      </c>
      <c r="B173" t="s">
        <v>33</v>
      </c>
    </row>
    <row r="174" spans="1:2" ht="13.8" customHeight="1">
      <c r="A174" s="95"/>
      <c r="B174" t="s">
        <v>36</v>
      </c>
    </row>
    <row r="175" spans="1:2">
      <c r="B175" t="s">
        <v>37</v>
      </c>
    </row>
    <row r="178" spans="1:1" ht="33">
      <c r="A178" s="95" t="s">
        <v>32</v>
      </c>
    </row>
    <row r="221" spans="1:2">
      <c r="A221" s="96" t="s">
        <v>29</v>
      </c>
      <c r="B221" t="s">
        <v>34</v>
      </c>
    </row>
    <row r="225" spans="1:1" ht="33">
      <c r="A225" s="95" t="s">
        <v>35</v>
      </c>
    </row>
    <row r="269" spans="1:8" ht="14.4" customHeight="1">
      <c r="A269" s="98" t="s">
        <v>29</v>
      </c>
      <c r="B269" s="97" t="s">
        <v>38</v>
      </c>
      <c r="C269" s="97"/>
      <c r="D269" s="97"/>
      <c r="E269" s="97"/>
      <c r="F269" s="97"/>
      <c r="G269" s="97"/>
      <c r="H269" s="97"/>
    </row>
    <row r="270" spans="1:8">
      <c r="B270" s="97"/>
      <c r="C270" s="97"/>
      <c r="D270" s="97"/>
      <c r="E270" s="97"/>
      <c r="F270" s="97"/>
      <c r="G270" s="97"/>
      <c r="H270" s="97"/>
    </row>
    <row r="273" spans="1:1" ht="33">
      <c r="A273" s="95" t="s">
        <v>40</v>
      </c>
    </row>
    <row r="315" spans="1:4">
      <c r="A315" s="96" t="s">
        <v>29</v>
      </c>
      <c r="B315" t="s">
        <v>41</v>
      </c>
      <c r="D315" t="s">
        <v>42</v>
      </c>
    </row>
    <row r="317" spans="1:4" ht="33">
      <c r="A317" s="95" t="s">
        <v>39</v>
      </c>
    </row>
    <row r="360" spans="1:1" ht="33">
      <c r="A360" s="95" t="s">
        <v>43</v>
      </c>
    </row>
    <row r="403" spans="1:1" ht="33">
      <c r="A403" s="95" t="s">
        <v>44</v>
      </c>
    </row>
    <row r="446" spans="1:1" ht="33">
      <c r="A446" s="95" t="s">
        <v>45</v>
      </c>
    </row>
    <row r="490" spans="1:1" ht="33">
      <c r="A490" s="95" t="s">
        <v>46</v>
      </c>
    </row>
    <row r="532" spans="1:2">
      <c r="A532" s="96" t="s">
        <v>29</v>
      </c>
      <c r="B532" t="s">
        <v>47</v>
      </c>
    </row>
    <row r="533" spans="1:2">
      <c r="B533" t="s">
        <v>48</v>
      </c>
    </row>
    <row r="536" spans="1:2" ht="33">
      <c r="A536" s="95" t="s">
        <v>49</v>
      </c>
    </row>
    <row r="579" spans="1:1" ht="33">
      <c r="A579" s="95" t="s">
        <v>50</v>
      </c>
    </row>
    <row r="622" spans="1:2">
      <c r="A622" s="96" t="s">
        <v>29</v>
      </c>
      <c r="B622" t="s">
        <v>51</v>
      </c>
    </row>
    <row r="625" spans="1:1" ht="33">
      <c r="A625" s="95" t="s">
        <v>52</v>
      </c>
    </row>
    <row r="668" spans="1:1" ht="33">
      <c r="A668" s="95" t="s">
        <v>53</v>
      </c>
    </row>
    <row r="712" spans="1:1" ht="33">
      <c r="A712" s="95" t="s">
        <v>54</v>
      </c>
    </row>
    <row r="756" spans="1:1" ht="30">
      <c r="A756" s="99" t="s">
        <v>55</v>
      </c>
    </row>
    <row r="800" spans="1:1" ht="33">
      <c r="A800" s="95" t="s">
        <v>56</v>
      </c>
    </row>
    <row r="843" spans="1:1" ht="33">
      <c r="A843" s="95" t="s">
        <v>57</v>
      </c>
    </row>
  </sheetData>
  <mergeCells count="1">
    <mergeCell ref="B269:H270"/>
  </mergeCells>
  <phoneticPr fontId="9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2"/>
  <sheetViews>
    <sheetView tabSelected="1" zoomScaleSheetLayoutView="100" workbookViewId="0">
      <selection activeCell="E26" sqref="E26"/>
    </sheetView>
  </sheetViews>
  <sheetFormatPr defaultColWidth="8.88671875" defaultRowHeight="13.2"/>
  <sheetData>
    <row r="1" spans="1:9">
      <c r="A1" s="79" t="s">
        <v>21</v>
      </c>
      <c r="B1" s="80"/>
      <c r="C1" s="80"/>
      <c r="D1" s="80"/>
      <c r="E1" s="80"/>
      <c r="F1" s="80"/>
      <c r="G1" s="80"/>
      <c r="H1" s="80"/>
      <c r="I1" s="83"/>
    </row>
    <row r="2" spans="1:9">
      <c r="A2" s="81" t="s">
        <v>22</v>
      </c>
      <c r="B2" s="82"/>
      <c r="C2" s="82"/>
      <c r="D2" s="82"/>
      <c r="E2" s="82"/>
      <c r="F2" s="82"/>
      <c r="G2" s="82"/>
      <c r="H2" s="82"/>
      <c r="I2" s="83"/>
    </row>
    <row r="3" spans="1:9">
      <c r="A3" s="78"/>
      <c r="D3" s="78"/>
    </row>
    <row r="7" spans="1:9">
      <c r="A7" t="s">
        <v>23</v>
      </c>
    </row>
    <row r="9" spans="1:9">
      <c r="A9" t="s">
        <v>58</v>
      </c>
    </row>
    <row r="17" spans="1:7">
      <c r="A17" t="s">
        <v>59</v>
      </c>
      <c r="C17" t="s">
        <v>60</v>
      </c>
      <c r="E17" t="s">
        <v>61</v>
      </c>
      <c r="G17" t="s">
        <v>62</v>
      </c>
    </row>
    <row r="18" spans="1:7">
      <c r="A18">
        <v>12</v>
      </c>
      <c r="C18">
        <v>8</v>
      </c>
      <c r="E18">
        <v>9</v>
      </c>
      <c r="G18">
        <v>3</v>
      </c>
    </row>
    <row r="19" spans="1:7">
      <c r="E19" s="100">
        <v>6</v>
      </c>
      <c r="G19" s="100">
        <v>2</v>
      </c>
    </row>
    <row r="21" spans="1:7">
      <c r="A21" t="s">
        <v>63</v>
      </c>
    </row>
    <row r="22" spans="1:7">
      <c r="A22" s="101">
        <v>0.6</v>
      </c>
    </row>
  </sheetData>
  <phoneticPr fontId="9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ルール＆合計</vt:lpstr>
      <vt:lpstr>画像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81802</cp:lastModifiedBy>
  <cp:revision/>
  <cp:lastPrinted>1899-12-30T00:00:00Z</cp:lastPrinted>
  <dcterms:created xsi:type="dcterms:W3CDTF">2013-10-09T23:04:08Z</dcterms:created>
  <dcterms:modified xsi:type="dcterms:W3CDTF">2021-11-27T13:05:52Z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