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81802\Documents\"/>
    </mc:Choice>
  </mc:AlternateContent>
  <xr:revisionPtr revIDLastSave="0" documentId="8_{9230BDE6-2010-4311-98D8-F138FB6477B5}" xr6:coauthVersionLast="47" xr6:coauthVersionMax="47" xr10:uidLastSave="{00000000-0000-0000-0000-000000000000}"/>
  <bookViews>
    <workbookView xWindow="-108" yWindow="-108" windowWidth="23256" windowHeight="12576" firstSheet="3" activeTab="3" xr2:uid="{00000000-000D-0000-FFFF-FFFF00000000}"/>
  </bookViews>
  <sheets>
    <sheet name="ルール＆合計" sheetId="1" r:id="rId1"/>
    <sheet name="2015年7月" sheetId="6" r:id="rId2"/>
    <sheet name="2015年8月" sheetId="10" r:id="rId3"/>
    <sheet name="画像" sheetId="7" r:id="rId4"/>
    <sheet name="気づき" sheetId="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4" i="6" l="1"/>
  <c r="H54" i="6"/>
  <c r="I54" i="6"/>
  <c r="J63" i="6"/>
  <c r="G54" i="10"/>
  <c r="H54" i="10"/>
  <c r="I54" i="10"/>
  <c r="J63" i="10"/>
  <c r="D8" i="1"/>
  <c r="G8" i="1"/>
  <c r="H8" i="1" s="1"/>
  <c r="H20" i="1" s="1"/>
  <c r="I8" i="1"/>
  <c r="J8" i="1"/>
  <c r="J20" i="1" s="1"/>
  <c r="L8" i="1"/>
  <c r="L20" i="1" s="1"/>
  <c r="D9" i="1"/>
  <c r="G9" i="1"/>
  <c r="H9" i="1" s="1"/>
  <c r="I9" i="1"/>
  <c r="J9" i="1"/>
  <c r="L9" i="1"/>
  <c r="D10" i="1"/>
  <c r="G10" i="1"/>
  <c r="H10" i="1" s="1"/>
  <c r="I10" i="1"/>
  <c r="K10" i="1" s="1"/>
  <c r="J10" i="1"/>
  <c r="L10" i="1"/>
  <c r="D11" i="1"/>
  <c r="G11" i="1"/>
  <c r="H11" i="1" s="1"/>
  <c r="I11" i="1"/>
  <c r="K11" i="1" s="1"/>
  <c r="J11" i="1"/>
  <c r="L11" i="1"/>
  <c r="D12" i="1"/>
  <c r="G12" i="1"/>
  <c r="H12" i="1"/>
  <c r="I12" i="1"/>
  <c r="J12" i="1"/>
  <c r="L12" i="1"/>
  <c r="D13" i="1"/>
  <c r="G13" i="1"/>
  <c r="H13" i="1" s="1"/>
  <c r="I13" i="1"/>
  <c r="J13" i="1"/>
  <c r="K13" i="1" s="1"/>
  <c r="L13" i="1"/>
  <c r="D14" i="1"/>
  <c r="G14" i="1"/>
  <c r="H14" i="1" s="1"/>
  <c r="I14" i="1"/>
  <c r="J14" i="1"/>
  <c r="L14" i="1"/>
  <c r="D18" i="1"/>
  <c r="G18" i="1"/>
  <c r="H18" i="1" s="1"/>
  <c r="I18" i="1"/>
  <c r="J18" i="1"/>
  <c r="L18" i="1"/>
  <c r="D19" i="1"/>
  <c r="G19" i="1"/>
  <c r="H19" i="1" s="1"/>
  <c r="I19" i="1"/>
  <c r="J19" i="1"/>
  <c r="L19" i="1"/>
  <c r="B20" i="1"/>
  <c r="C20" i="1"/>
  <c r="E20" i="1"/>
  <c r="F20" i="1"/>
  <c r="K18" i="1" l="1"/>
  <c r="G20" i="1"/>
  <c r="D20" i="1"/>
  <c r="B3" i="1" s="1"/>
  <c r="G3" i="1" s="1"/>
  <c r="K8" i="1"/>
  <c r="K20" i="1" s="1"/>
  <c r="K14" i="1"/>
  <c r="K12" i="1"/>
  <c r="K19" i="1"/>
  <c r="K9" i="1"/>
  <c r="I20" i="1"/>
  <c r="I3" i="1" l="1"/>
</calcChain>
</file>

<file path=xl/sharedStrings.xml><?xml version="1.0" encoding="utf-8"?>
<sst xmlns="http://schemas.openxmlformats.org/spreadsheetml/2006/main" count="242" uniqueCount="116">
  <si>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</si>
  <si>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</si>
  <si>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</si>
  <si>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</si>
  <si>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</si>
  <si>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</si>
  <si>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</si>
  <si>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</si>
  <si>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</si>
  <si>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</si>
  <si>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</si>
  <si>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</si>
  <si>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</si>
  <si>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</si>
  <si>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</si>
  <si>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</si>
  <si>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</si>
  <si>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</si>
  <si>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</si>
  <si>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</si>
  <si>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</si>
  <si>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</si>
  <si>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</si>
  <si>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</si>
  <si>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</si>
  <si>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</si>
  <si>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</si>
  <si>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</si>
  <si>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</si>
  <si>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</si>
  <si>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</si>
  <si>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</si>
  <si>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</si>
  <si>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</si>
  <si>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</si>
  <si>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</si>
  <si>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</si>
  <si>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</si>
  <si>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</si>
  <si>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</si>
  <si>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</si>
  <si>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</si>
  <si>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</si>
  <si>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</si>
  <si>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</si>
  <si>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</si>
  <si>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</si>
  <si>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</si>
  <si>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</si>
  <si>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</si>
  <si>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</si>
  <si>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</si>
  <si>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</si>
  <si>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</si>
  <si>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</si>
  <si>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</si>
  <si>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</si>
  <si>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</si>
  <si>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</si>
  <si>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</si>
  <si>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</si>
  <si>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</si>
  <si>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</si>
  <si>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</si>
  <si>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</si>
  <si>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</si>
  <si>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</si>
  <si>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</si>
  <si>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</si>
  <si>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</si>
  <si>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</si>
  <si>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</si>
  <si>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</si>
  <si>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</si>
  <si>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2011年　　合計</t>
    <phoneticPr fontId="13"/>
  </si>
  <si>
    <t>No.1</t>
    <phoneticPr fontId="13"/>
  </si>
  <si>
    <t>メモ</t>
    <phoneticPr fontId="13"/>
  </si>
  <si>
    <t>No.2</t>
    <phoneticPr fontId="13"/>
  </si>
  <si>
    <t>高値安値と刻んでいないポイントでのエントリー。
後から見直しで気づきましたが、タイミングがない焦りでルールにない部分での急なエントリーは避ける。</t>
    <rPh sb="0" eb="2">
      <t>タカネ</t>
    </rPh>
    <rPh sb="2" eb="4">
      <t>ヤスネ</t>
    </rPh>
    <rPh sb="5" eb="6">
      <t>キザ</t>
    </rPh>
    <rPh sb="24" eb="25">
      <t>アト</t>
    </rPh>
    <rPh sb="27" eb="29">
      <t>ミナオ</t>
    </rPh>
    <rPh sb="31" eb="32">
      <t>キ</t>
    </rPh>
    <rPh sb="47" eb="48">
      <t>アセ</t>
    </rPh>
    <rPh sb="56" eb="58">
      <t>ブブン</t>
    </rPh>
    <rPh sb="60" eb="61">
      <t>キュウ</t>
    </rPh>
    <rPh sb="68" eb="69">
      <t>サ</t>
    </rPh>
    <phoneticPr fontId="13"/>
  </si>
  <si>
    <t>ダイバージェンス</t>
    <phoneticPr fontId="13"/>
  </si>
  <si>
    <t>無し</t>
    <rPh sb="0" eb="1">
      <t>ナ</t>
    </rPh>
    <phoneticPr fontId="13"/>
  </si>
  <si>
    <t>有</t>
    <rPh sb="0" eb="1">
      <t>アリ</t>
    </rPh>
    <phoneticPr fontId="13"/>
  </si>
  <si>
    <t>No.3</t>
    <phoneticPr fontId="13"/>
  </si>
  <si>
    <t>なし</t>
    <phoneticPr fontId="13"/>
  </si>
  <si>
    <t>No.4</t>
    <phoneticPr fontId="13"/>
  </si>
  <si>
    <t>安値からもみ合い後の23.6にタッチしていた。
スムーズな転換点ではなかったと推測。広い視野での判断を意識</t>
    <rPh sb="0" eb="2">
      <t>ヤスネ</t>
    </rPh>
    <rPh sb="6" eb="7">
      <t>ア</t>
    </rPh>
    <rPh sb="8" eb="9">
      <t>ゴ</t>
    </rPh>
    <rPh sb="29" eb="32">
      <t>テンカンテン</t>
    </rPh>
    <rPh sb="39" eb="41">
      <t>スイソク</t>
    </rPh>
    <rPh sb="42" eb="43">
      <t>ヒロ</t>
    </rPh>
    <rPh sb="44" eb="46">
      <t>シヤ</t>
    </rPh>
    <rPh sb="48" eb="50">
      <t>ハンダン</t>
    </rPh>
    <rPh sb="51" eb="53">
      <t>イシキ</t>
    </rPh>
    <phoneticPr fontId="13"/>
  </si>
  <si>
    <t>No.5</t>
    <phoneticPr fontId="13"/>
  </si>
  <si>
    <t>あり</t>
    <phoneticPr fontId="13"/>
  </si>
  <si>
    <t>No.6</t>
    <phoneticPr fontId="13"/>
  </si>
  <si>
    <t>日足では安値を切り上げたアップトレンド中だった。
大きな流れに乗る方向でのエントリータイミングを探すようにする。</t>
    <rPh sb="0" eb="2">
      <t>ヒアシ</t>
    </rPh>
    <rPh sb="4" eb="6">
      <t>ヤスネ</t>
    </rPh>
    <rPh sb="7" eb="8">
      <t>キ</t>
    </rPh>
    <rPh sb="9" eb="10">
      <t>ア</t>
    </rPh>
    <rPh sb="19" eb="20">
      <t>チュウ</t>
    </rPh>
    <rPh sb="25" eb="26">
      <t>オオ</t>
    </rPh>
    <rPh sb="28" eb="29">
      <t>ナガ</t>
    </rPh>
    <rPh sb="31" eb="32">
      <t>ノ</t>
    </rPh>
    <rPh sb="33" eb="35">
      <t>ホウコウ</t>
    </rPh>
    <rPh sb="48" eb="49">
      <t>サガ</t>
    </rPh>
    <phoneticPr fontId="13"/>
  </si>
  <si>
    <t>No.7</t>
    <phoneticPr fontId="13"/>
  </si>
  <si>
    <t>急騰している場面で取れていないので、前回の負け同様に山を刻んでいないところはエントリー見送りとする。</t>
    <rPh sb="0" eb="2">
      <t>キュウトウ</t>
    </rPh>
    <rPh sb="6" eb="8">
      <t>バメン</t>
    </rPh>
    <rPh sb="9" eb="10">
      <t>ト</t>
    </rPh>
    <rPh sb="18" eb="20">
      <t>ゼンカイ</t>
    </rPh>
    <rPh sb="21" eb="22">
      <t>マ</t>
    </rPh>
    <rPh sb="23" eb="25">
      <t>ドウヨウ</t>
    </rPh>
    <rPh sb="26" eb="27">
      <t>ヤマ</t>
    </rPh>
    <rPh sb="28" eb="29">
      <t>キザ</t>
    </rPh>
    <rPh sb="43" eb="45">
      <t>ミオク</t>
    </rPh>
    <phoneticPr fontId="13"/>
  </si>
  <si>
    <t>No.8</t>
    <phoneticPr fontId="13"/>
  </si>
  <si>
    <t>No.9</t>
    <phoneticPr fontId="13"/>
  </si>
  <si>
    <t>大きな足でのダウントレンド。このパターンでの見落としが多いため、確認を怠らないようにする。また、EURGBPですが、４Hに比べて相場が綺麗に整っていない、急落急騰が多いため難しい印象を受けます。こちらも別の通貨ペアで同じ時間足での検証を比較してみる。</t>
    <rPh sb="0" eb="1">
      <t>オオ</t>
    </rPh>
    <rPh sb="3" eb="4">
      <t>アシ</t>
    </rPh>
    <rPh sb="22" eb="24">
      <t>ミオ</t>
    </rPh>
    <rPh sb="27" eb="28">
      <t>オオ</t>
    </rPh>
    <rPh sb="32" eb="34">
      <t>カクニン</t>
    </rPh>
    <rPh sb="35" eb="36">
      <t>オコタ</t>
    </rPh>
    <rPh sb="61" eb="62">
      <t>クラ</t>
    </rPh>
    <rPh sb="64" eb="66">
      <t>ソウバ</t>
    </rPh>
    <rPh sb="67" eb="69">
      <t>キレイ</t>
    </rPh>
    <rPh sb="70" eb="71">
      <t>トトノ</t>
    </rPh>
    <rPh sb="77" eb="79">
      <t>キュウラク</t>
    </rPh>
    <rPh sb="79" eb="81">
      <t>キュウトウ</t>
    </rPh>
    <rPh sb="82" eb="83">
      <t>オオ</t>
    </rPh>
    <rPh sb="86" eb="87">
      <t>ムズカ</t>
    </rPh>
    <rPh sb="89" eb="91">
      <t>インショウ</t>
    </rPh>
    <rPh sb="92" eb="93">
      <t>ウ</t>
    </rPh>
    <rPh sb="101" eb="102">
      <t>ベツ</t>
    </rPh>
    <rPh sb="103" eb="105">
      <t>ツウカ</t>
    </rPh>
    <rPh sb="108" eb="109">
      <t>オナ</t>
    </rPh>
    <rPh sb="110" eb="113">
      <t>ジカンアシ</t>
    </rPh>
    <rPh sb="115" eb="117">
      <t>ケンショウ</t>
    </rPh>
    <rPh sb="118" eb="120">
      <t>ヒカク</t>
    </rPh>
    <phoneticPr fontId="13"/>
  </si>
  <si>
    <t>No.10</t>
    <phoneticPr fontId="13"/>
  </si>
  <si>
    <t>大きな足での底値近辺での取引になっていました。以後、大きな足でもトレンド継続かどうかの確認もする。</t>
    <rPh sb="0" eb="1">
      <t>オオ</t>
    </rPh>
    <rPh sb="3" eb="4">
      <t>アシ</t>
    </rPh>
    <rPh sb="6" eb="8">
      <t>ソコネ</t>
    </rPh>
    <rPh sb="8" eb="10">
      <t>キンペン</t>
    </rPh>
    <rPh sb="12" eb="14">
      <t>トリヒキ</t>
    </rPh>
    <rPh sb="23" eb="25">
      <t>イゴ</t>
    </rPh>
    <rPh sb="26" eb="27">
      <t>オオ</t>
    </rPh>
    <rPh sb="29" eb="30">
      <t>アシ</t>
    </rPh>
    <rPh sb="36" eb="38">
      <t>ケイゾク</t>
    </rPh>
    <rPh sb="43" eb="45">
      <t>カクニン</t>
    </rPh>
    <phoneticPr fontId="13"/>
  </si>
  <si>
    <t>No.11</t>
    <phoneticPr fontId="13"/>
  </si>
  <si>
    <t>もみ合い、波が弱い部分は勢いがないため取れづらい。
とにかくエントリーをしたい気持ちが先走っているので、
冷静に相場を見る癖をつける。</t>
    <rPh sb="2" eb="3">
      <t>ア</t>
    </rPh>
    <rPh sb="5" eb="6">
      <t>ナミ</t>
    </rPh>
    <rPh sb="7" eb="8">
      <t>ヨワ</t>
    </rPh>
    <rPh sb="9" eb="11">
      <t>ブブン</t>
    </rPh>
    <rPh sb="12" eb="13">
      <t>イキオ</t>
    </rPh>
    <rPh sb="19" eb="20">
      <t>ト</t>
    </rPh>
    <rPh sb="39" eb="41">
      <t>キモ</t>
    </rPh>
    <rPh sb="43" eb="45">
      <t>サキバシ</t>
    </rPh>
    <rPh sb="53" eb="55">
      <t>レイセイ</t>
    </rPh>
    <rPh sb="56" eb="58">
      <t>ソウバ</t>
    </rPh>
    <rPh sb="59" eb="60">
      <t>ミ</t>
    </rPh>
    <rPh sb="61" eb="62">
      <t>クセ</t>
    </rPh>
    <phoneticPr fontId="13"/>
  </si>
  <si>
    <t>No.12</t>
    <phoneticPr fontId="13"/>
  </si>
  <si>
    <t>No.13</t>
    <phoneticPr fontId="13"/>
  </si>
  <si>
    <t>No.14</t>
    <phoneticPr fontId="13"/>
  </si>
  <si>
    <t>No.15</t>
    <phoneticPr fontId="13"/>
  </si>
  <si>
    <t>その後も下落。トレンド内でのレンジ部分だった。
負け越している原因としては、戻りのない相場の判断を怠っていた？からか、相場判断が雑な事があると気づいたので、引き続きルールをしっかりと当てはめて判断を続ける。</t>
    <rPh sb="2" eb="3">
      <t>ゴ</t>
    </rPh>
    <rPh sb="4" eb="6">
      <t>ゲラク</t>
    </rPh>
    <rPh sb="11" eb="12">
      <t>ナイ</t>
    </rPh>
    <rPh sb="17" eb="19">
      <t>ブブン</t>
    </rPh>
    <rPh sb="24" eb="25">
      <t>マ</t>
    </rPh>
    <rPh sb="26" eb="27">
      <t>コ</t>
    </rPh>
    <rPh sb="31" eb="33">
      <t>ゲンイン</t>
    </rPh>
    <rPh sb="38" eb="39">
      <t>モド</t>
    </rPh>
    <rPh sb="43" eb="45">
      <t>ソウバ</t>
    </rPh>
    <rPh sb="46" eb="48">
      <t>ハンダン</t>
    </rPh>
    <rPh sb="49" eb="50">
      <t>オコタ</t>
    </rPh>
    <rPh sb="59" eb="63">
      <t>ソウバハンダン</t>
    </rPh>
    <rPh sb="64" eb="65">
      <t>ザツ</t>
    </rPh>
    <rPh sb="66" eb="67">
      <t>コト</t>
    </rPh>
    <rPh sb="71" eb="72">
      <t>キ</t>
    </rPh>
    <rPh sb="78" eb="79">
      <t>ヒ</t>
    </rPh>
    <rPh sb="80" eb="81">
      <t>ツヅ</t>
    </rPh>
    <rPh sb="91" eb="92">
      <t>ア</t>
    </rPh>
    <rPh sb="96" eb="98">
      <t>ハンダン</t>
    </rPh>
    <rPh sb="99" eb="100">
      <t>ツヅ</t>
    </rPh>
    <phoneticPr fontId="13"/>
  </si>
  <si>
    <t>No.16</t>
    <phoneticPr fontId="13"/>
  </si>
  <si>
    <t>No.17</t>
    <phoneticPr fontId="13"/>
  </si>
  <si>
    <t>No.18</t>
    <phoneticPr fontId="13"/>
  </si>
  <si>
    <t>全体を通して、急落、急騰があり山、谷がするどく形成される印象。
小さいトレンドでのエントリーは危険に感じた。
以後、広域にしての相場観を見て検証を進めてみます。</t>
    <rPh sb="0" eb="2">
      <t>ゼンタイ</t>
    </rPh>
    <rPh sb="3" eb="4">
      <t>トオ</t>
    </rPh>
    <rPh sb="7" eb="9">
      <t>キュウラク</t>
    </rPh>
    <rPh sb="10" eb="12">
      <t>キュウトウ</t>
    </rPh>
    <rPh sb="15" eb="16">
      <t>ヤマ</t>
    </rPh>
    <rPh sb="17" eb="18">
      <t>タニ</t>
    </rPh>
    <rPh sb="23" eb="25">
      <t>ケイセイ</t>
    </rPh>
    <rPh sb="28" eb="30">
      <t>インショウ</t>
    </rPh>
    <rPh sb="32" eb="33">
      <t>チイ</t>
    </rPh>
    <rPh sb="47" eb="49">
      <t>キケン</t>
    </rPh>
    <rPh sb="50" eb="51">
      <t>カン</t>
    </rPh>
    <rPh sb="55" eb="57">
      <t>イゴ</t>
    </rPh>
    <rPh sb="58" eb="60">
      <t>コウイキ</t>
    </rPh>
    <rPh sb="64" eb="67">
      <t>ソウバカン</t>
    </rPh>
    <rPh sb="68" eb="69">
      <t>ミ</t>
    </rPh>
    <rPh sb="70" eb="72">
      <t>ケンショウ</t>
    </rPh>
    <rPh sb="73" eb="74">
      <t>スス</t>
    </rPh>
    <phoneticPr fontId="13"/>
  </si>
  <si>
    <t>No.19</t>
    <phoneticPr fontId="13"/>
  </si>
  <si>
    <t>しっかりと高値安値が確認できる時間足ではない
もしくは相場感がつかめていない状況のため、
他の通貨と比較して再度検証を見直すようにいたします。
いきなりの急騰、急落が多く、分析するには知識が足りないと感じたため、
再度、カリキュラムを確認して引き続き進めます。</t>
    <rPh sb="5" eb="7">
      <t>タカネ</t>
    </rPh>
    <rPh sb="7" eb="9">
      <t>ヤスネ</t>
    </rPh>
    <rPh sb="10" eb="12">
      <t>カクニン</t>
    </rPh>
    <rPh sb="15" eb="17">
      <t>ジカン</t>
    </rPh>
    <rPh sb="17" eb="18">
      <t>アシ</t>
    </rPh>
    <rPh sb="27" eb="29">
      <t>ソウバ</t>
    </rPh>
    <rPh sb="29" eb="30">
      <t>カン</t>
    </rPh>
    <rPh sb="38" eb="40">
      <t>ジョウキョウ</t>
    </rPh>
    <rPh sb="45" eb="46">
      <t>ホカ</t>
    </rPh>
    <rPh sb="47" eb="49">
      <t>ツウカ</t>
    </rPh>
    <rPh sb="50" eb="52">
      <t>ヒカク</t>
    </rPh>
    <rPh sb="54" eb="56">
      <t>サイド</t>
    </rPh>
    <rPh sb="56" eb="58">
      <t>ケンショウ</t>
    </rPh>
    <rPh sb="59" eb="61">
      <t>ミナオ</t>
    </rPh>
    <rPh sb="78" eb="80">
      <t>キュウトウ</t>
    </rPh>
    <rPh sb="81" eb="83">
      <t>キュウラク</t>
    </rPh>
    <rPh sb="84" eb="85">
      <t>オオ</t>
    </rPh>
    <rPh sb="87" eb="89">
      <t>ブンセキ</t>
    </rPh>
    <rPh sb="93" eb="95">
      <t>チシキ</t>
    </rPh>
    <rPh sb="96" eb="97">
      <t>タ</t>
    </rPh>
    <rPh sb="101" eb="102">
      <t>カン</t>
    </rPh>
    <rPh sb="108" eb="110">
      <t>サイド</t>
    </rPh>
    <rPh sb="118" eb="120">
      <t>カクニン</t>
    </rPh>
    <rPh sb="122" eb="123">
      <t>ヒ</t>
    </rPh>
    <rPh sb="124" eb="125">
      <t>ツヅ</t>
    </rPh>
    <rPh sb="126" eb="127">
      <t>スス</t>
    </rPh>
    <phoneticPr fontId="13"/>
  </si>
  <si>
    <t>売り</t>
    <rPh sb="0" eb="1">
      <t>ウ</t>
    </rPh>
    <phoneticPr fontId="13"/>
  </si>
  <si>
    <t>買い</t>
    <rPh sb="0" eb="1">
      <t>カ</t>
    </rPh>
    <phoneticPr fontId="13"/>
  </si>
  <si>
    <t>勝ち</t>
    <rPh sb="0" eb="1">
      <t>カ</t>
    </rPh>
    <phoneticPr fontId="13"/>
  </si>
  <si>
    <t>負け</t>
    <rPh sb="0" eb="1">
      <t>マ</t>
    </rPh>
    <phoneticPr fontId="13"/>
  </si>
  <si>
    <t>勝率</t>
    <rPh sb="0" eb="2">
      <t>ショウリツ</t>
    </rPh>
    <phoneticPr fontId="13"/>
  </si>
  <si>
    <t>トータル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</si>
</sst>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6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26"/>
      <color indexed="8"/>
      <name val="ＭＳ Ｐゴシック"/>
      <family val="3"/>
      <charset val="128"/>
    </font>
    <font>
      <sz val="26"/>
      <color rgb="FF00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51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0" fontId="6" fillId="4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 wrapText="1"/>
    </xf>
    <xf numFmtId="0" fontId="6" fillId="4" borderId="34" xfId="2" applyNumberFormat="1" applyFont="1" applyFill="1" applyBorder="1" applyAlignment="1" applyProtection="1">
      <alignment horizontal="center" vertical="center"/>
    </xf>
    <xf numFmtId="178" fontId="6" fillId="4" borderId="33" xfId="2" applyNumberFormat="1" applyFont="1" applyFill="1" applyBorder="1" applyAlignment="1" applyProtection="1">
      <alignment horizontal="center" vertical="center" wrapText="1"/>
    </xf>
    <xf numFmtId="179" fontId="6" fillId="4" borderId="33" xfId="2" applyNumberFormat="1" applyFont="1" applyFill="1" applyBorder="1" applyAlignment="1" applyProtection="1">
      <alignment horizontal="center" vertical="center"/>
    </xf>
    <xf numFmtId="0" fontId="6" fillId="4" borderId="35" xfId="2" applyNumberFormat="1" applyFont="1" applyFill="1" applyBorder="1" applyAlignment="1" applyProtection="1">
      <alignment horizontal="center" vertical="center" wrapText="1"/>
    </xf>
    <xf numFmtId="178" fontId="6" fillId="4" borderId="36" xfId="2" applyNumberFormat="1" applyFont="1" applyFill="1" applyBorder="1" applyAlignment="1" applyProtection="1">
      <alignment vertical="center"/>
    </xf>
    <xf numFmtId="180" fontId="6" fillId="4" borderId="37" xfId="2" applyNumberFormat="1" applyFont="1" applyFill="1" applyBorder="1" applyAlignment="1" applyProtection="1">
      <alignment horizontal="center" vertical="center"/>
    </xf>
    <xf numFmtId="180" fontId="7" fillId="0" borderId="38" xfId="2" applyNumberFormat="1" applyFont="1" applyFill="1" applyBorder="1" applyAlignment="1" applyProtection="1">
      <alignment horizontal="right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1" fontId="7" fillId="0" borderId="39" xfId="2" applyNumberFormat="1" applyFont="1" applyFill="1" applyBorder="1" applyAlignment="1" applyProtection="1">
      <alignment horizontal="right" vertical="center"/>
    </xf>
    <xf numFmtId="182" fontId="7" fillId="0" borderId="39" xfId="2" applyNumberFormat="1" applyFont="1" applyFill="1" applyBorder="1" applyAlignment="1" applyProtection="1">
      <alignment horizontal="right" vertical="center"/>
    </xf>
    <xf numFmtId="183" fontId="7" fillId="0" borderId="39" xfId="2" applyNumberFormat="1" applyFont="1" applyFill="1" applyBorder="1" applyAlignment="1" applyProtection="1">
      <alignment vertical="center"/>
    </xf>
    <xf numFmtId="180" fontId="7" fillId="0" borderId="39" xfId="2" applyNumberFormat="1" applyFont="1" applyFill="1" applyBorder="1" applyAlignment="1" applyProtection="1">
      <alignment vertical="center"/>
    </xf>
    <xf numFmtId="177" fontId="7" fillId="0" borderId="39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80" fontId="0" fillId="0" borderId="38" xfId="0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0" fontId="0" fillId="0" borderId="39" xfId="0" applyNumberFormat="1" applyFont="1" applyFill="1" applyBorder="1" applyAlignment="1" applyProtection="1">
      <alignment vertical="center"/>
    </xf>
    <xf numFmtId="180" fontId="0" fillId="0" borderId="41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0" fontId="0" fillId="0" borderId="42" xfId="0" applyNumberFormat="1" applyFont="1" applyFill="1" applyBorder="1" applyAlignment="1" applyProtection="1">
      <alignment vertical="center"/>
    </xf>
    <xf numFmtId="181" fontId="7" fillId="0" borderId="42" xfId="2" applyNumberFormat="1" applyFont="1" applyFill="1" applyBorder="1" applyAlignment="1" applyProtection="1">
      <alignment horizontal="right" vertical="center"/>
    </xf>
    <xf numFmtId="183" fontId="7" fillId="0" borderId="42" xfId="2" applyNumberFormat="1" applyFont="1" applyFill="1" applyBorder="1" applyAlignment="1" applyProtection="1">
      <alignment vertical="center"/>
    </xf>
    <xf numFmtId="180" fontId="7" fillId="0" borderId="42" xfId="2" applyNumberFormat="1" applyFont="1" applyFill="1" applyBorder="1" applyAlignment="1" applyProtection="1">
      <alignment vertical="center"/>
    </xf>
    <xf numFmtId="177" fontId="7" fillId="0" borderId="42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6" fontId="7" fillId="0" borderId="39" xfId="2" applyNumberFormat="1" applyFont="1" applyFill="1" applyBorder="1" applyAlignment="1" applyProtection="1">
      <alignment horizontal="right" vertical="center"/>
    </xf>
    <xf numFmtId="6" fontId="7" fillId="0" borderId="42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4" xfId="0" applyNumberFormat="1" applyFont="1" applyFill="1" applyBorder="1" applyAlignment="1" applyProtection="1">
      <alignment vertical="center"/>
    </xf>
    <xf numFmtId="180" fontId="1" fillId="0" borderId="45" xfId="0" applyNumberFormat="1" applyFont="1" applyFill="1" applyBorder="1" applyAlignment="1" applyProtection="1">
      <alignment vertical="center"/>
    </xf>
    <xf numFmtId="6" fontId="1" fillId="0" borderId="45" xfId="0" applyNumberFormat="1" applyFont="1" applyFill="1" applyBorder="1" applyAlignment="1" applyProtection="1">
      <alignment vertical="center"/>
    </xf>
    <xf numFmtId="182" fontId="1" fillId="0" borderId="45" xfId="0" applyNumberFormat="1" applyFont="1" applyFill="1" applyBorder="1" applyAlignment="1" applyProtection="1">
      <alignment vertical="center"/>
    </xf>
    <xf numFmtId="181" fontId="1" fillId="0" borderId="45" xfId="0" applyNumberFormat="1" applyFont="1" applyFill="1" applyBorder="1" applyAlignment="1" applyProtection="1">
      <alignment vertical="center"/>
    </xf>
    <xf numFmtId="183" fontId="8" fillId="0" borderId="45" xfId="0" applyNumberFormat="1" applyFont="1" applyFill="1" applyBorder="1" applyAlignment="1" applyProtection="1">
      <alignment vertical="center"/>
    </xf>
    <xf numFmtId="177" fontId="1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0" fontId="0" fillId="0" borderId="48" xfId="0" applyNumberFormat="1" applyFont="1" applyFill="1" applyBorder="1" applyAlignment="1" applyProtection="1">
      <alignment vertical="center"/>
    </xf>
    <xf numFmtId="0" fontId="9" fillId="0" borderId="40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49" xfId="2" applyNumberFormat="1" applyFont="1" applyFill="1" applyBorder="1" applyAlignment="1" applyProtection="1">
      <alignment vertical="center"/>
    </xf>
    <xf numFmtId="5" fontId="6" fillId="5" borderId="49" xfId="2" applyNumberFormat="1" applyFont="1" applyFill="1" applyBorder="1" applyAlignment="1" applyProtection="1">
      <alignment horizontal="center" vertical="center"/>
    </xf>
    <xf numFmtId="178" fontId="6" fillId="5" borderId="49" xfId="2" applyNumberFormat="1" applyFont="1" applyFill="1" applyBorder="1" applyAlignment="1" applyProtection="1">
      <alignment vertical="center"/>
    </xf>
    <xf numFmtId="6" fontId="6" fillId="5" borderId="49" xfId="2" applyNumberFormat="1" applyFont="1" applyFill="1" applyBorder="1" applyAlignment="1" applyProtection="1">
      <alignment vertical="center"/>
    </xf>
    <xf numFmtId="6" fontId="6" fillId="5" borderId="49" xfId="2" applyNumberFormat="1" applyFont="1" applyFill="1" applyBorder="1" applyAlignment="1" applyProtection="1">
      <alignment horizontal="center" vertical="center"/>
    </xf>
    <xf numFmtId="0" fontId="0" fillId="5" borderId="49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5" fontId="7" fillId="6" borderId="50" xfId="2" applyNumberFormat="1" applyFont="1" applyFill="1" applyBorder="1" applyAlignment="1" applyProtection="1">
      <alignment horizontal="center"/>
    </xf>
    <xf numFmtId="5" fontId="6" fillId="0" borderId="50" xfId="2" applyNumberFormat="1" applyFont="1" applyFill="1" applyBorder="1" applyAlignment="1" applyProtection="1">
      <alignment horizontal="center" vertical="center"/>
    </xf>
    <xf numFmtId="0" fontId="6" fillId="0" borderId="50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1" xfId="2" applyNumberFormat="1" applyFont="1" applyFill="1" applyBorder="1" applyAlignment="1" applyProtection="1">
      <alignment horizontal="center" vertical="center"/>
    </xf>
    <xf numFmtId="5" fontId="10" fillId="5" borderId="49" xfId="2" applyNumberFormat="1" applyFont="1" applyFill="1" applyBorder="1" applyAlignment="1" applyProtection="1">
      <alignment horizontal="center" vertical="center"/>
    </xf>
    <xf numFmtId="9" fontId="6" fillId="5" borderId="52" xfId="2" applyNumberFormat="1" applyFont="1" applyFill="1" applyBorder="1" applyAlignment="1" applyProtection="1">
      <alignment horizontal="center" vertical="center"/>
    </xf>
    <xf numFmtId="5" fontId="7" fillId="6" borderId="53" xfId="2" applyNumberFormat="1" applyFont="1" applyFill="1" applyBorder="1" applyAlignment="1" applyProtection="1">
      <alignment horizontal="center"/>
    </xf>
    <xf numFmtId="0" fontId="0" fillId="0" borderId="54" xfId="0" applyNumberFormat="1" applyFont="1" applyFill="1" applyBorder="1" applyAlignment="1" applyProtection="1">
      <alignment vertic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8" xfId="3" applyBorder="1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2" xfId="2" applyNumberFormat="1" applyFont="1" applyFill="1" applyBorder="1" applyAlignment="1" applyProtection="1">
      <alignment horizontal="center"/>
    </xf>
    <xf numFmtId="5" fontId="7" fillId="6" borderId="40" xfId="2" applyNumberFormat="1" applyFont="1" applyFill="1" applyBorder="1" applyAlignment="1" applyProtection="1">
      <alignment horizontal="center"/>
    </xf>
    <xf numFmtId="5" fontId="7" fillId="6" borderId="54" xfId="2" applyNumberFormat="1" applyFont="1" applyFill="1" applyBorder="1" applyAlignment="1" applyProtection="1">
      <alignment horizontal="center"/>
    </xf>
    <xf numFmtId="5" fontId="7" fillId="6" borderId="61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0" fontId="4" fillId="2" borderId="63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14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15" fillId="0" borderId="0" xfId="0" applyFont="1">
      <alignment vertical="center"/>
    </xf>
    <xf numFmtId="9" fontId="0" fillId="0" borderId="0" xfId="0" applyNumberFormat="1">
      <alignment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tmp"/><Relationship Id="rId1" Type="http://schemas.openxmlformats.org/officeDocument/2006/relationships/image" Target="../media/image20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16</xdr:col>
      <xdr:colOff>450845</xdr:colOff>
      <xdr:row>42</xdr:row>
      <xdr:rowOff>581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9AE73ED-DAB2-4E25-8194-E83451ED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0"/>
          <a:ext cx="14601185" cy="6706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16</xdr:col>
      <xdr:colOff>458466</xdr:colOff>
      <xdr:row>92</xdr:row>
      <xdr:rowOff>160600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E2220AE-D2A1-4328-8B79-95A3CF63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7880"/>
          <a:ext cx="14608806" cy="6698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16</xdr:col>
      <xdr:colOff>443225</xdr:colOff>
      <xdr:row>145</xdr:row>
      <xdr:rowOff>53926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D993232-CF21-41A3-8C39-148FD347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44260"/>
          <a:ext cx="14593565" cy="6759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16</xdr:col>
      <xdr:colOff>443225</xdr:colOff>
      <xdr:row>194</xdr:row>
      <xdr:rowOff>76773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B43AC37-A147-4045-ACA8-36FFFD92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84400"/>
          <a:ext cx="14593565" cy="6614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16</xdr:col>
      <xdr:colOff>435604</xdr:colOff>
      <xdr:row>245</xdr:row>
      <xdr:rowOff>122497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74C265D-90EB-4B66-A722-170A85FC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92180"/>
          <a:ext cx="14585944" cy="6660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16</xdr:col>
      <xdr:colOff>435604</xdr:colOff>
      <xdr:row>297</xdr:row>
      <xdr:rowOff>8187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B7B24BC-7A20-4FDB-B063-A8B1DCFC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67600"/>
          <a:ext cx="14585944" cy="6546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16</xdr:col>
      <xdr:colOff>443225</xdr:colOff>
      <xdr:row>348</xdr:row>
      <xdr:rowOff>31049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CC48A1E-F01C-4D63-816A-25024C2A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5380"/>
          <a:ext cx="14593565" cy="6569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16</xdr:col>
      <xdr:colOff>435604</xdr:colOff>
      <xdr:row>397</xdr:row>
      <xdr:rowOff>69153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3644A78-E4B3-44FE-8CAE-C87175B3E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47880"/>
          <a:ext cx="14585944" cy="660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16</xdr:col>
      <xdr:colOff>435604</xdr:colOff>
      <xdr:row>448</xdr:row>
      <xdr:rowOff>31049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F40B354-6A07-4738-AD54-6057E800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17560"/>
          <a:ext cx="14585944" cy="6569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16</xdr:col>
      <xdr:colOff>443225</xdr:colOff>
      <xdr:row>499</xdr:row>
      <xdr:rowOff>38670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41320C5-F023-4A4C-9FBB-DC408D9A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44440"/>
          <a:ext cx="14593565" cy="65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16</xdr:col>
      <xdr:colOff>450845</xdr:colOff>
      <xdr:row>550</xdr:row>
      <xdr:rowOff>61532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920B71E-BD09-4580-992E-65F01CABE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71320"/>
          <a:ext cx="14601185" cy="65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16</xdr:col>
      <xdr:colOff>458466</xdr:colOff>
      <xdr:row>599</xdr:row>
      <xdr:rowOff>53911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A6856BC-DDBE-4CD9-903E-426DA8C0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562920"/>
          <a:ext cx="14608806" cy="6591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16</xdr:col>
      <xdr:colOff>450845</xdr:colOff>
      <xdr:row>649</xdr:row>
      <xdr:rowOff>46291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C2B5DB5-D450-46EF-A2F1-E6E344685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722160"/>
          <a:ext cx="14601185" cy="6584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16</xdr:col>
      <xdr:colOff>450845</xdr:colOff>
      <xdr:row>699</xdr:row>
      <xdr:rowOff>38670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8A58DC5-F26A-4EF7-9E21-3583CEBF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881400"/>
          <a:ext cx="14601185" cy="65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16</xdr:col>
      <xdr:colOff>458466</xdr:colOff>
      <xdr:row>748</xdr:row>
      <xdr:rowOff>137738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9F4BF4A-4BE4-4B2D-ACA4-42603C7B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73000"/>
          <a:ext cx="14608806" cy="6675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16</xdr:col>
      <xdr:colOff>344156</xdr:colOff>
      <xdr:row>798</xdr:row>
      <xdr:rowOff>8187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7F7CC3DE-EB94-42C1-A3FF-C97B6E65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184640"/>
          <a:ext cx="14494496" cy="6546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16</xdr:col>
      <xdr:colOff>458466</xdr:colOff>
      <xdr:row>848</xdr:row>
      <xdr:rowOff>23429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7360173-3A9D-4041-8340-FCD8A65FC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43880"/>
          <a:ext cx="14608806" cy="6561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16</xdr:col>
      <xdr:colOff>427983</xdr:colOff>
      <xdr:row>898</xdr:row>
      <xdr:rowOff>152980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94DBCF6-15E3-4C97-8D67-AB1B0CB7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503120"/>
          <a:ext cx="14578323" cy="6690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16</xdr:col>
      <xdr:colOff>443225</xdr:colOff>
      <xdr:row>949</xdr:row>
      <xdr:rowOff>46291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6F117F6-2B03-4455-A84D-8FBCE345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30000"/>
          <a:ext cx="14593565" cy="6584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595151</xdr:colOff>
      <xdr:row>16</xdr:row>
      <xdr:rowOff>30798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6BBAA4B-ED2C-4EBE-85D4-EFFF4347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2180" y="502920"/>
          <a:ext cx="9129551" cy="367315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11</xdr:col>
      <xdr:colOff>282070</xdr:colOff>
      <xdr:row>45</xdr:row>
      <xdr:rowOff>23254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F81329-0ADC-44E5-A9F4-768B5A0D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0680" y="4480560"/>
          <a:ext cx="1501270" cy="454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"/>
  <sheetViews>
    <sheetView zoomScaleSheetLayoutView="100" workbookViewId="0">
      <selection activeCell="F14" sqref="F14"/>
    </sheetView>
  </sheetViews>
  <sheetFormatPr defaultColWidth="10" defaultRowHeight="13.5" customHeight="1"/>
  <cols>
    <col min="1" max="1" width="22.77734375" customWidth="1"/>
    <col min="2" max="2" width="13.6640625" customWidth="1"/>
    <col min="3" max="3" width="13.88671875" customWidth="1"/>
    <col min="4" max="4" width="15.6640625" customWidth="1"/>
    <col min="5" max="5" width="12.33203125" customWidth="1"/>
    <col min="6" max="6" width="12.21875" customWidth="1"/>
    <col min="7" max="7" width="13.21875" customWidth="1"/>
    <col min="9" max="9" width="15.77734375" customWidth="1"/>
    <col min="10" max="10" width="13.109375" customWidth="1"/>
    <col min="11" max="11" width="15.44140625" customWidth="1"/>
    <col min="12" max="12" width="17.6640625" customWidth="1"/>
  </cols>
  <sheetData>
    <row r="1" spans="1:12" ht="19.5" customHeight="1">
      <c r="A1" s="119"/>
      <c r="B1" s="131" t="s">
        <v>0</v>
      </c>
      <c r="C1" s="132"/>
      <c r="D1" s="133"/>
      <c r="E1" s="118"/>
      <c r="F1" s="134" t="s">
        <v>0</v>
      </c>
      <c r="G1" s="135"/>
      <c r="H1" s="120"/>
    </row>
    <row r="2" spans="1:12" ht="25.5" customHeight="1">
      <c r="A2" s="121" t="s">
        <v>1</v>
      </c>
      <c r="B2" s="136">
        <v>1000000</v>
      </c>
      <c r="C2" s="136"/>
      <c r="D2" s="136"/>
      <c r="E2" s="62" t="s">
        <v>2</v>
      </c>
      <c r="F2" s="137">
        <v>40544</v>
      </c>
      <c r="G2" s="138"/>
      <c r="H2" s="46"/>
      <c r="I2" s="46"/>
    </row>
    <row r="3" spans="1:12" ht="27" customHeight="1">
      <c r="A3" s="47" t="s">
        <v>3</v>
      </c>
      <c r="B3" s="139">
        <f>SUM(B2+D20)</f>
        <v>1000000</v>
      </c>
      <c r="C3" s="139"/>
      <c r="D3" s="140"/>
      <c r="E3" s="48" t="s">
        <v>4</v>
      </c>
      <c r="F3" s="49">
        <v>0.02</v>
      </c>
      <c r="G3" s="50">
        <f>B3*F3</f>
        <v>20000</v>
      </c>
      <c r="H3" s="52" t="s">
        <v>5</v>
      </c>
      <c r="I3" s="53">
        <f>(B3-B2)</f>
        <v>0</v>
      </c>
      <c r="K3" s="122"/>
    </row>
    <row r="4" spans="1:12" s="101" customFormat="1" ht="17.25" customHeight="1">
      <c r="A4" s="96"/>
      <c r="B4" s="97"/>
      <c r="C4" s="97"/>
      <c r="D4" s="97"/>
      <c r="E4" s="98"/>
      <c r="F4" s="117" t="s">
        <v>0</v>
      </c>
      <c r="G4" s="97"/>
      <c r="H4" s="99"/>
      <c r="I4" s="100"/>
    </row>
    <row r="5" spans="1:12" ht="39" customHeight="1">
      <c r="A5" s="102"/>
      <c r="B5" s="103"/>
      <c r="C5" s="103"/>
      <c r="D5" s="115"/>
      <c r="E5" s="104"/>
      <c r="F5" s="116"/>
      <c r="G5" s="103"/>
      <c r="H5" s="105"/>
      <c r="I5" s="106"/>
      <c r="J5" s="107"/>
      <c r="K5" s="108"/>
      <c r="L5" s="108"/>
    </row>
    <row r="6" spans="1:12" ht="21" customHeight="1">
      <c r="A6" s="112" t="s">
        <v>6</v>
      </c>
      <c r="B6" s="110" t="s">
        <v>0</v>
      </c>
      <c r="C6" s="110" t="s">
        <v>0</v>
      </c>
      <c r="D6" s="111"/>
      <c r="E6" s="110" t="s">
        <v>0</v>
      </c>
      <c r="F6" s="113" t="s">
        <v>0</v>
      </c>
      <c r="G6" s="51"/>
      <c r="H6" s="46"/>
      <c r="I6" s="46"/>
      <c r="L6" s="109"/>
    </row>
    <row r="7" spans="1:12" ht="43.2">
      <c r="A7" s="114" t="s">
        <v>7</v>
      </c>
      <c r="B7" s="56" t="s">
        <v>8</v>
      </c>
      <c r="C7" s="57" t="s">
        <v>9</v>
      </c>
      <c r="D7" s="58" t="s">
        <v>10</v>
      </c>
      <c r="E7" s="59" t="s">
        <v>11</v>
      </c>
      <c r="F7" s="57" t="s">
        <v>12</v>
      </c>
      <c r="G7" s="59" t="s">
        <v>13</v>
      </c>
      <c r="H7" s="58" t="s">
        <v>14</v>
      </c>
      <c r="I7" s="60" t="s">
        <v>15</v>
      </c>
      <c r="J7" s="63" t="s">
        <v>16</v>
      </c>
      <c r="K7" s="57" t="s">
        <v>17</v>
      </c>
      <c r="L7" s="61" t="s">
        <v>18</v>
      </c>
    </row>
    <row r="8" spans="1:12" ht="24.9" customHeight="1">
      <c r="A8" s="55">
        <v>40544</v>
      </c>
      <c r="B8" s="64"/>
      <c r="C8" s="65"/>
      <c r="D8" s="83">
        <f t="shared" ref="D8:D19" si="0">SUM(B8-C8)</f>
        <v>0</v>
      </c>
      <c r="E8" s="66"/>
      <c r="F8" s="67"/>
      <c r="G8" s="66">
        <f t="shared" ref="G8:G19" si="1">SUM(E8+F8)</f>
        <v>0</v>
      </c>
      <c r="H8" s="68" t="e">
        <f t="shared" ref="H8:H19" si="2">E8/G8</f>
        <v>#DIV/0!</v>
      </c>
      <c r="I8" s="69" t="e">
        <f t="shared" ref="I8:I19" si="3">B8/E8</f>
        <v>#DIV/0!</v>
      </c>
      <c r="J8" s="69" t="e">
        <f t="shared" ref="J8:J19" si="4">C8/F8</f>
        <v>#DIV/0!</v>
      </c>
      <c r="K8" s="70" t="e">
        <f t="shared" ref="K8:K19" si="5">I8/J8</f>
        <v>#DIV/0!</v>
      </c>
      <c r="L8" s="71" t="e">
        <f t="shared" ref="L8:L19" si="6">B8/C8</f>
        <v>#DIV/0!</v>
      </c>
    </row>
    <row r="9" spans="1:12" ht="24.9" customHeight="1">
      <c r="A9" s="55">
        <v>40575</v>
      </c>
      <c r="B9" s="72"/>
      <c r="C9" s="73"/>
      <c r="D9" s="83">
        <f t="shared" si="0"/>
        <v>0</v>
      </c>
      <c r="E9" s="74"/>
      <c r="F9" s="74"/>
      <c r="G9" s="66">
        <f t="shared" si="1"/>
        <v>0</v>
      </c>
      <c r="H9" s="68" t="e">
        <f t="shared" si="2"/>
        <v>#DIV/0!</v>
      </c>
      <c r="I9" s="69" t="e">
        <f t="shared" si="3"/>
        <v>#DIV/0!</v>
      </c>
      <c r="J9" s="69" t="e">
        <f t="shared" si="4"/>
        <v>#DIV/0!</v>
      </c>
      <c r="K9" s="70" t="e">
        <f t="shared" si="5"/>
        <v>#DIV/0!</v>
      </c>
      <c r="L9" s="71" t="e">
        <f t="shared" si="6"/>
        <v>#DIV/0!</v>
      </c>
    </row>
    <row r="10" spans="1:12" ht="24.9" customHeight="1">
      <c r="A10" s="55">
        <v>40603</v>
      </c>
      <c r="B10" s="72"/>
      <c r="C10" s="73"/>
      <c r="D10" s="83">
        <f t="shared" si="0"/>
        <v>0</v>
      </c>
      <c r="E10" s="74"/>
      <c r="F10" s="74"/>
      <c r="G10" s="66">
        <f t="shared" si="1"/>
        <v>0</v>
      </c>
      <c r="H10" s="68" t="e">
        <f t="shared" si="2"/>
        <v>#DIV/0!</v>
      </c>
      <c r="I10" s="69" t="e">
        <f t="shared" si="3"/>
        <v>#DIV/0!</v>
      </c>
      <c r="J10" s="69" t="e">
        <f t="shared" si="4"/>
        <v>#DIV/0!</v>
      </c>
      <c r="K10" s="70" t="e">
        <f t="shared" si="5"/>
        <v>#DIV/0!</v>
      </c>
      <c r="L10" s="71" t="e">
        <f t="shared" si="6"/>
        <v>#DIV/0!</v>
      </c>
    </row>
    <row r="11" spans="1:12" ht="24.9" customHeight="1">
      <c r="A11" s="55">
        <v>40634</v>
      </c>
      <c r="B11" s="72"/>
      <c r="C11" s="73"/>
      <c r="D11" s="83">
        <f t="shared" si="0"/>
        <v>0</v>
      </c>
      <c r="E11" s="74"/>
      <c r="F11" s="74"/>
      <c r="G11" s="66">
        <f t="shared" si="1"/>
        <v>0</v>
      </c>
      <c r="H11" s="68" t="e">
        <f t="shared" si="2"/>
        <v>#DIV/0!</v>
      </c>
      <c r="I11" s="69" t="e">
        <f t="shared" si="3"/>
        <v>#DIV/0!</v>
      </c>
      <c r="J11" s="69" t="e">
        <f t="shared" si="4"/>
        <v>#DIV/0!</v>
      </c>
      <c r="K11" s="70" t="e">
        <f t="shared" si="5"/>
        <v>#DIV/0!</v>
      </c>
      <c r="L11" s="71" t="e">
        <f t="shared" si="6"/>
        <v>#DIV/0!</v>
      </c>
    </row>
    <row r="12" spans="1:12" ht="24.9" customHeight="1">
      <c r="A12" s="55">
        <v>40664</v>
      </c>
      <c r="B12" s="72"/>
      <c r="C12" s="65"/>
      <c r="D12" s="83">
        <f t="shared" si="0"/>
        <v>0</v>
      </c>
      <c r="E12" s="74"/>
      <c r="F12" s="74"/>
      <c r="G12" s="66">
        <f t="shared" si="1"/>
        <v>0</v>
      </c>
      <c r="H12" s="68" t="e">
        <f t="shared" si="2"/>
        <v>#DIV/0!</v>
      </c>
      <c r="I12" s="69" t="e">
        <f t="shared" si="3"/>
        <v>#DIV/0!</v>
      </c>
      <c r="J12" s="69" t="e">
        <f t="shared" si="4"/>
        <v>#DIV/0!</v>
      </c>
      <c r="K12" s="70" t="e">
        <f t="shared" si="5"/>
        <v>#DIV/0!</v>
      </c>
      <c r="L12" s="71" t="e">
        <f t="shared" si="6"/>
        <v>#DIV/0!</v>
      </c>
    </row>
    <row r="13" spans="1:12" ht="24.9" customHeight="1">
      <c r="A13" s="55">
        <v>40695</v>
      </c>
      <c r="B13" s="72"/>
      <c r="C13" s="73"/>
      <c r="D13" s="83">
        <f t="shared" si="0"/>
        <v>0</v>
      </c>
      <c r="E13" s="74"/>
      <c r="F13" s="74"/>
      <c r="G13" s="66">
        <f t="shared" si="1"/>
        <v>0</v>
      </c>
      <c r="H13" s="68" t="e">
        <f t="shared" si="2"/>
        <v>#DIV/0!</v>
      </c>
      <c r="I13" s="69" t="e">
        <f t="shared" si="3"/>
        <v>#DIV/0!</v>
      </c>
      <c r="J13" s="69" t="e">
        <f t="shared" si="4"/>
        <v>#DIV/0!</v>
      </c>
      <c r="K13" s="70" t="e">
        <f t="shared" si="5"/>
        <v>#DIV/0!</v>
      </c>
      <c r="L13" s="71" t="e">
        <f t="shared" si="6"/>
        <v>#DIV/0!</v>
      </c>
    </row>
    <row r="14" spans="1:12" ht="24.9" customHeight="1">
      <c r="A14" s="55">
        <v>40725</v>
      </c>
      <c r="B14" s="72"/>
      <c r="C14" s="65"/>
      <c r="D14" s="83">
        <f t="shared" si="0"/>
        <v>0</v>
      </c>
      <c r="E14" s="74"/>
      <c r="F14" s="74"/>
      <c r="G14" s="66">
        <f t="shared" si="1"/>
        <v>0</v>
      </c>
      <c r="H14" s="68" t="e">
        <f t="shared" si="2"/>
        <v>#DIV/0!</v>
      </c>
      <c r="I14" s="69" t="e">
        <f t="shared" si="3"/>
        <v>#DIV/0!</v>
      </c>
      <c r="J14" s="69" t="e">
        <f t="shared" si="4"/>
        <v>#DIV/0!</v>
      </c>
      <c r="K14" s="70" t="e">
        <f t="shared" si="5"/>
        <v>#DIV/0!</v>
      </c>
      <c r="L14" s="71" t="e">
        <f t="shared" si="6"/>
        <v>#DIV/0!</v>
      </c>
    </row>
    <row r="15" spans="1:12" ht="24.9" customHeight="1">
      <c r="A15" s="55">
        <v>40756</v>
      </c>
      <c r="B15" s="72"/>
      <c r="C15" s="65"/>
      <c r="D15" s="83"/>
      <c r="E15" s="74"/>
      <c r="F15" s="74"/>
      <c r="G15" s="66"/>
      <c r="H15" s="68"/>
      <c r="I15" s="69"/>
      <c r="J15" s="69"/>
      <c r="K15" s="70"/>
      <c r="L15" s="71"/>
    </row>
    <row r="16" spans="1:12" ht="24.9" customHeight="1">
      <c r="A16" s="55">
        <v>40787</v>
      </c>
      <c r="B16" s="72"/>
      <c r="C16" s="65"/>
      <c r="D16" s="83"/>
      <c r="E16" s="74"/>
      <c r="F16" s="74"/>
      <c r="G16" s="66"/>
      <c r="H16" s="68"/>
      <c r="I16" s="69"/>
      <c r="J16" s="69"/>
      <c r="K16" s="70"/>
      <c r="L16" s="71"/>
    </row>
    <row r="17" spans="1:12" ht="24.9" customHeight="1">
      <c r="A17" s="55">
        <v>40817</v>
      </c>
      <c r="B17" s="72"/>
      <c r="C17" s="65"/>
      <c r="D17" s="83"/>
      <c r="E17" s="74"/>
      <c r="F17" s="74"/>
      <c r="G17" s="66"/>
      <c r="H17" s="68"/>
      <c r="I17" s="69"/>
      <c r="J17" s="69"/>
      <c r="K17" s="70"/>
      <c r="L17" s="71"/>
    </row>
    <row r="18" spans="1:12" ht="24.9" customHeight="1">
      <c r="A18" s="55">
        <v>40848</v>
      </c>
      <c r="B18" s="72"/>
      <c r="C18" s="65"/>
      <c r="D18" s="83">
        <f t="shared" si="0"/>
        <v>0</v>
      </c>
      <c r="E18" s="74"/>
      <c r="F18" s="74"/>
      <c r="G18" s="66">
        <f t="shared" si="1"/>
        <v>0</v>
      </c>
      <c r="H18" s="68" t="e">
        <f t="shared" si="2"/>
        <v>#DIV/0!</v>
      </c>
      <c r="I18" s="69" t="e">
        <f t="shared" si="3"/>
        <v>#DIV/0!</v>
      </c>
      <c r="J18" s="69" t="e">
        <f t="shared" si="4"/>
        <v>#DIV/0!</v>
      </c>
      <c r="K18" s="70" t="e">
        <f t="shared" si="5"/>
        <v>#DIV/0!</v>
      </c>
      <c r="L18" s="71" t="e">
        <f t="shared" si="6"/>
        <v>#DIV/0!</v>
      </c>
    </row>
    <row r="19" spans="1:12" ht="24.9" customHeight="1">
      <c r="A19" s="55">
        <v>40878</v>
      </c>
      <c r="B19" s="75"/>
      <c r="C19" s="76"/>
      <c r="D19" s="84">
        <f t="shared" si="0"/>
        <v>0</v>
      </c>
      <c r="E19" s="77"/>
      <c r="F19" s="77"/>
      <c r="G19" s="78">
        <f t="shared" si="1"/>
        <v>0</v>
      </c>
      <c r="H19" s="79" t="e">
        <f t="shared" si="2"/>
        <v>#DIV/0!</v>
      </c>
      <c r="I19" s="80" t="e">
        <f t="shared" si="3"/>
        <v>#DIV/0!</v>
      </c>
      <c r="J19" s="80" t="e">
        <f t="shared" si="4"/>
        <v>#DIV/0!</v>
      </c>
      <c r="K19" s="81" t="e">
        <f t="shared" si="5"/>
        <v>#DIV/0!</v>
      </c>
      <c r="L19" s="82" t="e">
        <f t="shared" si="6"/>
        <v>#DIV/0!</v>
      </c>
    </row>
    <row r="20" spans="1:12" ht="24.9" customHeight="1">
      <c r="A20" s="85" t="s">
        <v>74</v>
      </c>
      <c r="B20" s="86">
        <f t="shared" ref="B20:G20" si="7">SUM(B8:B19)</f>
        <v>0</v>
      </c>
      <c r="C20" s="87">
        <f t="shared" si="7"/>
        <v>0</v>
      </c>
      <c r="D20" s="88">
        <f t="shared" si="7"/>
        <v>0</v>
      </c>
      <c r="E20" s="89">
        <f t="shared" si="7"/>
        <v>0</v>
      </c>
      <c r="F20" s="90">
        <f t="shared" si="7"/>
        <v>0</v>
      </c>
      <c r="G20" s="89">
        <f t="shared" si="7"/>
        <v>0</v>
      </c>
      <c r="H20" s="91" t="e">
        <f>AVERAGE(H8:H19)</f>
        <v>#DIV/0!</v>
      </c>
      <c r="I20" s="87" t="e">
        <f>AVERAGE(I8:I19)</f>
        <v>#DIV/0!</v>
      </c>
      <c r="J20" s="87" t="e">
        <f>AVERAGE(J8:J19)</f>
        <v>#DIV/0!</v>
      </c>
      <c r="K20" s="92" t="e">
        <f>AVERAGE(K8:K19)</f>
        <v>#DIV/0!</v>
      </c>
      <c r="L20" s="93" t="e">
        <f>AVERAGE(L8:L19)</f>
        <v>#DIV/0!</v>
      </c>
    </row>
    <row r="21" spans="1:12" ht="13.2">
      <c r="A21" s="54"/>
      <c r="J21" s="94"/>
      <c r="K21" s="95" t="s">
        <v>19</v>
      </c>
      <c r="L21" s="95" t="s">
        <v>20</v>
      </c>
    </row>
    <row r="22" spans="1:12" ht="13.2">
      <c r="A22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3"/>
  <sheetViews>
    <sheetView zoomScaleSheetLayoutView="100" workbookViewId="0">
      <pane ySplit="1" topLeftCell="A2" activePane="bottomLeft" state="frozen"/>
      <selection pane="bottomLeft" activeCell="C22" sqref="C22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2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2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2">
      <c r="C34" s="141" t="s">
        <v>46</v>
      </c>
      <c r="D34" s="142"/>
      <c r="F34" s="143" t="s">
        <v>47</v>
      </c>
      <c r="G34" s="144"/>
      <c r="H34" s="28" t="s">
        <v>48</v>
      </c>
      <c r="I34" s="31" t="s">
        <v>49</v>
      </c>
    </row>
    <row r="35" spans="3:9" ht="13.2">
      <c r="C35" s="5" t="s">
        <v>50</v>
      </c>
      <c r="D35" s="6"/>
      <c r="F35" s="5"/>
      <c r="G35" s="15"/>
      <c r="H35" s="21"/>
      <c r="I35" s="24"/>
    </row>
    <row r="36" spans="3:9" ht="13.2">
      <c r="C36" s="2" t="s">
        <v>51</v>
      </c>
      <c r="D36" s="1"/>
      <c r="F36" s="2"/>
      <c r="G36" s="17"/>
      <c r="H36" s="22"/>
      <c r="I36" s="18"/>
    </row>
    <row r="37" spans="3:9" ht="13.2">
      <c r="C37" s="2" t="s">
        <v>52</v>
      </c>
      <c r="D37" s="1"/>
      <c r="F37" s="2"/>
      <c r="G37" s="17"/>
      <c r="H37" s="22"/>
      <c r="I37" s="18"/>
    </row>
    <row r="38" spans="3:9" ht="13.2">
      <c r="C38" s="2" t="s">
        <v>53</v>
      </c>
      <c r="D38" s="1"/>
      <c r="F38" s="2"/>
      <c r="G38" s="17"/>
      <c r="H38" s="22"/>
      <c r="I38" s="18"/>
    </row>
    <row r="39" spans="3:9" ht="13.2">
      <c r="C39" s="2" t="s">
        <v>54</v>
      </c>
      <c r="D39" s="1"/>
      <c r="F39" s="2"/>
      <c r="G39" s="17"/>
      <c r="H39" s="22"/>
      <c r="I39" s="18"/>
    </row>
    <row r="40" spans="3:9" ht="13.2">
      <c r="C40" s="2" t="s">
        <v>55</v>
      </c>
      <c r="D40" s="4"/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/>
      <c r="F43" s="2"/>
      <c r="G43" s="17"/>
      <c r="H43" s="22"/>
      <c r="I43" s="18"/>
    </row>
    <row r="44" spans="3:9" ht="13.2">
      <c r="C44" s="2" t="s">
        <v>59</v>
      </c>
      <c r="D44" s="4"/>
      <c r="F44" s="2"/>
      <c r="G44" s="17"/>
      <c r="H44" s="22"/>
      <c r="I44" s="18"/>
    </row>
    <row r="45" spans="3:9" ht="13.2">
      <c r="C45" s="2" t="s">
        <v>60</v>
      </c>
      <c r="D45" s="1"/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2">
      <c r="C51" s="3" t="s">
        <v>14</v>
      </c>
      <c r="D51" s="7"/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2">
      <c r="F53" s="3"/>
      <c r="G53" s="19"/>
      <c r="H53" s="23"/>
      <c r="I53" s="20"/>
    </row>
    <row r="54" spans="3:10" ht="13.2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2">
      <c r="F57" s="143" t="s">
        <v>64</v>
      </c>
      <c r="G57" s="144"/>
      <c r="H57" s="28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2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2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zoomScaleSheetLayoutView="100" workbookViewId="0">
      <pane activePane="bottomRight" state="frozen"/>
      <selection activeCell="D21" sqref="D21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2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2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2">
      <c r="C34" s="141" t="s">
        <v>46</v>
      </c>
      <c r="D34" s="142"/>
      <c r="F34" s="143" t="s">
        <v>47</v>
      </c>
      <c r="G34" s="144"/>
      <c r="H34" s="28" t="s">
        <v>48</v>
      </c>
      <c r="I34" s="31" t="s">
        <v>49</v>
      </c>
    </row>
    <row r="35" spans="3:9" ht="13.2">
      <c r="C35" s="5" t="s">
        <v>50</v>
      </c>
      <c r="D35" s="6"/>
      <c r="F35" s="5"/>
      <c r="G35" s="15"/>
      <c r="H35" s="21"/>
      <c r="I35" s="24"/>
    </row>
    <row r="36" spans="3:9" ht="13.2">
      <c r="C36" s="2" t="s">
        <v>51</v>
      </c>
      <c r="D36" s="1"/>
      <c r="F36" s="2"/>
      <c r="G36" s="17"/>
      <c r="H36" s="22"/>
      <c r="I36" s="18"/>
    </row>
    <row r="37" spans="3:9" ht="13.2">
      <c r="C37" s="2" t="s">
        <v>52</v>
      </c>
      <c r="D37" s="1"/>
      <c r="F37" s="2"/>
      <c r="G37" s="17"/>
      <c r="H37" s="22"/>
      <c r="I37" s="18"/>
    </row>
    <row r="38" spans="3:9" ht="13.2">
      <c r="C38" s="2" t="s">
        <v>53</v>
      </c>
      <c r="D38" s="1"/>
      <c r="F38" s="2"/>
      <c r="G38" s="17"/>
      <c r="H38" s="22"/>
      <c r="I38" s="18"/>
    </row>
    <row r="39" spans="3:9" ht="13.2">
      <c r="C39" s="2" t="s">
        <v>54</v>
      </c>
      <c r="D39" s="1"/>
      <c r="F39" s="2"/>
      <c r="G39" s="17"/>
      <c r="H39" s="22"/>
      <c r="I39" s="18"/>
    </row>
    <row r="40" spans="3:9" ht="13.2">
      <c r="C40" s="2" t="s">
        <v>55</v>
      </c>
      <c r="D40" s="4"/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/>
      <c r="F43" s="2"/>
      <c r="G43" s="17"/>
      <c r="H43" s="22"/>
      <c r="I43" s="18"/>
    </row>
    <row r="44" spans="3:9" ht="13.2">
      <c r="C44" s="2" t="s">
        <v>59</v>
      </c>
      <c r="D44" s="4"/>
      <c r="F44" s="2"/>
      <c r="G44" s="17"/>
      <c r="H44" s="22"/>
      <c r="I44" s="18"/>
    </row>
    <row r="45" spans="3:9" ht="13.2">
      <c r="C45" s="2" t="s">
        <v>60</v>
      </c>
      <c r="D45" s="1"/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2">
      <c r="C51" s="3" t="s">
        <v>14</v>
      </c>
      <c r="D51" s="7"/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2">
      <c r="F53" s="3"/>
      <c r="G53" s="19"/>
      <c r="H53" s="23"/>
      <c r="I53" s="20"/>
    </row>
    <row r="54" spans="3:10" ht="13.2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2">
      <c r="F57" s="143" t="s">
        <v>64</v>
      </c>
      <c r="G57" s="144"/>
      <c r="H57" s="28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2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2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955"/>
  <sheetViews>
    <sheetView tabSelected="1" topLeftCell="A892" zoomScaleSheetLayoutView="100" workbookViewId="0">
      <selection activeCell="B955" sqref="B955"/>
    </sheetView>
  </sheetViews>
  <sheetFormatPr defaultColWidth="8.88671875" defaultRowHeight="13.2"/>
  <cols>
    <col min="1" max="1" width="17.6640625" customWidth="1"/>
    <col min="2" max="2" width="64.21875" customWidth="1"/>
  </cols>
  <sheetData>
    <row r="1" spans="1:1" ht="30">
      <c r="A1" s="145" t="s">
        <v>75</v>
      </c>
    </row>
    <row r="44" spans="1:2">
      <c r="A44" s="148" t="s">
        <v>79</v>
      </c>
      <c r="B44" t="s">
        <v>80</v>
      </c>
    </row>
    <row r="47" spans="1:2" ht="12.6" customHeight="1"/>
    <row r="48" spans="1:2" ht="49.8" customHeight="1">
      <c r="A48" s="147" t="s">
        <v>76</v>
      </c>
      <c r="B48" s="146" t="s">
        <v>78</v>
      </c>
    </row>
    <row r="52" spans="1:1" ht="30">
      <c r="A52" s="145" t="s">
        <v>77</v>
      </c>
    </row>
    <row r="96" spans="1:2">
      <c r="A96" s="148" t="s">
        <v>79</v>
      </c>
      <c r="B96" t="s">
        <v>81</v>
      </c>
    </row>
    <row r="99" spans="1:2" ht="12.6" customHeight="1"/>
    <row r="100" spans="1:2" ht="25.2" customHeight="1">
      <c r="A100" s="147" t="s">
        <v>76</v>
      </c>
      <c r="B100" s="146"/>
    </row>
    <row r="104" spans="1:2" ht="30">
      <c r="A104" s="145" t="s">
        <v>82</v>
      </c>
    </row>
    <row r="147" spans="1:2">
      <c r="A147" s="148" t="s">
        <v>79</v>
      </c>
      <c r="B147" t="s">
        <v>83</v>
      </c>
    </row>
    <row r="150" spans="1:2" ht="12.6" customHeight="1"/>
    <row r="151" spans="1:2" ht="25.2" customHeight="1">
      <c r="A151" s="147" t="s">
        <v>76</v>
      </c>
      <c r="B151" s="146"/>
    </row>
    <row r="154" spans="1:2" ht="30">
      <c r="A154" s="145" t="s">
        <v>84</v>
      </c>
    </row>
    <row r="197" spans="1:2">
      <c r="A197" s="148" t="s">
        <v>79</v>
      </c>
      <c r="B197" t="s">
        <v>83</v>
      </c>
    </row>
    <row r="200" spans="1:2" ht="12.6" customHeight="1"/>
    <row r="201" spans="1:2" ht="25.2" customHeight="1">
      <c r="A201" s="147" t="s">
        <v>76</v>
      </c>
      <c r="B201" s="146" t="s">
        <v>85</v>
      </c>
    </row>
    <row r="205" spans="1:2" ht="30">
      <c r="A205" s="145" t="s">
        <v>86</v>
      </c>
    </row>
    <row r="249" spans="1:2">
      <c r="A249" s="148" t="s">
        <v>79</v>
      </c>
      <c r="B249" t="s">
        <v>87</v>
      </c>
    </row>
    <row r="252" spans="1:2" ht="12.6" customHeight="1"/>
    <row r="253" spans="1:2" ht="25.2" customHeight="1">
      <c r="A253" s="147" t="s">
        <v>76</v>
      </c>
      <c r="B253" s="146"/>
    </row>
    <row r="257" spans="1:1" ht="30">
      <c r="A257" s="145" t="s">
        <v>88</v>
      </c>
    </row>
    <row r="300" spans="1:2">
      <c r="A300" s="148" t="s">
        <v>79</v>
      </c>
      <c r="B300" t="s">
        <v>87</v>
      </c>
    </row>
    <row r="303" spans="1:2" ht="12.6" customHeight="1"/>
    <row r="304" spans="1:2" ht="25.2" customHeight="1">
      <c r="A304" s="147" t="s">
        <v>76</v>
      </c>
      <c r="B304" s="146" t="s">
        <v>89</v>
      </c>
    </row>
    <row r="308" spans="1:1" ht="30">
      <c r="A308" s="145" t="s">
        <v>90</v>
      </c>
    </row>
    <row r="350" spans="1:2">
      <c r="A350" s="148" t="s">
        <v>79</v>
      </c>
      <c r="B350" t="s">
        <v>83</v>
      </c>
    </row>
    <row r="353" spans="1:2" ht="12.6" customHeight="1"/>
    <row r="354" spans="1:2" ht="25.2" customHeight="1">
      <c r="A354" s="147" t="s">
        <v>76</v>
      </c>
      <c r="B354" s="146" t="s">
        <v>91</v>
      </c>
    </row>
    <row r="357" spans="1:2" ht="30">
      <c r="A357" s="145" t="s">
        <v>92</v>
      </c>
    </row>
    <row r="399" spans="1:2" ht="10.199999999999999" customHeight="1"/>
    <row r="400" spans="1:2">
      <c r="A400" s="148" t="s">
        <v>79</v>
      </c>
      <c r="B400" t="s">
        <v>83</v>
      </c>
    </row>
    <row r="403" spans="1:2" ht="12.6" customHeight="1"/>
    <row r="404" spans="1:2" ht="25.2" customHeight="1">
      <c r="A404" s="147" t="s">
        <v>76</v>
      </c>
      <c r="B404" s="146"/>
    </row>
    <row r="408" spans="1:2" ht="30">
      <c r="A408" s="145" t="s">
        <v>93</v>
      </c>
    </row>
    <row r="451" spans="1:2">
      <c r="A451" s="148" t="s">
        <v>79</v>
      </c>
      <c r="B451" t="s">
        <v>87</v>
      </c>
    </row>
    <row r="454" spans="1:2" ht="12.6" customHeight="1"/>
    <row r="455" spans="1:2" ht="58.2" customHeight="1">
      <c r="A455" s="147" t="s">
        <v>76</v>
      </c>
      <c r="B455" s="146" t="s">
        <v>94</v>
      </c>
    </row>
    <row r="459" spans="1:2" ht="30">
      <c r="A459" s="145" t="s">
        <v>95</v>
      </c>
    </row>
    <row r="502" spans="1:2">
      <c r="A502" s="148" t="s">
        <v>79</v>
      </c>
      <c r="B502" t="s">
        <v>83</v>
      </c>
    </row>
    <row r="505" spans="1:2" ht="12.6" customHeight="1"/>
    <row r="506" spans="1:2" ht="58.2" customHeight="1">
      <c r="A506" s="147" t="s">
        <v>76</v>
      </c>
      <c r="B506" s="146" t="s">
        <v>96</v>
      </c>
    </row>
    <row r="510" spans="1:2" ht="30">
      <c r="A510" s="145" t="s">
        <v>97</v>
      </c>
    </row>
    <row r="552" spans="1:2">
      <c r="A552" s="148" t="s">
        <v>79</v>
      </c>
      <c r="B552" t="s">
        <v>83</v>
      </c>
    </row>
    <row r="555" spans="1:2" ht="12.6" customHeight="1"/>
    <row r="556" spans="1:2" ht="58.2" customHeight="1">
      <c r="A556" s="147" t="s">
        <v>76</v>
      </c>
      <c r="B556" s="146" t="s">
        <v>98</v>
      </c>
    </row>
    <row r="559" spans="1:2" ht="30">
      <c r="A559" s="149" t="s">
        <v>99</v>
      </c>
    </row>
    <row r="601" spans="1:2">
      <c r="A601" s="148" t="s">
        <v>79</v>
      </c>
      <c r="B601" t="s">
        <v>83</v>
      </c>
    </row>
    <row r="604" spans="1:2" ht="12.6" customHeight="1"/>
    <row r="605" spans="1:2" ht="58.2" customHeight="1">
      <c r="A605" s="147" t="s">
        <v>76</v>
      </c>
      <c r="B605" s="146"/>
    </row>
    <row r="609" spans="1:1" ht="30">
      <c r="A609" s="145" t="s">
        <v>100</v>
      </c>
    </row>
    <row r="651" spans="1:2">
      <c r="A651" s="148" t="s">
        <v>79</v>
      </c>
      <c r="B651" t="s">
        <v>83</v>
      </c>
    </row>
    <row r="654" spans="1:2" ht="12.6" customHeight="1"/>
    <row r="655" spans="1:2" ht="58.2" customHeight="1">
      <c r="A655" s="147" t="s">
        <v>76</v>
      </c>
      <c r="B655" s="146"/>
    </row>
    <row r="659" spans="1:1" ht="30">
      <c r="A659" s="145" t="s">
        <v>101</v>
      </c>
    </row>
    <row r="700" spans="1:2" ht="25.2" customHeight="1"/>
    <row r="701" spans="1:2">
      <c r="A701" s="148" t="s">
        <v>79</v>
      </c>
      <c r="B701" t="s">
        <v>83</v>
      </c>
    </row>
    <row r="704" spans="1:2" ht="12.6" customHeight="1"/>
    <row r="705" spans="1:2" ht="58.2" customHeight="1">
      <c r="A705" s="147" t="s">
        <v>76</v>
      </c>
      <c r="B705" s="146"/>
    </row>
    <row r="708" spans="1:2" ht="30">
      <c r="A708" s="145" t="s">
        <v>102</v>
      </c>
    </row>
    <row r="751" spans="1:2">
      <c r="A751" s="148" t="s">
        <v>79</v>
      </c>
      <c r="B751" t="s">
        <v>83</v>
      </c>
    </row>
    <row r="754" spans="1:2" ht="12.6" customHeight="1"/>
    <row r="755" spans="1:2" ht="58.2" customHeight="1">
      <c r="A755" s="147" t="s">
        <v>76</v>
      </c>
      <c r="B755" s="146" t="s">
        <v>103</v>
      </c>
    </row>
    <row r="758" spans="1:2" ht="30">
      <c r="A758" s="145" t="s">
        <v>104</v>
      </c>
    </row>
    <row r="800" spans="1:2">
      <c r="A800" s="148" t="s">
        <v>79</v>
      </c>
      <c r="B800" t="s">
        <v>83</v>
      </c>
    </row>
    <row r="803" spans="1:2" ht="12.6" customHeight="1"/>
    <row r="804" spans="1:2" ht="58.2" customHeight="1">
      <c r="A804" s="147" t="s">
        <v>76</v>
      </c>
      <c r="B804" s="146"/>
    </row>
    <row r="808" spans="1:2" ht="30">
      <c r="A808" s="145" t="s">
        <v>105</v>
      </c>
    </row>
    <row r="850" spans="1:2">
      <c r="A850" s="148" t="s">
        <v>79</v>
      </c>
      <c r="B850" t="s">
        <v>87</v>
      </c>
    </row>
    <row r="853" spans="1:2" ht="12.6" customHeight="1"/>
    <row r="854" spans="1:2" ht="58.2" customHeight="1">
      <c r="A854" s="147" t="s">
        <v>76</v>
      </c>
      <c r="B854" s="146" t="s">
        <v>107</v>
      </c>
    </row>
    <row r="858" spans="1:2" ht="30">
      <c r="A858" s="145" t="s">
        <v>106</v>
      </c>
    </row>
    <row r="901" spans="1:2">
      <c r="A901" s="148" t="s">
        <v>79</v>
      </c>
      <c r="B901" t="s">
        <v>87</v>
      </c>
    </row>
    <row r="904" spans="1:2" ht="12.6" customHeight="1"/>
    <row r="905" spans="1:2" ht="58.2" customHeight="1">
      <c r="A905" s="147" t="s">
        <v>76</v>
      </c>
      <c r="B905" s="146"/>
    </row>
    <row r="909" spans="1:2" ht="30">
      <c r="A909" s="145" t="s">
        <v>108</v>
      </c>
    </row>
    <row r="951" spans="1:2">
      <c r="A951" s="148" t="s">
        <v>79</v>
      </c>
      <c r="B951" t="s">
        <v>83</v>
      </c>
    </row>
    <row r="954" spans="1:2" ht="12.6" customHeight="1"/>
    <row r="955" spans="1:2" ht="58.2" customHeight="1">
      <c r="A955" s="147" t="s">
        <v>76</v>
      </c>
      <c r="B955" s="146"/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7"/>
  <sheetViews>
    <sheetView zoomScaleSheetLayoutView="100" workbookViewId="0">
      <selection activeCell="H42" sqref="H42"/>
    </sheetView>
  </sheetViews>
  <sheetFormatPr defaultColWidth="8.88671875" defaultRowHeight="13.2"/>
  <cols>
    <col min="1" max="1" width="63.77734375" customWidth="1"/>
  </cols>
  <sheetData>
    <row r="1" spans="1:9">
      <c r="A1" s="126" t="s">
        <v>71</v>
      </c>
      <c r="B1" s="127"/>
      <c r="C1" s="127"/>
      <c r="D1" s="127"/>
      <c r="E1" s="127"/>
      <c r="F1" s="127"/>
      <c r="G1" s="127"/>
      <c r="H1" s="127"/>
      <c r="I1" s="130"/>
    </row>
    <row r="2" spans="1:9">
      <c r="A2" s="128" t="s">
        <v>72</v>
      </c>
      <c r="B2" s="129"/>
      <c r="C2" s="129"/>
      <c r="D2" s="129"/>
      <c r="E2" s="129"/>
      <c r="F2" s="129"/>
      <c r="G2" s="129"/>
      <c r="H2" s="129"/>
      <c r="I2" s="130"/>
    </row>
    <row r="3" spans="1:9">
      <c r="A3" s="125"/>
      <c r="D3" s="125"/>
    </row>
    <row r="7" spans="1:9">
      <c r="A7" t="s">
        <v>73</v>
      </c>
    </row>
    <row r="9" spans="1:9" ht="128.4" customHeight="1">
      <c r="A9" s="146" t="s">
        <v>109</v>
      </c>
    </row>
    <row r="19" spans="2:8">
      <c r="C19" t="s">
        <v>110</v>
      </c>
      <c r="G19" t="s">
        <v>111</v>
      </c>
    </row>
    <row r="21" spans="2:8">
      <c r="B21" t="s">
        <v>112</v>
      </c>
      <c r="D21" t="s">
        <v>113</v>
      </c>
      <c r="F21" t="s">
        <v>112</v>
      </c>
      <c r="H21" t="s">
        <v>113</v>
      </c>
    </row>
    <row r="22" spans="2:8">
      <c r="B22">
        <v>4</v>
      </c>
      <c r="D22">
        <v>6</v>
      </c>
      <c r="F22">
        <v>4</v>
      </c>
      <c r="H22">
        <v>5</v>
      </c>
    </row>
    <row r="24" spans="2:8">
      <c r="B24" t="s">
        <v>114</v>
      </c>
      <c r="C24" s="150">
        <v>0.4</v>
      </c>
      <c r="F24" t="s">
        <v>114</v>
      </c>
      <c r="H24" s="150">
        <v>0.44</v>
      </c>
    </row>
    <row r="27" spans="2:8">
      <c r="B27" t="s">
        <v>115</v>
      </c>
      <c r="C27" s="150">
        <v>0.42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ルール＆合計</vt:lpstr>
      <vt:lpstr>2015年7月</vt:lpstr>
      <vt:lpstr>2015年8月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81802</cp:lastModifiedBy>
  <cp:revision/>
  <cp:lastPrinted>1899-12-30T00:00:00Z</cp:lastPrinted>
  <dcterms:created xsi:type="dcterms:W3CDTF">2013-10-09T23:04:08Z</dcterms:created>
  <dcterms:modified xsi:type="dcterms:W3CDTF">2021-11-29T15:56:20Z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