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numa\Documents\FX\"/>
    </mc:Choice>
  </mc:AlternateContent>
  <xr:revisionPtr revIDLastSave="0" documentId="13_ncr:1_{39E4A0E8-10BB-4E01-8DF4-C390208DD87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検証シート" sheetId="1" r:id="rId1"/>
    <sheet name="画像" sheetId="6" r:id="rId2"/>
    <sheet name="気づき" sheetId="5" r:id="rId3"/>
    <sheet name="検証終了通貨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9" i="1" l="1"/>
  <c r="D59" i="1"/>
  <c r="D61" i="1" l="1"/>
  <c r="E61" i="1"/>
  <c r="F61" i="1"/>
  <c r="K59" i="1"/>
  <c r="E59" i="1"/>
  <c r="I8" i="1" l="1"/>
  <c r="H8" i="1"/>
  <c r="G8" i="1"/>
  <c r="F60" i="1"/>
  <c r="F62" i="1" s="1"/>
  <c r="E60" i="1"/>
  <c r="E62" i="1" s="1"/>
  <c r="D60" i="1"/>
  <c r="D62" i="1" s="1"/>
  <c r="J9" i="1" l="1"/>
  <c r="M9" i="1" s="1"/>
  <c r="K9" i="1"/>
  <c r="N9" i="1" s="1"/>
  <c r="L9" i="1"/>
  <c r="O9" i="1" s="1"/>
  <c r="G9" i="1" l="1"/>
  <c r="J10" i="1" s="1"/>
  <c r="M10" i="1" s="1"/>
  <c r="I9" i="1"/>
  <c r="L10" i="1" s="1"/>
  <c r="O10" i="1" s="1"/>
  <c r="H9" i="1"/>
  <c r="K10" i="1" s="1"/>
  <c r="N10" i="1" s="1"/>
  <c r="H10" i="1" s="1"/>
  <c r="G10" i="1" l="1"/>
  <c r="J11" i="1" s="1"/>
  <c r="M11" i="1" s="1"/>
  <c r="I10" i="1"/>
  <c r="L11" i="1" l="1"/>
  <c r="O11" i="1" s="1"/>
  <c r="G11" i="1"/>
  <c r="K11" i="1"/>
  <c r="N11" i="1" s="1"/>
  <c r="H11" i="1" l="1"/>
  <c r="K12" i="1" s="1"/>
  <c r="N12" i="1" s="1"/>
  <c r="H12" i="1" s="1"/>
  <c r="I11" i="1"/>
  <c r="L12" i="1" s="1"/>
  <c r="O12" i="1" s="1"/>
  <c r="I12" i="1" s="1"/>
  <c r="J12" i="1"/>
  <c r="M12" i="1" s="1"/>
  <c r="G12" i="1" l="1"/>
  <c r="L13" i="1"/>
  <c r="O13" i="1" s="1"/>
  <c r="I13" i="1" s="1"/>
  <c r="K13" i="1"/>
  <c r="N13" i="1" s="1"/>
  <c r="L14" i="1" l="1"/>
  <c r="O14" i="1" s="1"/>
  <c r="I14" i="1" s="1"/>
  <c r="J13" i="1"/>
  <c r="M13" i="1" s="1"/>
  <c r="H13" i="1"/>
  <c r="G13" i="1" l="1"/>
  <c r="J14" i="1" s="1"/>
  <c r="M14" i="1" s="1"/>
  <c r="G14" i="1" s="1"/>
  <c r="L15" i="1"/>
  <c r="O15" i="1" s="1"/>
  <c r="I15" i="1" s="1"/>
  <c r="K14" i="1"/>
  <c r="N14" i="1" s="1"/>
  <c r="H14" i="1" l="1"/>
  <c r="K15" i="1" s="1"/>
  <c r="N15" i="1" s="1"/>
  <c r="H15" i="1" s="1"/>
  <c r="L16" i="1"/>
  <c r="O16" i="1" s="1"/>
  <c r="I16" i="1" s="1"/>
  <c r="J15" i="1"/>
  <c r="M15" i="1" s="1"/>
  <c r="G15" i="1" s="1"/>
  <c r="J16" i="1" l="1"/>
  <c r="M16" i="1" s="1"/>
  <c r="G16" i="1" s="1"/>
  <c r="K16" i="1"/>
  <c r="N16" i="1" s="1"/>
  <c r="H16" i="1" s="1"/>
  <c r="L17" i="1"/>
  <c r="O17" i="1" s="1"/>
  <c r="I17" i="1" s="1"/>
  <c r="L18" i="1" l="1"/>
  <c r="O18" i="1" s="1"/>
  <c r="I18" i="1" s="1"/>
  <c r="K17" i="1"/>
  <c r="N17" i="1" s="1"/>
  <c r="H17" i="1" s="1"/>
  <c r="J17" i="1"/>
  <c r="M17" i="1" s="1"/>
  <c r="G17" i="1" s="1"/>
  <c r="J18" i="1" l="1"/>
  <c r="M18" i="1" s="1"/>
  <c r="G18" i="1" s="1"/>
  <c r="K18" i="1"/>
  <c r="N18" i="1" s="1"/>
  <c r="H18" i="1" s="1"/>
  <c r="L19" i="1"/>
  <c r="O19" i="1" s="1"/>
  <c r="I19" i="1" s="1"/>
  <c r="L20" i="1" l="1"/>
  <c r="O20" i="1" s="1"/>
  <c r="I20" i="1" s="1"/>
  <c r="K19" i="1"/>
  <c r="N19" i="1" s="1"/>
  <c r="H19" i="1" s="1"/>
  <c r="J19" i="1"/>
  <c r="M19" i="1" s="1"/>
  <c r="G19" i="1" s="1"/>
  <c r="J20" i="1" l="1"/>
  <c r="M20" i="1" s="1"/>
  <c r="G20" i="1" s="1"/>
  <c r="K20" i="1"/>
  <c r="N20" i="1" s="1"/>
  <c r="H20" i="1" s="1"/>
  <c r="L21" i="1"/>
  <c r="O21" i="1" s="1"/>
  <c r="I21" i="1" s="1"/>
  <c r="L22" i="1" l="1"/>
  <c r="O22" i="1" s="1"/>
  <c r="I22" i="1" s="1"/>
  <c r="K21" i="1"/>
  <c r="N21" i="1" s="1"/>
  <c r="H21" i="1" s="1"/>
  <c r="J21" i="1"/>
  <c r="M21" i="1" s="1"/>
  <c r="G21" i="1" s="1"/>
  <c r="J22" i="1" l="1"/>
  <c r="M22" i="1" s="1"/>
  <c r="G22" i="1" s="1"/>
  <c r="K22" i="1"/>
  <c r="N22" i="1" s="1"/>
  <c r="H22" i="1" s="1"/>
  <c r="L23" i="1"/>
  <c r="O23" i="1" s="1"/>
  <c r="I23" i="1" s="1"/>
  <c r="L24" i="1" l="1"/>
  <c r="O24" i="1" s="1"/>
  <c r="I24" i="1" s="1"/>
  <c r="K23" i="1"/>
  <c r="N23" i="1" s="1"/>
  <c r="H23" i="1" s="1"/>
  <c r="J23" i="1"/>
  <c r="M23" i="1" s="1"/>
  <c r="G23" i="1" s="1"/>
  <c r="J24" i="1" l="1"/>
  <c r="M24" i="1" s="1"/>
  <c r="G24" i="1" s="1"/>
  <c r="K24" i="1"/>
  <c r="N24" i="1" s="1"/>
  <c r="H24" i="1" s="1"/>
  <c r="L25" i="1"/>
  <c r="O25" i="1" s="1"/>
  <c r="I25" i="1" s="1"/>
  <c r="L26" i="1" l="1"/>
  <c r="O26" i="1" s="1"/>
  <c r="I26" i="1" s="1"/>
  <c r="K25" i="1"/>
  <c r="N25" i="1" s="1"/>
  <c r="H25" i="1" s="1"/>
  <c r="J25" i="1"/>
  <c r="M25" i="1" s="1"/>
  <c r="G25" i="1" s="1"/>
  <c r="J26" i="1" l="1"/>
  <c r="M26" i="1" s="1"/>
  <c r="G26" i="1" s="1"/>
  <c r="K26" i="1"/>
  <c r="N26" i="1" s="1"/>
  <c r="H26" i="1" s="1"/>
  <c r="L27" i="1"/>
  <c r="O27" i="1" s="1"/>
  <c r="I27" i="1" s="1"/>
  <c r="L28" i="1" l="1"/>
  <c r="O28" i="1" s="1"/>
  <c r="I28" i="1" s="1"/>
  <c r="K27" i="1"/>
  <c r="N27" i="1" s="1"/>
  <c r="H27" i="1" s="1"/>
  <c r="J27" i="1"/>
  <c r="M27" i="1" s="1"/>
  <c r="G27" i="1" s="1"/>
  <c r="J28" i="1" l="1"/>
  <c r="M28" i="1" s="1"/>
  <c r="G28" i="1" s="1"/>
  <c r="K28" i="1"/>
  <c r="N28" i="1" s="1"/>
  <c r="H28" i="1" s="1"/>
  <c r="L29" i="1"/>
  <c r="O29" i="1" s="1"/>
  <c r="I29" i="1" s="1"/>
  <c r="L30" i="1" l="1"/>
  <c r="O30" i="1" s="1"/>
  <c r="I30" i="1" s="1"/>
  <c r="K29" i="1"/>
  <c r="N29" i="1" s="1"/>
  <c r="H29" i="1" s="1"/>
  <c r="J29" i="1"/>
  <c r="M29" i="1" s="1"/>
  <c r="G29" i="1" s="1"/>
  <c r="J30" i="1" l="1"/>
  <c r="M30" i="1" s="1"/>
  <c r="G30" i="1" s="1"/>
  <c r="K30" i="1"/>
  <c r="N30" i="1" s="1"/>
  <c r="H30" i="1" s="1"/>
  <c r="L31" i="1"/>
  <c r="O31" i="1" s="1"/>
  <c r="I31" i="1" s="1"/>
  <c r="L32" i="1" l="1"/>
  <c r="O32" i="1" s="1"/>
  <c r="I32" i="1" s="1"/>
  <c r="K31" i="1"/>
  <c r="N31" i="1" s="1"/>
  <c r="H31" i="1" s="1"/>
  <c r="J31" i="1"/>
  <c r="M31" i="1" s="1"/>
  <c r="G31" i="1" s="1"/>
  <c r="J32" i="1" l="1"/>
  <c r="M32" i="1" s="1"/>
  <c r="G32" i="1" s="1"/>
  <c r="K32" i="1"/>
  <c r="N32" i="1" s="1"/>
  <c r="H32" i="1" s="1"/>
  <c r="L33" i="1"/>
  <c r="O33" i="1" s="1"/>
  <c r="I33" i="1" s="1"/>
  <c r="L34" i="1" l="1"/>
  <c r="O34" i="1" s="1"/>
  <c r="I34" i="1" s="1"/>
  <c r="K33" i="1"/>
  <c r="N33" i="1" s="1"/>
  <c r="H33" i="1" s="1"/>
  <c r="J33" i="1"/>
  <c r="M33" i="1" s="1"/>
  <c r="G33" i="1" s="1"/>
  <c r="J34" i="1" l="1"/>
  <c r="M34" i="1" s="1"/>
  <c r="G34" i="1" s="1"/>
  <c r="K34" i="1"/>
  <c r="N34" i="1" s="1"/>
  <c r="H34" i="1" s="1"/>
  <c r="L35" i="1"/>
  <c r="O35" i="1" s="1"/>
  <c r="I35" i="1" s="1"/>
  <c r="L36" i="1" l="1"/>
  <c r="O36" i="1" s="1"/>
  <c r="I36" i="1" s="1"/>
  <c r="K35" i="1"/>
  <c r="N35" i="1" s="1"/>
  <c r="H35" i="1" s="1"/>
  <c r="J35" i="1"/>
  <c r="M35" i="1" s="1"/>
  <c r="G35" i="1" s="1"/>
  <c r="J36" i="1" l="1"/>
  <c r="M36" i="1" s="1"/>
  <c r="G36" i="1" s="1"/>
  <c r="K36" i="1"/>
  <c r="N36" i="1" s="1"/>
  <c r="H36" i="1" s="1"/>
  <c r="L37" i="1"/>
  <c r="O37" i="1" s="1"/>
  <c r="I37" i="1" s="1"/>
  <c r="L38" i="1" l="1"/>
  <c r="O38" i="1" s="1"/>
  <c r="I38" i="1" s="1"/>
  <c r="K37" i="1"/>
  <c r="N37" i="1" s="1"/>
  <c r="H37" i="1" s="1"/>
  <c r="J37" i="1"/>
  <c r="M37" i="1" s="1"/>
  <c r="G37" i="1" s="1"/>
  <c r="J38" i="1" l="1"/>
  <c r="M38" i="1" s="1"/>
  <c r="G38" i="1" s="1"/>
  <c r="K38" i="1"/>
  <c r="N38" i="1" s="1"/>
  <c r="H38" i="1" s="1"/>
  <c r="L39" i="1"/>
  <c r="O39" i="1" s="1"/>
  <c r="I39" i="1" s="1"/>
  <c r="L40" i="1" l="1"/>
  <c r="O40" i="1" s="1"/>
  <c r="I40" i="1" s="1"/>
  <c r="K39" i="1"/>
  <c r="N39" i="1" s="1"/>
  <c r="H39" i="1" s="1"/>
  <c r="J39" i="1"/>
  <c r="M39" i="1" s="1"/>
  <c r="G39" i="1" s="1"/>
  <c r="J40" i="1" l="1"/>
  <c r="M40" i="1" s="1"/>
  <c r="G40" i="1" s="1"/>
  <c r="K40" i="1"/>
  <c r="N40" i="1" s="1"/>
  <c r="H40" i="1" s="1"/>
  <c r="L41" i="1"/>
  <c r="O41" i="1" s="1"/>
  <c r="I41" i="1" s="1"/>
  <c r="L42" i="1" l="1"/>
  <c r="O42" i="1" s="1"/>
  <c r="I42" i="1" s="1"/>
  <c r="L43" i="1" s="1"/>
  <c r="O43" i="1" s="1"/>
  <c r="I43" i="1" s="1"/>
  <c r="L44" i="1" s="1"/>
  <c r="O44" i="1" s="1"/>
  <c r="I44" i="1" s="1"/>
  <c r="K41" i="1"/>
  <c r="N41" i="1" s="1"/>
  <c r="H41" i="1" s="1"/>
  <c r="J41" i="1"/>
  <c r="M41" i="1" s="1"/>
  <c r="G41" i="1" s="1"/>
  <c r="K42" i="1" l="1"/>
  <c r="N42" i="1" s="1"/>
  <c r="H42" i="1" s="1"/>
  <c r="K43" i="1" s="1"/>
  <c r="N43" i="1" s="1"/>
  <c r="H43" i="1" s="1"/>
  <c r="J42" i="1"/>
  <c r="M42" i="1" s="1"/>
  <c r="G42" i="1" s="1"/>
  <c r="L45" i="1"/>
  <c r="O45" i="1" s="1"/>
  <c r="I45" i="1" s="1"/>
  <c r="J43" i="1" l="1"/>
  <c r="M43" i="1" s="1"/>
  <c r="G43" i="1" s="1"/>
  <c r="K44" i="1"/>
  <c r="N44" i="1" s="1"/>
  <c r="H44" i="1" s="1"/>
  <c r="K45" i="1" s="1"/>
  <c r="N45" i="1" s="1"/>
  <c r="H45" i="1" s="1"/>
  <c r="L46" i="1"/>
  <c r="O46" i="1" s="1"/>
  <c r="I46" i="1" s="1"/>
  <c r="J44" i="1" l="1"/>
  <c r="M44" i="1" s="1"/>
  <c r="G44" i="1" s="1"/>
  <c r="K46" i="1"/>
  <c r="N46" i="1" s="1"/>
  <c r="H46" i="1" s="1"/>
  <c r="K47" i="1" s="1"/>
  <c r="N47" i="1" s="1"/>
  <c r="H47" i="1" s="1"/>
  <c r="L47" i="1"/>
  <c r="O47" i="1" s="1"/>
  <c r="I47" i="1" s="1"/>
  <c r="J45" i="1" l="1"/>
  <c r="M45" i="1" s="1"/>
  <c r="G45" i="1" s="1"/>
  <c r="K48" i="1"/>
  <c r="N48" i="1" s="1"/>
  <c r="H48" i="1" s="1"/>
  <c r="L48" i="1"/>
  <c r="O48" i="1" s="1"/>
  <c r="I48" i="1" s="1"/>
  <c r="J46" i="1" l="1"/>
  <c r="M46" i="1" s="1"/>
  <c r="G46" i="1" s="1"/>
  <c r="K49" i="1"/>
  <c r="N49" i="1" s="1"/>
  <c r="H49" i="1" s="1"/>
  <c r="L49" i="1"/>
  <c r="O49" i="1" s="1"/>
  <c r="I49" i="1" s="1"/>
  <c r="J47" i="1" l="1"/>
  <c r="M47" i="1" s="1"/>
  <c r="G47" i="1" s="1"/>
  <c r="K50" i="1"/>
  <c r="N50" i="1" s="1"/>
  <c r="H50" i="1" s="1"/>
  <c r="L50" i="1"/>
  <c r="O50" i="1" s="1"/>
  <c r="I50" i="1" s="1"/>
  <c r="J48" i="1" l="1"/>
  <c r="M48" i="1" s="1"/>
  <c r="G48" i="1" s="1"/>
  <c r="K51" i="1"/>
  <c r="N51" i="1" s="1"/>
  <c r="H51" i="1" s="1"/>
  <c r="L51" i="1"/>
  <c r="O51" i="1" s="1"/>
  <c r="I51" i="1" s="1"/>
  <c r="J49" i="1" l="1"/>
  <c r="M49" i="1" s="1"/>
  <c r="G49" i="1" s="1"/>
  <c r="K52" i="1"/>
  <c r="N52" i="1" s="1"/>
  <c r="H52" i="1" s="1"/>
  <c r="L52" i="1"/>
  <c r="O52" i="1" s="1"/>
  <c r="I52" i="1" s="1"/>
  <c r="J50" i="1" l="1"/>
  <c r="M50" i="1" s="1"/>
  <c r="G50" i="1" s="1"/>
  <c r="K53" i="1"/>
  <c r="N53" i="1" s="1"/>
  <c r="H53" i="1" s="1"/>
  <c r="L53" i="1"/>
  <c r="O53" i="1" s="1"/>
  <c r="I53" i="1" s="1"/>
  <c r="J51" i="1" l="1"/>
  <c r="M51" i="1" s="1"/>
  <c r="G51" i="1" s="1"/>
  <c r="K54" i="1"/>
  <c r="N54" i="1" s="1"/>
  <c r="H54" i="1" s="1"/>
  <c r="L54" i="1"/>
  <c r="O54" i="1" s="1"/>
  <c r="I54" i="1" s="1"/>
  <c r="J52" i="1" l="1"/>
  <c r="M52" i="1" s="1"/>
  <c r="G52" i="1" s="1"/>
  <c r="K55" i="1"/>
  <c r="N55" i="1" s="1"/>
  <c r="H55" i="1" s="1"/>
  <c r="L55" i="1"/>
  <c r="O55" i="1" s="1"/>
  <c r="I55" i="1" s="1"/>
  <c r="J53" i="1" l="1"/>
  <c r="M53" i="1" s="1"/>
  <c r="G53" i="1" s="1"/>
  <c r="K56" i="1"/>
  <c r="N56" i="1" s="1"/>
  <c r="H56" i="1" s="1"/>
  <c r="L56" i="1"/>
  <c r="O56" i="1" s="1"/>
  <c r="I56" i="1" s="1"/>
  <c r="J54" i="1" l="1"/>
  <c r="M54" i="1" s="1"/>
  <c r="G54" i="1" s="1"/>
  <c r="K57" i="1"/>
  <c r="N57" i="1" s="1"/>
  <c r="H57" i="1" s="1"/>
  <c r="L57" i="1"/>
  <c r="O57" i="1" s="1"/>
  <c r="I57" i="1" s="1"/>
  <c r="J55" i="1" l="1"/>
  <c r="M55" i="1" s="1"/>
  <c r="G55" i="1" s="1"/>
  <c r="K58" i="1"/>
  <c r="N58" i="1" s="1"/>
  <c r="L58" i="1"/>
  <c r="O58" i="1" s="1"/>
  <c r="H58" i="1" l="1"/>
  <c r="N59" i="1"/>
  <c r="H59" i="1" s="1"/>
  <c r="I58" i="1"/>
  <c r="O59" i="1"/>
  <c r="I59" i="1" s="1"/>
  <c r="I61" i="1" s="1"/>
  <c r="J56" i="1"/>
  <c r="M56" i="1" s="1"/>
  <c r="G56" i="1" s="1"/>
  <c r="H61" i="1" l="1"/>
  <c r="K61" i="1" s="1"/>
  <c r="L61" i="1"/>
  <c r="J57" i="1"/>
  <c r="M57" i="1" s="1"/>
  <c r="G57" i="1" s="1"/>
  <c r="J58" i="1" l="1"/>
  <c r="M58" i="1" s="1"/>
  <c r="G58" i="1" l="1"/>
  <c r="M59" i="1"/>
  <c r="G59" i="1" s="1"/>
  <c r="G61" i="1" s="1"/>
  <c r="J61" i="1" s="1"/>
</calcChain>
</file>

<file path=xl/sharedStrings.xml><?xml version="1.0" encoding="utf-8"?>
<sst xmlns="http://schemas.openxmlformats.org/spreadsheetml/2006/main" count="55" uniqueCount="42">
  <si>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</si>
  <si>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</si>
  <si>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</si>
  <si>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</si>
  <si>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</si>
  <si>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</si>
  <si>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</si>
  <si>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</si>
  <si>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</si>
  <si>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</si>
  <si>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</si>
  <si>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</si>
  <si>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</si>
  <si>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10MA・20MAの両方の上側にキャンドルがあれば買い方向、下側なら売り方向。MAに触れてPB出現でエントリー待ち、PB高値or安値ブレイクでエントリー。</t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</si>
  <si>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</si>
  <si>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</si>
  <si>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</si>
  <si>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</si>
  <si>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</si>
  <si>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</si>
  <si>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</si>
  <si>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</si>
  <si>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EUR/USD</t>
    <phoneticPr fontId="5"/>
  </si>
  <si>
    <t>4H足</t>
    <rPh sb="2" eb="3">
      <t>アシ</t>
    </rPh>
    <phoneticPr fontId="1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</si>
  <si>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</si>
  <si>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</si>
  <si>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</si>
  <si>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気付き　質問</t>
  </si>
  <si>
    <t>感想</t>
  </si>
  <si>
    <t>今後</t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</si>
  <si>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</si>
  <si>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</si>
  <si>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</si>
  <si>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</si>
  <si>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</si>
  <si>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</si>
  <si>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</si>
  <si>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USDJPY</t>
    <phoneticPr fontId="1"/>
  </si>
  <si>
    <t>ギリギリMAにタッチで、高値買いとなってしまった</t>
    <rPh sb="12" eb="14">
      <t>タカネ</t>
    </rPh>
    <rPh sb="14" eb="15">
      <t>カ</t>
    </rPh>
    <phoneticPr fontId="1"/>
  </si>
  <si>
    <t>10maと20maが上下逆になってますがよいでしょうか？</t>
    <rPh sb="10" eb="12">
      <t>ジョウゲ</t>
    </rPh>
    <rPh sb="12" eb="13">
      <t>ギャク</t>
    </rPh>
    <phoneticPr fontId="1"/>
  </si>
  <si>
    <t>500%まで上昇したが、途中戻り下がり大きく、200％までとする</t>
    <rPh sb="6" eb="8">
      <t>ジョウショウ</t>
    </rPh>
    <rPh sb="12" eb="14">
      <t>トチュウ</t>
    </rPh>
    <rPh sb="14" eb="15">
      <t>モド</t>
    </rPh>
    <rPh sb="16" eb="17">
      <t>サ</t>
    </rPh>
    <rPh sb="19" eb="20">
      <t>オオ</t>
    </rPh>
    <phoneticPr fontId="1"/>
  </si>
  <si>
    <t>MAがクロスする前でエントリーすると大きく利が得られるような。 MAが開いているところは、PBがタッチしていても戻ってくる場合が多い気がします。MA開いていて１０MAに沿ってエントリーするのはOK。</t>
    <rPh sb="8" eb="9">
      <t>マエ</t>
    </rPh>
    <rPh sb="18" eb="19">
      <t>オオ</t>
    </rPh>
    <rPh sb="21" eb="22">
      <t>リ</t>
    </rPh>
    <rPh sb="23" eb="24">
      <t>エ</t>
    </rPh>
    <rPh sb="35" eb="36">
      <t>ヒラ</t>
    </rPh>
    <rPh sb="56" eb="57">
      <t>モド</t>
    </rPh>
    <rPh sb="61" eb="63">
      <t>バアイ</t>
    </rPh>
    <rPh sb="64" eb="65">
      <t>オオ</t>
    </rPh>
    <rPh sb="66" eb="67">
      <t>キ</t>
    </rPh>
    <rPh sb="74" eb="75">
      <t>ヒラ</t>
    </rPh>
    <rPh sb="84" eb="85">
      <t>ソ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</si>
</sst>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#,##0_);[Red]\(#,##0\)"/>
    <numFmt numFmtId="178" formatCode="#,##0_ "/>
    <numFmt numFmtId="179" formatCode="0.0%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177" fontId="3" fillId="0" borderId="13" xfId="0" applyNumberFormat="1" applyFon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12" fillId="0" borderId="3" xfId="0" applyNumberFormat="1" applyFont="1" applyBorder="1">
      <alignment vertical="center"/>
    </xf>
    <xf numFmtId="0" fontId="12" fillId="0" borderId="4" xfId="0" applyNumberFormat="1" applyFont="1" applyBorder="1">
      <alignment vertical="center"/>
    </xf>
    <xf numFmtId="0" fontId="12" fillId="0" borderId="5" xfId="0" applyNumberFormat="1" applyFont="1" applyBorder="1">
      <alignment vertical="center"/>
    </xf>
    <xf numFmtId="0" fontId="12" fillId="0" borderId="8" xfId="0" applyNumberFormat="1" applyFont="1" applyBorder="1">
      <alignment vertical="center"/>
    </xf>
    <xf numFmtId="0" fontId="12" fillId="0" borderId="0" xfId="0" applyNumberFormat="1" applyFont="1" applyBorder="1">
      <alignment vertical="center"/>
    </xf>
    <xf numFmtId="0" fontId="12" fillId="0" borderId="9" xfId="0" applyNumberFormat="1" applyFont="1" applyBorder="1">
      <alignment vertical="center"/>
    </xf>
    <xf numFmtId="0" fontId="12" fillId="0" borderId="0" xfId="0" applyNumberFormat="1" applyFont="1" applyFill="1" applyBorder="1">
      <alignment vertical="center"/>
    </xf>
    <xf numFmtId="0" fontId="12" fillId="0" borderId="6" xfId="0" applyNumberFormat="1" applyFont="1" applyBorder="1">
      <alignment vertical="center"/>
    </xf>
    <xf numFmtId="0" fontId="12" fillId="0" borderId="1" xfId="0" applyNumberFormat="1" applyFont="1" applyBorder="1">
      <alignment vertical="center"/>
    </xf>
    <xf numFmtId="0" fontId="12" fillId="0" borderId="7" xfId="0" applyNumberFormat="1" applyFont="1" applyBorder="1">
      <alignment vertical="center"/>
    </xf>
    <xf numFmtId="0" fontId="9" fillId="0" borderId="11" xfId="0" applyFont="1" applyBorder="1">
      <alignment vertical="center"/>
    </xf>
    <xf numFmtId="179" fontId="2" fillId="0" borderId="13" xfId="3" applyNumberFormat="1" applyFont="1" applyBorder="1">
      <alignment vertical="center"/>
    </xf>
    <xf numFmtId="179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177" fontId="0" fillId="0" borderId="13" xfId="0" applyNumberFormat="1" applyFill="1" applyBorder="1">
      <alignment vertical="center"/>
    </xf>
    <xf numFmtId="177" fontId="0" fillId="0" borderId="14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9" fontId="2" fillId="0" borderId="0" xfId="0" applyNumberFormat="1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0" fontId="12" fillId="3" borderId="9" xfId="0" applyNumberFormat="1" applyFont="1" applyFill="1" applyBorder="1">
      <alignment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0" fontId="12" fillId="4" borderId="9" xfId="0" applyNumberFormat="1" applyFont="1" applyFill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2" applyAlignment="1">
      <alignment horizontal="left" vertical="top" wrapText="1"/>
    </xf>
    <xf numFmtId="0" fontId="10" fillId="0" borderId="0" xfId="2" applyAlignment="1">
      <alignment horizontal="left" vertical="top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  <xf numFmtId="0" fontId="4" fillId="0" borderId="0" xfId="2" applyFont="1">
      <alignment vertical="center"/>
    </xf>
    <xf numFmtId="0" fontId="14" fillId="0" borderId="0" xfId="2" applyFont="1">
      <alignment vertical="center"/>
    </xf>
    <xf numFmtId="0" fontId="15" fillId="0" borderId="0" xfId="2" applyFont="1">
      <alignment vertical="center"/>
    </xf>
    <xf numFmtId="0" fontId="16" fillId="0" borderId="0" xfId="2" applyFont="1">
      <alignment vertical="center"/>
    </xf>
    <xf numFmtId="0" fontId="12" fillId="0" borderId="9" xfId="0" applyNumberFormat="1" applyFont="1" applyFill="1" applyBorder="1">
      <alignment vertical="center"/>
    </xf>
  </cellXfs>
  <cellStyles count="4">
    <cellStyle name="パーセント" xfId="3" builtinId="5"/>
    <cellStyle name="桁区切り" xfId="1" builtinId="6"/>
    <cellStyle name="標準" xfId="0" builtinId="0"/>
    <cellStyle name="標準 2" xfId="2" xr:uid="{CD78C7D8-3A45-4776-9D09-8317F16108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601980</xdr:colOff>
      <xdr:row>13</xdr:row>
      <xdr:rowOff>76200</xdr:rowOff>
    </xdr:from>
    <xdr:to>
      <xdr:col>10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11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14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16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16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381000</xdr:colOff>
      <xdr:row>281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144780</xdr:colOff>
      <xdr:row>273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612866</xdr:colOff>
      <xdr:row>321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247795</xdr:colOff>
      <xdr:row>336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15</xdr:col>
      <xdr:colOff>556260</xdr:colOff>
      <xdr:row>314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251460</xdr:colOff>
      <xdr:row>362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68580</xdr:colOff>
      <xdr:row>362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114300</xdr:colOff>
      <xdr:row>405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220980</xdr:colOff>
      <xdr:row>410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144780</xdr:colOff>
      <xdr:row>413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411480</xdr:colOff>
      <xdr:row>415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27</xdr:col>
      <xdr:colOff>569439</xdr:colOff>
      <xdr:row>36</xdr:row>
      <xdr:rowOff>180124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868E76F1-F710-41B0-AFE4-07FDC11936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85714" cy="68095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27</xdr:col>
      <xdr:colOff>569439</xdr:colOff>
      <xdr:row>77</xdr:row>
      <xdr:rowOff>27724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DF28CD73-B1FC-49C7-BBFB-F25FDAEC18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239000"/>
          <a:ext cx="16485714" cy="68095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27</xdr:col>
      <xdr:colOff>569439</xdr:colOff>
      <xdr:row>117</xdr:row>
      <xdr:rowOff>46774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7F458016-B4F5-44A3-9A9E-4EEF12196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4478000"/>
          <a:ext cx="16485714" cy="68095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27</xdr:col>
      <xdr:colOff>569439</xdr:colOff>
      <xdr:row>156</xdr:row>
      <xdr:rowOff>46774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8B3DFCE2-CB0A-4751-982D-309C3934D2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19175" y="21802725"/>
          <a:ext cx="16485714" cy="68095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158</xdr:row>
      <xdr:rowOff>19050</xdr:rowOff>
    </xdr:from>
    <xdr:to>
      <xdr:col>27</xdr:col>
      <xdr:colOff>569439</xdr:colOff>
      <xdr:row>195</xdr:row>
      <xdr:rowOff>65824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1319A3E1-A9C0-43E7-AAB8-A56BE198DB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19175" y="28946475"/>
          <a:ext cx="16485714" cy="68095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27</xdr:col>
      <xdr:colOff>569439</xdr:colOff>
      <xdr:row>234</xdr:row>
      <xdr:rowOff>46774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E30A0016-366F-49F8-A184-D4ACF56A48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19175" y="36052125"/>
          <a:ext cx="16485714" cy="68095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280</xdr:row>
      <xdr:rowOff>114300</xdr:rowOff>
    </xdr:from>
    <xdr:to>
      <xdr:col>27</xdr:col>
      <xdr:colOff>569439</xdr:colOff>
      <xdr:row>317</xdr:row>
      <xdr:rowOff>161074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45B8F1E9-F1F2-4E57-B95C-66106BACBA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19175" y="51320700"/>
          <a:ext cx="16485714" cy="6809524"/>
        </a:xfrm>
        <a:prstGeom prst="rect">
          <a:avLst/>
        </a:prstGeom>
      </xdr:spPr>
    </xdr:pic>
    <xdr:clientData/>
  </xdr:twoCellAnchor>
  <xdr:twoCellAnchor editAs="oneCell">
    <xdr:from>
      <xdr:col>0</xdr:col>
      <xdr:colOff>1009650</xdr:colOff>
      <xdr:row>360</xdr:row>
      <xdr:rowOff>47625</xdr:rowOff>
    </xdr:from>
    <xdr:to>
      <xdr:col>27</xdr:col>
      <xdr:colOff>559914</xdr:colOff>
      <xdr:row>397</xdr:row>
      <xdr:rowOff>94399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1E88F34C-4B67-4DD9-9A87-1AB72B37AC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009650" y="65865375"/>
          <a:ext cx="16485714" cy="68095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238</xdr:row>
      <xdr:rowOff>66675</xdr:rowOff>
    </xdr:from>
    <xdr:to>
      <xdr:col>27</xdr:col>
      <xdr:colOff>569439</xdr:colOff>
      <xdr:row>275</xdr:row>
      <xdr:rowOff>113449</xdr:rowOff>
    </xdr:to>
    <xdr:pic>
      <xdr:nvPicPr>
        <xdr:cNvPr id="40" name="図 39">
          <a:extLst>
            <a:ext uri="{FF2B5EF4-FFF2-40B4-BE49-F238E27FC236}">
              <a16:creationId xmlns:a16="http://schemas.microsoft.com/office/drawing/2014/main" id="{1636A4F0-CAD2-467A-8C08-9672901007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19175" y="43605450"/>
          <a:ext cx="16485714" cy="68095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321</xdr:row>
      <xdr:rowOff>0</xdr:rowOff>
    </xdr:from>
    <xdr:to>
      <xdr:col>27</xdr:col>
      <xdr:colOff>569439</xdr:colOff>
      <xdr:row>358</xdr:row>
      <xdr:rowOff>46774</xdr:rowOff>
    </xdr:to>
    <xdr:pic>
      <xdr:nvPicPr>
        <xdr:cNvPr id="41" name="図 40">
          <a:extLst>
            <a:ext uri="{FF2B5EF4-FFF2-40B4-BE49-F238E27FC236}">
              <a16:creationId xmlns:a16="http://schemas.microsoft.com/office/drawing/2014/main" id="{0D676E2E-0BCE-4AE9-9EF4-0B44413120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019175" y="58693050"/>
          <a:ext cx="16485714" cy="68095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399</xdr:row>
      <xdr:rowOff>0</xdr:rowOff>
    </xdr:from>
    <xdr:to>
      <xdr:col>27</xdr:col>
      <xdr:colOff>569439</xdr:colOff>
      <xdr:row>436</xdr:row>
      <xdr:rowOff>46774</xdr:rowOff>
    </xdr:to>
    <xdr:pic>
      <xdr:nvPicPr>
        <xdr:cNvPr id="43" name="図 42">
          <a:extLst>
            <a:ext uri="{FF2B5EF4-FFF2-40B4-BE49-F238E27FC236}">
              <a16:creationId xmlns:a16="http://schemas.microsoft.com/office/drawing/2014/main" id="{F36389F9-BB21-4A35-90FE-85B7945193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019175" y="72942450"/>
          <a:ext cx="16485714" cy="68095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438</xdr:row>
      <xdr:rowOff>0</xdr:rowOff>
    </xdr:from>
    <xdr:to>
      <xdr:col>27</xdr:col>
      <xdr:colOff>569439</xdr:colOff>
      <xdr:row>475</xdr:row>
      <xdr:rowOff>46774</xdr:rowOff>
    </xdr:to>
    <xdr:pic>
      <xdr:nvPicPr>
        <xdr:cNvPr id="44" name="図 43">
          <a:extLst>
            <a:ext uri="{FF2B5EF4-FFF2-40B4-BE49-F238E27FC236}">
              <a16:creationId xmlns:a16="http://schemas.microsoft.com/office/drawing/2014/main" id="{BA3F566B-3336-4C98-AB2A-78B3FFD4A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019175" y="80067150"/>
          <a:ext cx="16485714" cy="68095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477</xdr:row>
      <xdr:rowOff>0</xdr:rowOff>
    </xdr:from>
    <xdr:to>
      <xdr:col>27</xdr:col>
      <xdr:colOff>569439</xdr:colOff>
      <xdr:row>514</xdr:row>
      <xdr:rowOff>46774</xdr:rowOff>
    </xdr:to>
    <xdr:pic>
      <xdr:nvPicPr>
        <xdr:cNvPr id="45" name="図 44">
          <a:extLst>
            <a:ext uri="{FF2B5EF4-FFF2-40B4-BE49-F238E27FC236}">
              <a16:creationId xmlns:a16="http://schemas.microsoft.com/office/drawing/2014/main" id="{DF5761CC-420B-4540-901F-7F42D19377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019175" y="87191850"/>
          <a:ext cx="16485714" cy="68095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516</xdr:row>
      <xdr:rowOff>0</xdr:rowOff>
    </xdr:from>
    <xdr:to>
      <xdr:col>27</xdr:col>
      <xdr:colOff>569439</xdr:colOff>
      <xdr:row>553</xdr:row>
      <xdr:rowOff>46774</xdr:rowOff>
    </xdr:to>
    <xdr:pic>
      <xdr:nvPicPr>
        <xdr:cNvPr id="47" name="図 46">
          <a:extLst>
            <a:ext uri="{FF2B5EF4-FFF2-40B4-BE49-F238E27FC236}">
              <a16:creationId xmlns:a16="http://schemas.microsoft.com/office/drawing/2014/main" id="{D052B29E-7D4E-47D0-BF6E-620CA2E284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019175" y="94316550"/>
          <a:ext cx="16485714" cy="68095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555</xdr:row>
      <xdr:rowOff>0</xdr:rowOff>
    </xdr:from>
    <xdr:to>
      <xdr:col>27</xdr:col>
      <xdr:colOff>569439</xdr:colOff>
      <xdr:row>592</xdr:row>
      <xdr:rowOff>84874</xdr:rowOff>
    </xdr:to>
    <xdr:pic>
      <xdr:nvPicPr>
        <xdr:cNvPr id="49" name="図 48">
          <a:extLst>
            <a:ext uri="{FF2B5EF4-FFF2-40B4-BE49-F238E27FC236}">
              <a16:creationId xmlns:a16="http://schemas.microsoft.com/office/drawing/2014/main" id="{4F175ECE-6277-487A-AB51-48D2D1DE42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019175" y="101441250"/>
          <a:ext cx="16485714" cy="68095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594</xdr:row>
      <xdr:rowOff>0</xdr:rowOff>
    </xdr:from>
    <xdr:to>
      <xdr:col>27</xdr:col>
      <xdr:colOff>569439</xdr:colOff>
      <xdr:row>631</xdr:row>
      <xdr:rowOff>46774</xdr:rowOff>
    </xdr:to>
    <xdr:pic>
      <xdr:nvPicPr>
        <xdr:cNvPr id="51" name="図 50">
          <a:extLst>
            <a:ext uri="{FF2B5EF4-FFF2-40B4-BE49-F238E27FC236}">
              <a16:creationId xmlns:a16="http://schemas.microsoft.com/office/drawing/2014/main" id="{5B83C9C8-2932-40CC-8A8D-2FEE04AAE9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019175" y="108527850"/>
          <a:ext cx="16485714" cy="68095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633</xdr:row>
      <xdr:rowOff>0</xdr:rowOff>
    </xdr:from>
    <xdr:to>
      <xdr:col>27</xdr:col>
      <xdr:colOff>569439</xdr:colOff>
      <xdr:row>669</xdr:row>
      <xdr:rowOff>161074</xdr:rowOff>
    </xdr:to>
    <xdr:pic>
      <xdr:nvPicPr>
        <xdr:cNvPr id="55" name="図 54">
          <a:extLst>
            <a:ext uri="{FF2B5EF4-FFF2-40B4-BE49-F238E27FC236}">
              <a16:creationId xmlns:a16="http://schemas.microsoft.com/office/drawing/2014/main" id="{72009D81-9D87-43C3-9426-1686BFBF05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019175" y="115652550"/>
          <a:ext cx="16485714" cy="680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F28" sqref="F28"/>
    </sheetView>
  </sheetViews>
  <sheetFormatPr defaultRowHeight="18" x14ac:dyDescent="0.45"/>
  <cols>
    <col min="1" max="1" width="4.8984375" customWidth="1"/>
    <col min="2" max="2" width="12" customWidth="1"/>
    <col min="3" max="3" width="10.59765625" customWidth="1"/>
    <col min="4" max="6" width="8.19921875" customWidth="1"/>
    <col min="7" max="7" width="9.8984375" customWidth="1"/>
    <col min="10" max="15" width="7.69921875" customWidth="1"/>
  </cols>
  <sheetData>
    <row r="1" spans="1:18" x14ac:dyDescent="0.45">
      <c r="A1" s="1" t="s">
        <v>7</v>
      </c>
      <c r="C1" t="s">
        <v>37</v>
      </c>
    </row>
    <row r="2" spans="1:18" x14ac:dyDescent="0.45">
      <c r="A2" s="1" t="s">
        <v>8</v>
      </c>
      <c r="C2" t="s">
        <v>23</v>
      </c>
    </row>
    <row r="3" spans="1:18" x14ac:dyDescent="0.45">
      <c r="A3" s="1" t="s">
        <v>10</v>
      </c>
      <c r="C3" s="29">
        <v>100000</v>
      </c>
    </row>
    <row r="4" spans="1:18" x14ac:dyDescent="0.45">
      <c r="A4" s="1" t="s">
        <v>11</v>
      </c>
      <c r="C4" s="29" t="s">
        <v>13</v>
      </c>
    </row>
    <row r="5" spans="1:18" ht="18.600000000000001" thickBot="1" x14ac:dyDescent="0.5">
      <c r="A5" s="1" t="s">
        <v>12</v>
      </c>
      <c r="C5" s="29" t="s">
        <v>35</v>
      </c>
    </row>
    <row r="6" spans="1:18" ht="18.600000000000001" thickBot="1" x14ac:dyDescent="0.5">
      <c r="A6" s="24" t="s">
        <v>0</v>
      </c>
      <c r="B6" s="24" t="s">
        <v>1</v>
      </c>
      <c r="C6" s="24" t="s">
        <v>1</v>
      </c>
      <c r="D6" s="48" t="s">
        <v>26</v>
      </c>
      <c r="E6" s="25"/>
      <c r="F6" s="26"/>
      <c r="G6" s="85" t="s">
        <v>3</v>
      </c>
      <c r="H6" s="86"/>
      <c r="I6" s="92"/>
      <c r="J6" s="85" t="s">
        <v>24</v>
      </c>
      <c r="K6" s="86"/>
      <c r="L6" s="92"/>
      <c r="M6" s="85" t="s">
        <v>25</v>
      </c>
      <c r="N6" s="86"/>
      <c r="O6" s="92"/>
    </row>
    <row r="7" spans="1:18" ht="18.600000000000001" thickBot="1" x14ac:dyDescent="0.5">
      <c r="A7" s="27"/>
      <c r="B7" s="27" t="s">
        <v>2</v>
      </c>
      <c r="C7" s="64" t="s">
        <v>30</v>
      </c>
      <c r="D7" s="13">
        <v>1.27</v>
      </c>
      <c r="E7" s="14">
        <v>1.5</v>
      </c>
      <c r="F7" s="15">
        <v>2</v>
      </c>
      <c r="G7" s="13">
        <v>1.27</v>
      </c>
      <c r="H7" s="14">
        <v>1.5</v>
      </c>
      <c r="I7" s="15">
        <v>2</v>
      </c>
      <c r="J7" s="13">
        <v>1.27</v>
      </c>
      <c r="K7" s="14">
        <v>1.5</v>
      </c>
      <c r="L7" s="15">
        <v>2</v>
      </c>
      <c r="M7" s="13">
        <v>1.27</v>
      </c>
      <c r="N7" s="14">
        <v>1.5</v>
      </c>
      <c r="O7" s="15">
        <v>2</v>
      </c>
    </row>
    <row r="8" spans="1:18" ht="18.600000000000001" thickBot="1" x14ac:dyDescent="0.5">
      <c r="A8" s="28" t="s">
        <v>9</v>
      </c>
      <c r="B8" s="12"/>
      <c r="C8" s="49"/>
      <c r="D8" s="17"/>
      <c r="E8" s="16"/>
      <c r="F8" s="18"/>
      <c r="G8" s="19">
        <f>C3</f>
        <v>100000</v>
      </c>
      <c r="H8" s="20">
        <f>C3</f>
        <v>100000</v>
      </c>
      <c r="I8" s="21">
        <f>C3</f>
        <v>100000</v>
      </c>
      <c r="J8" s="89" t="s">
        <v>24</v>
      </c>
      <c r="K8" s="90"/>
      <c r="L8" s="91"/>
      <c r="M8" s="89"/>
      <c r="N8" s="90"/>
      <c r="O8" s="91"/>
    </row>
    <row r="9" spans="1:18" x14ac:dyDescent="0.45">
      <c r="A9" s="9">
        <v>1</v>
      </c>
      <c r="B9" s="23">
        <v>44209</v>
      </c>
      <c r="C9" s="50">
        <v>2</v>
      </c>
      <c r="D9" s="54">
        <v>-1</v>
      </c>
      <c r="E9" s="55">
        <v>-1</v>
      </c>
      <c r="F9" s="56">
        <v>-1</v>
      </c>
      <c r="G9" s="22">
        <f>IF(D9="","",G8+M9)</f>
        <v>97000</v>
      </c>
      <c r="H9" s="22">
        <f t="shared" ref="H9" si="0">IF(E9="","",H8+N9)</f>
        <v>97000</v>
      </c>
      <c r="I9" s="22">
        <f t="shared" ref="I9" si="1">IF(F9="","",I8+O9)</f>
        <v>97000</v>
      </c>
      <c r="J9" s="41">
        <f>IF(G8="","",G8*0.03)</f>
        <v>3000</v>
      </c>
      <c r="K9" s="42">
        <f>IF(H8="","",H8*0.03)</f>
        <v>3000</v>
      </c>
      <c r="L9" s="43">
        <f>IF(I8="","",I8*0.03)</f>
        <v>3000</v>
      </c>
      <c r="M9" s="41">
        <f>IF(D9="","",J9*D9)</f>
        <v>-3000</v>
      </c>
      <c r="N9" s="42">
        <f>IF(E9="","",K9*E9)</f>
        <v>-3000</v>
      </c>
      <c r="O9" s="43">
        <f>IF(F9="","",L9*F9)</f>
        <v>-3000</v>
      </c>
      <c r="P9" s="40"/>
      <c r="Q9" s="40"/>
      <c r="R9" s="40"/>
    </row>
    <row r="10" spans="1:18" x14ac:dyDescent="0.45">
      <c r="A10" s="9">
        <v>2</v>
      </c>
      <c r="B10" s="5">
        <v>44222</v>
      </c>
      <c r="C10" s="47">
        <v>1</v>
      </c>
      <c r="D10" s="57">
        <v>1.27</v>
      </c>
      <c r="E10" s="58">
        <v>1.5</v>
      </c>
      <c r="F10" s="84">
        <v>2</v>
      </c>
      <c r="G10" s="22">
        <f t="shared" ref="G10:G42" si="2">IF(D10="","",G9+M10)</f>
        <v>100695.7</v>
      </c>
      <c r="H10" s="22">
        <f t="shared" ref="H10:H42" si="3">IF(E10="","",H9+N10)</f>
        <v>101365</v>
      </c>
      <c r="I10" s="22">
        <f t="shared" ref="I10:I42" si="4">IF(F10="","",I9+O10)</f>
        <v>102820</v>
      </c>
      <c r="J10" s="44">
        <f t="shared" ref="J10:J12" si="5">IF(G9="","",G9*0.03)</f>
        <v>2910</v>
      </c>
      <c r="K10" s="45">
        <f t="shared" ref="K10:K12" si="6">IF(H9="","",H9*0.03)</f>
        <v>2910</v>
      </c>
      <c r="L10" s="46">
        <f t="shared" ref="L10:L12" si="7">IF(I9="","",I9*0.03)</f>
        <v>2910</v>
      </c>
      <c r="M10" s="44">
        <f t="shared" ref="M10:M12" si="8">IF(D10="","",J10*D10)</f>
        <v>3695.7000000000003</v>
      </c>
      <c r="N10" s="45">
        <f t="shared" ref="N10:N12" si="9">IF(E10="","",K10*E10)</f>
        <v>4365</v>
      </c>
      <c r="O10" s="46">
        <f t="shared" ref="O10:O12" si="10">IF(F10="","",L10*F10)</f>
        <v>5820</v>
      </c>
      <c r="P10" s="40" t="s">
        <v>39</v>
      </c>
      <c r="Q10" s="40"/>
      <c r="R10" s="40"/>
    </row>
    <row r="11" spans="1:18" x14ac:dyDescent="0.45">
      <c r="A11" s="9">
        <v>3</v>
      </c>
      <c r="B11" s="5">
        <v>44232</v>
      </c>
      <c r="C11" s="47">
        <v>1</v>
      </c>
      <c r="D11" s="57">
        <v>-1</v>
      </c>
      <c r="E11" s="58">
        <v>-1</v>
      </c>
      <c r="F11" s="80">
        <v>-1</v>
      </c>
      <c r="G11" s="22">
        <f t="shared" si="2"/>
        <v>97674.828999999998</v>
      </c>
      <c r="H11" s="22">
        <f t="shared" si="3"/>
        <v>98324.05</v>
      </c>
      <c r="I11" s="22">
        <f t="shared" si="4"/>
        <v>99735.4</v>
      </c>
      <c r="J11" s="44">
        <f t="shared" si="5"/>
        <v>3020.8709999999996</v>
      </c>
      <c r="K11" s="45">
        <f t="shared" si="6"/>
        <v>3040.95</v>
      </c>
      <c r="L11" s="46">
        <f t="shared" si="7"/>
        <v>3084.6</v>
      </c>
      <c r="M11" s="44">
        <f t="shared" si="8"/>
        <v>-3020.8709999999996</v>
      </c>
      <c r="N11" s="45">
        <f t="shared" si="9"/>
        <v>-3040.95</v>
      </c>
      <c r="O11" s="46">
        <f t="shared" si="10"/>
        <v>-3084.6</v>
      </c>
      <c r="P11" s="40" t="s">
        <v>38</v>
      </c>
      <c r="Q11" s="40"/>
      <c r="R11" s="40"/>
    </row>
    <row r="12" spans="1:18" x14ac:dyDescent="0.45">
      <c r="A12" s="9">
        <v>4</v>
      </c>
      <c r="B12" s="5">
        <v>44253</v>
      </c>
      <c r="C12" s="47">
        <v>1</v>
      </c>
      <c r="D12" s="57">
        <v>1.27</v>
      </c>
      <c r="E12" s="58">
        <v>1.5</v>
      </c>
      <c r="F12" s="84">
        <v>2</v>
      </c>
      <c r="G12" s="22">
        <f t="shared" si="2"/>
        <v>101396.23998489999</v>
      </c>
      <c r="H12" s="22">
        <f t="shared" si="3"/>
        <v>102748.63225000001</v>
      </c>
      <c r="I12" s="22">
        <f t="shared" si="4"/>
        <v>105719.52399999999</v>
      </c>
      <c r="J12" s="44">
        <f t="shared" si="5"/>
        <v>2930.24487</v>
      </c>
      <c r="K12" s="45">
        <f t="shared" si="6"/>
        <v>2949.7215000000001</v>
      </c>
      <c r="L12" s="46">
        <f t="shared" si="7"/>
        <v>2992.0619999999999</v>
      </c>
      <c r="M12" s="44">
        <f t="shared" si="8"/>
        <v>3721.4109849000001</v>
      </c>
      <c r="N12" s="45">
        <f t="shared" si="9"/>
        <v>4424.5822500000004</v>
      </c>
      <c r="O12" s="46">
        <f t="shared" si="10"/>
        <v>5984.1239999999998</v>
      </c>
      <c r="P12" s="40"/>
      <c r="Q12" s="40"/>
      <c r="R12" s="40"/>
    </row>
    <row r="13" spans="1:18" x14ac:dyDescent="0.45">
      <c r="A13" s="9">
        <v>5</v>
      </c>
      <c r="B13" s="5">
        <v>44274</v>
      </c>
      <c r="C13" s="47">
        <v>2</v>
      </c>
      <c r="D13" s="57">
        <v>1.27</v>
      </c>
      <c r="E13" s="58">
        <v>-1</v>
      </c>
      <c r="F13" s="80">
        <v>-1</v>
      </c>
      <c r="G13" s="22">
        <f t="shared" si="2"/>
        <v>105259.43672832468</v>
      </c>
      <c r="H13" s="22">
        <f t="shared" si="3"/>
        <v>99666.173282500007</v>
      </c>
      <c r="I13" s="22">
        <f t="shared" si="4"/>
        <v>102547.93827999999</v>
      </c>
      <c r="J13" s="44">
        <f t="shared" ref="J13:J58" si="11">IF(G12="","",G12*0.03)</f>
        <v>3041.8871995469995</v>
      </c>
      <c r="K13" s="45">
        <f t="shared" ref="K13:K58" si="12">IF(H12="","",H12*0.03)</f>
        <v>3082.4589675000002</v>
      </c>
      <c r="L13" s="46">
        <f t="shared" ref="L13:L58" si="13">IF(I12="","",I12*0.03)</f>
        <v>3171.5857199999996</v>
      </c>
      <c r="M13" s="44">
        <f t="shared" ref="M13:M58" si="14">IF(D13="","",J13*D13)</f>
        <v>3863.1967434246894</v>
      </c>
      <c r="N13" s="45">
        <f t="shared" ref="N13:N58" si="15">IF(E13="","",K13*E13)</f>
        <v>-3082.4589675000002</v>
      </c>
      <c r="O13" s="46">
        <f t="shared" ref="O13:O58" si="16">IF(F13="","",L13*F13)</f>
        <v>-3171.5857199999996</v>
      </c>
      <c r="P13" s="40"/>
      <c r="Q13" s="40"/>
      <c r="R13" s="40"/>
    </row>
    <row r="14" spans="1:18" x14ac:dyDescent="0.45">
      <c r="A14" s="9">
        <v>6</v>
      </c>
      <c r="B14" s="5">
        <v>44299</v>
      </c>
      <c r="C14" s="47">
        <v>2</v>
      </c>
      <c r="D14" s="57">
        <v>1.27</v>
      </c>
      <c r="E14" s="58">
        <v>1.5</v>
      </c>
      <c r="F14" s="80">
        <v>2</v>
      </c>
      <c r="G14" s="22">
        <f t="shared" si="2"/>
        <v>109269.82126767385</v>
      </c>
      <c r="H14" s="22">
        <f t="shared" si="3"/>
        <v>104151.15108021251</v>
      </c>
      <c r="I14" s="22">
        <f t="shared" si="4"/>
        <v>108700.81457679998</v>
      </c>
      <c r="J14" s="44">
        <f t="shared" si="11"/>
        <v>3157.7831018497404</v>
      </c>
      <c r="K14" s="45">
        <f t="shared" si="12"/>
        <v>2989.9851984750003</v>
      </c>
      <c r="L14" s="46">
        <f t="shared" si="13"/>
        <v>3076.4381483999996</v>
      </c>
      <c r="M14" s="44">
        <f t="shared" si="14"/>
        <v>4010.3845393491706</v>
      </c>
      <c r="N14" s="45">
        <f t="shared" si="15"/>
        <v>4484.9777977125004</v>
      </c>
      <c r="O14" s="46">
        <f t="shared" si="16"/>
        <v>6152.8762967999992</v>
      </c>
      <c r="P14" s="40" t="s">
        <v>39</v>
      </c>
      <c r="Q14" s="40"/>
      <c r="R14" s="40"/>
    </row>
    <row r="15" spans="1:18" x14ac:dyDescent="0.45">
      <c r="A15" s="9">
        <v>7</v>
      </c>
      <c r="B15" s="5">
        <v>44312</v>
      </c>
      <c r="C15" s="47">
        <v>1</v>
      </c>
      <c r="D15" s="57">
        <v>1.27</v>
      </c>
      <c r="E15" s="58">
        <v>1.5</v>
      </c>
      <c r="F15" s="84">
        <v>2</v>
      </c>
      <c r="G15" s="22">
        <f t="shared" si="2"/>
        <v>113433.00145797222</v>
      </c>
      <c r="H15" s="22">
        <f t="shared" si="3"/>
        <v>108837.95287882208</v>
      </c>
      <c r="I15" s="22">
        <f t="shared" si="4"/>
        <v>115222.86345140797</v>
      </c>
      <c r="J15" s="44">
        <f t="shared" si="11"/>
        <v>3278.0946380302153</v>
      </c>
      <c r="K15" s="45">
        <f t="shared" si="12"/>
        <v>3124.5345324063751</v>
      </c>
      <c r="L15" s="46">
        <f t="shared" si="13"/>
        <v>3261.0244373039991</v>
      </c>
      <c r="M15" s="44">
        <f t="shared" si="14"/>
        <v>4163.1801902983734</v>
      </c>
      <c r="N15" s="45">
        <f t="shared" si="15"/>
        <v>4686.8017986095629</v>
      </c>
      <c r="O15" s="46">
        <f t="shared" si="16"/>
        <v>6522.0488746079982</v>
      </c>
      <c r="P15" s="40"/>
      <c r="Q15" s="40"/>
      <c r="R15" s="40"/>
    </row>
    <row r="16" spans="1:18" x14ac:dyDescent="0.45">
      <c r="A16" s="9">
        <v>8</v>
      </c>
      <c r="B16" s="5">
        <v>44326</v>
      </c>
      <c r="C16" s="47">
        <v>2</v>
      </c>
      <c r="D16" s="57">
        <v>1.27</v>
      </c>
      <c r="E16" s="58">
        <v>-1</v>
      </c>
      <c r="F16" s="59">
        <v>-1</v>
      </c>
      <c r="G16" s="22">
        <f t="shared" si="2"/>
        <v>117754.79881352096</v>
      </c>
      <c r="H16" s="22">
        <f t="shared" si="3"/>
        <v>105572.81429245742</v>
      </c>
      <c r="I16" s="22">
        <f t="shared" si="4"/>
        <v>111766.17754786574</v>
      </c>
      <c r="J16" s="44">
        <f t="shared" si="11"/>
        <v>3402.9900437391666</v>
      </c>
      <c r="K16" s="45">
        <f t="shared" si="12"/>
        <v>3265.1385863646624</v>
      </c>
      <c r="L16" s="46">
        <f t="shared" si="13"/>
        <v>3456.685903542239</v>
      </c>
      <c r="M16" s="44">
        <f t="shared" si="14"/>
        <v>4321.7973555487415</v>
      </c>
      <c r="N16" s="45">
        <f t="shared" si="15"/>
        <v>-3265.1385863646624</v>
      </c>
      <c r="O16" s="46">
        <f t="shared" si="16"/>
        <v>-3456.685903542239</v>
      </c>
      <c r="P16" s="40"/>
      <c r="Q16" s="40"/>
      <c r="R16" s="40"/>
    </row>
    <row r="17" spans="1:18" x14ac:dyDescent="0.45">
      <c r="A17" s="9">
        <v>9</v>
      </c>
      <c r="B17" s="5">
        <v>44376</v>
      </c>
      <c r="C17" s="47">
        <v>2</v>
      </c>
      <c r="D17" s="57">
        <v>-1</v>
      </c>
      <c r="E17" s="58">
        <v>-1</v>
      </c>
      <c r="F17" s="59">
        <v>-1</v>
      </c>
      <c r="G17" s="22">
        <f t="shared" si="2"/>
        <v>114222.15484911534</v>
      </c>
      <c r="H17" s="22">
        <f t="shared" si="3"/>
        <v>102405.6298636837</v>
      </c>
      <c r="I17" s="22">
        <f t="shared" si="4"/>
        <v>108413.19222142977</v>
      </c>
      <c r="J17" s="44">
        <f t="shared" si="11"/>
        <v>3532.6439644056286</v>
      </c>
      <c r="K17" s="45">
        <f t="shared" si="12"/>
        <v>3167.1844287737226</v>
      </c>
      <c r="L17" s="46">
        <f t="shared" si="13"/>
        <v>3352.9853264359722</v>
      </c>
      <c r="M17" s="44">
        <f t="shared" si="14"/>
        <v>-3532.6439644056286</v>
      </c>
      <c r="N17" s="45">
        <f t="shared" si="15"/>
        <v>-3167.1844287737226</v>
      </c>
      <c r="O17" s="46">
        <f t="shared" si="16"/>
        <v>-3352.9853264359722</v>
      </c>
      <c r="P17" s="40"/>
      <c r="Q17" s="40"/>
      <c r="R17" s="40"/>
    </row>
    <row r="18" spans="1:18" x14ac:dyDescent="0.45">
      <c r="A18" s="9">
        <v>10</v>
      </c>
      <c r="B18" s="5">
        <v>44404</v>
      </c>
      <c r="C18" s="47">
        <v>2</v>
      </c>
      <c r="D18" s="57">
        <v>1.27</v>
      </c>
      <c r="E18" s="58">
        <v>1.5</v>
      </c>
      <c r="F18" s="84">
        <v>2</v>
      </c>
      <c r="G18" s="22">
        <f t="shared" si="2"/>
        <v>118574.01894886664</v>
      </c>
      <c r="H18" s="22">
        <f t="shared" si="3"/>
        <v>107013.88320754947</v>
      </c>
      <c r="I18" s="22">
        <f t="shared" si="4"/>
        <v>114917.98375471555</v>
      </c>
      <c r="J18" s="44">
        <f t="shared" si="11"/>
        <v>3426.66464547346</v>
      </c>
      <c r="K18" s="45">
        <f t="shared" si="12"/>
        <v>3072.1688959105109</v>
      </c>
      <c r="L18" s="46">
        <f t="shared" si="13"/>
        <v>3252.3957666428928</v>
      </c>
      <c r="M18" s="44">
        <f t="shared" si="14"/>
        <v>4351.8640997512939</v>
      </c>
      <c r="N18" s="45">
        <f t="shared" si="15"/>
        <v>4608.2533438657665</v>
      </c>
      <c r="O18" s="46">
        <f t="shared" si="16"/>
        <v>6504.7915332857856</v>
      </c>
      <c r="P18" s="40"/>
      <c r="Q18" s="40"/>
      <c r="R18" s="40"/>
    </row>
    <row r="19" spans="1:18" x14ac:dyDescent="0.45">
      <c r="A19" s="9">
        <v>11</v>
      </c>
      <c r="B19" s="5">
        <v>44426</v>
      </c>
      <c r="C19" s="47">
        <v>1</v>
      </c>
      <c r="D19" s="57">
        <v>1.27</v>
      </c>
      <c r="E19" s="58">
        <v>1.5</v>
      </c>
      <c r="F19" s="59">
        <v>2</v>
      </c>
      <c r="G19" s="22">
        <f t="shared" si="2"/>
        <v>123091.68907081845</v>
      </c>
      <c r="H19" s="22">
        <f t="shared" si="3"/>
        <v>111829.5079518892</v>
      </c>
      <c r="I19" s="22">
        <f t="shared" si="4"/>
        <v>121813.06277999848</v>
      </c>
      <c r="J19" s="44">
        <f t="shared" si="11"/>
        <v>3557.2205684659989</v>
      </c>
      <c r="K19" s="45">
        <f t="shared" si="12"/>
        <v>3210.416496226484</v>
      </c>
      <c r="L19" s="46">
        <f t="shared" si="13"/>
        <v>3447.5395126414664</v>
      </c>
      <c r="M19" s="44">
        <f t="shared" si="14"/>
        <v>4517.6701219518191</v>
      </c>
      <c r="N19" s="45">
        <f t="shared" si="15"/>
        <v>4815.624744339726</v>
      </c>
      <c r="O19" s="46">
        <f t="shared" si="16"/>
        <v>6895.0790252829329</v>
      </c>
      <c r="P19" s="40" t="s">
        <v>39</v>
      </c>
      <c r="Q19" s="40"/>
      <c r="R19" s="40"/>
    </row>
    <row r="20" spans="1:18" x14ac:dyDescent="0.45">
      <c r="A20" s="9">
        <v>12</v>
      </c>
      <c r="B20" s="5">
        <v>44460</v>
      </c>
      <c r="C20" s="47">
        <v>2</v>
      </c>
      <c r="D20" s="57">
        <v>1.27</v>
      </c>
      <c r="E20" s="58">
        <v>1.5</v>
      </c>
      <c r="F20" s="59">
        <v>-1</v>
      </c>
      <c r="G20" s="22">
        <f t="shared" si="2"/>
        <v>127781.48242441664</v>
      </c>
      <c r="H20" s="22">
        <f t="shared" si="3"/>
        <v>116861.83580972422</v>
      </c>
      <c r="I20" s="22">
        <f t="shared" si="4"/>
        <v>118158.67089659853</v>
      </c>
      <c r="J20" s="44">
        <f t="shared" si="11"/>
        <v>3692.7506721245536</v>
      </c>
      <c r="K20" s="45">
        <f t="shared" si="12"/>
        <v>3354.8852385566761</v>
      </c>
      <c r="L20" s="46">
        <f t="shared" si="13"/>
        <v>3654.3918833999542</v>
      </c>
      <c r="M20" s="44">
        <f t="shared" si="14"/>
        <v>4689.7933535981829</v>
      </c>
      <c r="N20" s="45">
        <f t="shared" si="15"/>
        <v>5032.3278578350146</v>
      </c>
      <c r="O20" s="46">
        <f t="shared" si="16"/>
        <v>-3654.3918833999542</v>
      </c>
      <c r="P20" s="40"/>
      <c r="Q20" s="40"/>
      <c r="R20" s="40"/>
    </row>
    <row r="21" spans="1:18" x14ac:dyDescent="0.45">
      <c r="A21" s="9">
        <v>13</v>
      </c>
      <c r="B21" s="5">
        <v>44461</v>
      </c>
      <c r="C21" s="47">
        <v>1</v>
      </c>
      <c r="D21" s="57">
        <v>1.27</v>
      </c>
      <c r="E21" s="58">
        <v>1.5</v>
      </c>
      <c r="F21" s="84">
        <v>2</v>
      </c>
      <c r="G21" s="22">
        <f t="shared" si="2"/>
        <v>132649.9569047869</v>
      </c>
      <c r="H21" s="22">
        <f t="shared" si="3"/>
        <v>122120.61842116181</v>
      </c>
      <c r="I21" s="22">
        <f t="shared" si="4"/>
        <v>125248.19115039444</v>
      </c>
      <c r="J21" s="44">
        <f t="shared" si="11"/>
        <v>3833.444472732499</v>
      </c>
      <c r="K21" s="45">
        <f t="shared" si="12"/>
        <v>3505.8550742917264</v>
      </c>
      <c r="L21" s="46">
        <f t="shared" si="13"/>
        <v>3544.7601268979556</v>
      </c>
      <c r="M21" s="44">
        <f t="shared" si="14"/>
        <v>4868.4744803702733</v>
      </c>
      <c r="N21" s="45">
        <f t="shared" si="15"/>
        <v>5258.7826114375894</v>
      </c>
      <c r="O21" s="46">
        <f t="shared" si="16"/>
        <v>7089.5202537959112</v>
      </c>
      <c r="P21" s="40"/>
      <c r="Q21" s="40"/>
      <c r="R21" s="40"/>
    </row>
    <row r="22" spans="1:18" x14ac:dyDescent="0.45">
      <c r="A22" s="9">
        <v>14</v>
      </c>
      <c r="B22" s="5">
        <v>44488</v>
      </c>
      <c r="C22" s="47">
        <v>1</v>
      </c>
      <c r="D22" s="57">
        <v>1.27</v>
      </c>
      <c r="E22" s="58">
        <v>1.5</v>
      </c>
      <c r="F22" s="84">
        <v>2</v>
      </c>
      <c r="G22" s="22">
        <f t="shared" si="2"/>
        <v>137703.92026285929</v>
      </c>
      <c r="H22" s="22">
        <f t="shared" si="3"/>
        <v>127616.04625011409</v>
      </c>
      <c r="I22" s="22">
        <f t="shared" si="4"/>
        <v>132763.0826194181</v>
      </c>
      <c r="J22" s="44">
        <f t="shared" si="11"/>
        <v>3979.4987071436067</v>
      </c>
      <c r="K22" s="45">
        <f t="shared" si="12"/>
        <v>3663.618552634854</v>
      </c>
      <c r="L22" s="46">
        <f t="shared" si="13"/>
        <v>3757.4457345118331</v>
      </c>
      <c r="M22" s="44">
        <f t="shared" si="14"/>
        <v>5053.9633580723803</v>
      </c>
      <c r="N22" s="45">
        <f t="shared" si="15"/>
        <v>5495.4278289522808</v>
      </c>
      <c r="O22" s="46">
        <f t="shared" si="16"/>
        <v>7514.8914690236661</v>
      </c>
      <c r="P22" s="40"/>
      <c r="Q22" s="40"/>
      <c r="R22" s="40"/>
    </row>
    <row r="23" spans="1:18" x14ac:dyDescent="0.45">
      <c r="A23" s="9">
        <v>15</v>
      </c>
      <c r="B23" s="5">
        <v>44490</v>
      </c>
      <c r="C23" s="47">
        <v>2</v>
      </c>
      <c r="D23" s="57">
        <v>1.27</v>
      </c>
      <c r="E23" s="58">
        <v>1.5</v>
      </c>
      <c r="F23" s="80">
        <v>2</v>
      </c>
      <c r="G23" s="22">
        <f t="shared" si="2"/>
        <v>142950.43962487424</v>
      </c>
      <c r="H23" s="22">
        <f t="shared" si="3"/>
        <v>133358.76833136921</v>
      </c>
      <c r="I23" s="22">
        <f t="shared" si="4"/>
        <v>140728.86757658317</v>
      </c>
      <c r="J23" s="44">
        <f t="shared" si="11"/>
        <v>4131.1176078857789</v>
      </c>
      <c r="K23" s="45">
        <f t="shared" si="12"/>
        <v>3828.4813875034224</v>
      </c>
      <c r="L23" s="46">
        <f t="shared" si="13"/>
        <v>3982.8924785825429</v>
      </c>
      <c r="M23" s="44">
        <f t="shared" si="14"/>
        <v>5246.5193620149394</v>
      </c>
      <c r="N23" s="45">
        <f t="shared" si="15"/>
        <v>5742.7220812551332</v>
      </c>
      <c r="O23" s="46">
        <f t="shared" si="16"/>
        <v>7965.7849571650859</v>
      </c>
      <c r="P23" s="40"/>
      <c r="Q23" s="40"/>
      <c r="R23" s="40"/>
    </row>
    <row r="24" spans="1:18" x14ac:dyDescent="0.45">
      <c r="A24" s="9">
        <v>16</v>
      </c>
      <c r="B24" s="5">
        <v>44536</v>
      </c>
      <c r="C24" s="47">
        <v>1</v>
      </c>
      <c r="D24" s="57">
        <v>1.27</v>
      </c>
      <c r="E24" s="58">
        <v>1.5</v>
      </c>
      <c r="F24" s="103">
        <v>2</v>
      </c>
      <c r="G24" s="22">
        <f t="shared" si="2"/>
        <v>148396.85137458195</v>
      </c>
      <c r="H24" s="22">
        <f t="shared" si="3"/>
        <v>139359.91290628084</v>
      </c>
      <c r="I24" s="22">
        <f t="shared" si="4"/>
        <v>149172.59963117816</v>
      </c>
      <c r="J24" s="44">
        <f t="shared" si="11"/>
        <v>4288.5131887462267</v>
      </c>
      <c r="K24" s="45">
        <f t="shared" si="12"/>
        <v>4000.7630499410761</v>
      </c>
      <c r="L24" s="46">
        <f t="shared" si="13"/>
        <v>4221.8660272974948</v>
      </c>
      <c r="M24" s="44">
        <f t="shared" si="14"/>
        <v>5446.4117497077077</v>
      </c>
      <c r="N24" s="45">
        <f t="shared" si="15"/>
        <v>6001.1445749116137</v>
      </c>
      <c r="O24" s="46">
        <f t="shared" si="16"/>
        <v>8443.7320545949897</v>
      </c>
      <c r="P24" s="40" t="s">
        <v>40</v>
      </c>
      <c r="Q24" s="40"/>
      <c r="R24" s="40"/>
    </row>
    <row r="25" spans="1:18" x14ac:dyDescent="0.45">
      <c r="A25" s="9">
        <v>17</v>
      </c>
      <c r="B25" s="5">
        <v>44547</v>
      </c>
      <c r="C25" s="47">
        <v>2</v>
      </c>
      <c r="D25" s="57">
        <v>1.27</v>
      </c>
      <c r="E25" s="58">
        <v>1.5</v>
      </c>
      <c r="F25" s="59">
        <v>-1</v>
      </c>
      <c r="G25" s="22">
        <f t="shared" si="2"/>
        <v>154050.77141195352</v>
      </c>
      <c r="H25" s="22">
        <f t="shared" si="3"/>
        <v>145631.10898706346</v>
      </c>
      <c r="I25" s="22">
        <f t="shared" si="4"/>
        <v>144697.42164224281</v>
      </c>
      <c r="J25" s="44">
        <f t="shared" si="11"/>
        <v>4451.9055412374582</v>
      </c>
      <c r="K25" s="45">
        <f t="shared" si="12"/>
        <v>4180.7973871884251</v>
      </c>
      <c r="L25" s="46">
        <f t="shared" si="13"/>
        <v>4475.1779889353447</v>
      </c>
      <c r="M25" s="44">
        <f t="shared" si="14"/>
        <v>5653.9200373715721</v>
      </c>
      <c r="N25" s="45">
        <f t="shared" si="15"/>
        <v>6271.1960807826381</v>
      </c>
      <c r="O25" s="46">
        <f t="shared" si="16"/>
        <v>-4475.1779889353447</v>
      </c>
      <c r="P25" s="40"/>
      <c r="Q25" s="40"/>
      <c r="R25" s="40"/>
    </row>
    <row r="26" spans="1:18" x14ac:dyDescent="0.45">
      <c r="A26" s="9">
        <v>18</v>
      </c>
      <c r="B26" s="5">
        <v>44550</v>
      </c>
      <c r="C26" s="47">
        <v>1</v>
      </c>
      <c r="D26" s="57">
        <v>1.27</v>
      </c>
      <c r="E26" s="58">
        <v>1.5</v>
      </c>
      <c r="F26" s="59">
        <v>2</v>
      </c>
      <c r="G26" s="22">
        <f t="shared" si="2"/>
        <v>159920.10580274896</v>
      </c>
      <c r="H26" s="22">
        <f t="shared" si="3"/>
        <v>152184.50889148132</v>
      </c>
      <c r="I26" s="22">
        <f t="shared" si="4"/>
        <v>153379.26694077739</v>
      </c>
      <c r="J26" s="44">
        <f t="shared" si="11"/>
        <v>4621.5231423586056</v>
      </c>
      <c r="K26" s="45">
        <f t="shared" si="12"/>
        <v>4368.9332696119036</v>
      </c>
      <c r="L26" s="46">
        <f t="shared" si="13"/>
        <v>4340.9226492672842</v>
      </c>
      <c r="M26" s="44">
        <f t="shared" si="14"/>
        <v>5869.3343907954295</v>
      </c>
      <c r="N26" s="45">
        <f t="shared" si="15"/>
        <v>6553.3999044178554</v>
      </c>
      <c r="O26" s="46">
        <f t="shared" si="16"/>
        <v>8681.8452985345684</v>
      </c>
      <c r="P26" s="40"/>
      <c r="Q26" s="40"/>
      <c r="R26" s="40"/>
    </row>
    <row r="27" spans="1:18" x14ac:dyDescent="0.45">
      <c r="A27" s="9">
        <v>19</v>
      </c>
      <c r="B27" s="5"/>
      <c r="C27" s="47"/>
      <c r="D27" s="57"/>
      <c r="E27" s="58"/>
      <c r="F27" s="59"/>
      <c r="G27" s="22" t="str">
        <f t="shared" si="2"/>
        <v/>
      </c>
      <c r="H27" s="22" t="str">
        <f t="shared" si="3"/>
        <v/>
      </c>
      <c r="I27" s="22" t="str">
        <f t="shared" si="4"/>
        <v/>
      </c>
      <c r="J27" s="44">
        <f t="shared" si="11"/>
        <v>4797.6031740824683</v>
      </c>
      <c r="K27" s="45">
        <f t="shared" si="12"/>
        <v>4565.5352667444395</v>
      </c>
      <c r="L27" s="46">
        <f t="shared" si="13"/>
        <v>4601.3780082233216</v>
      </c>
      <c r="M27" s="44" t="str">
        <f t="shared" si="14"/>
        <v/>
      </c>
      <c r="N27" s="45" t="str">
        <f t="shared" si="15"/>
        <v/>
      </c>
      <c r="O27" s="46" t="str">
        <f t="shared" si="16"/>
        <v/>
      </c>
      <c r="P27" s="40"/>
      <c r="Q27" s="40"/>
      <c r="R27" s="40"/>
    </row>
    <row r="28" spans="1:18" x14ac:dyDescent="0.45">
      <c r="A28" s="9">
        <v>20</v>
      </c>
      <c r="B28" s="5"/>
      <c r="C28" s="47"/>
      <c r="D28" s="57"/>
      <c r="E28" s="58"/>
      <c r="F28" s="59"/>
      <c r="G28" s="22" t="str">
        <f t="shared" si="2"/>
        <v/>
      </c>
      <c r="H28" s="22" t="str">
        <f t="shared" si="3"/>
        <v/>
      </c>
      <c r="I28" s="22" t="str">
        <f t="shared" si="4"/>
        <v/>
      </c>
      <c r="J28" s="44" t="str">
        <f t="shared" si="11"/>
        <v/>
      </c>
      <c r="K28" s="45" t="str">
        <f t="shared" si="12"/>
        <v/>
      </c>
      <c r="L28" s="46" t="str">
        <f t="shared" si="13"/>
        <v/>
      </c>
      <c r="M28" s="44" t="str">
        <f t="shared" si="14"/>
        <v/>
      </c>
      <c r="N28" s="45" t="str">
        <f t="shared" si="15"/>
        <v/>
      </c>
      <c r="O28" s="46" t="str">
        <f t="shared" si="16"/>
        <v/>
      </c>
      <c r="P28" s="40"/>
      <c r="Q28" s="40"/>
      <c r="R28" s="40"/>
    </row>
    <row r="29" spans="1:18" x14ac:dyDescent="0.45">
      <c r="A29" s="9">
        <v>21</v>
      </c>
      <c r="B29" s="5"/>
      <c r="C29" s="47"/>
      <c r="D29" s="57"/>
      <c r="E29" s="58"/>
      <c r="F29" s="80"/>
      <c r="G29" s="22" t="str">
        <f t="shared" si="2"/>
        <v/>
      </c>
      <c r="H29" s="22" t="str">
        <f t="shared" si="3"/>
        <v/>
      </c>
      <c r="I29" s="22" t="str">
        <f t="shared" si="4"/>
        <v/>
      </c>
      <c r="J29" s="44" t="str">
        <f t="shared" si="11"/>
        <v/>
      </c>
      <c r="K29" s="45" t="str">
        <f t="shared" si="12"/>
        <v/>
      </c>
      <c r="L29" s="46" t="str">
        <f t="shared" si="13"/>
        <v/>
      </c>
      <c r="M29" s="44" t="str">
        <f t="shared" si="14"/>
        <v/>
      </c>
      <c r="N29" s="45" t="str">
        <f t="shared" si="15"/>
        <v/>
      </c>
      <c r="O29" s="46" t="str">
        <f t="shared" si="16"/>
        <v/>
      </c>
      <c r="P29" s="40"/>
      <c r="Q29" s="40"/>
      <c r="R29" s="40"/>
    </row>
    <row r="30" spans="1:18" x14ac:dyDescent="0.45">
      <c r="A30" s="9">
        <v>22</v>
      </c>
      <c r="B30" s="5"/>
      <c r="C30" s="47"/>
      <c r="D30" s="57"/>
      <c r="E30" s="58"/>
      <c r="F30" s="80"/>
      <c r="G30" s="22" t="str">
        <f t="shared" si="2"/>
        <v/>
      </c>
      <c r="H30" s="22" t="str">
        <f t="shared" si="3"/>
        <v/>
      </c>
      <c r="I30" s="22" t="str">
        <f t="shared" si="4"/>
        <v/>
      </c>
      <c r="J30" s="44" t="str">
        <f t="shared" si="11"/>
        <v/>
      </c>
      <c r="K30" s="45" t="str">
        <f t="shared" si="12"/>
        <v/>
      </c>
      <c r="L30" s="46" t="str">
        <f t="shared" si="13"/>
        <v/>
      </c>
      <c r="M30" s="44" t="str">
        <f t="shared" si="14"/>
        <v/>
      </c>
      <c r="N30" s="45" t="str">
        <f t="shared" si="15"/>
        <v/>
      </c>
      <c r="O30" s="46" t="str">
        <f t="shared" si="16"/>
        <v/>
      </c>
      <c r="P30" s="40"/>
      <c r="Q30" s="40"/>
      <c r="R30" s="40"/>
    </row>
    <row r="31" spans="1:18" x14ac:dyDescent="0.45">
      <c r="A31" s="9">
        <v>23</v>
      </c>
      <c r="B31" s="5"/>
      <c r="C31" s="47"/>
      <c r="D31" s="57"/>
      <c r="E31" s="58"/>
      <c r="F31" s="59"/>
      <c r="G31" s="22" t="str">
        <f t="shared" si="2"/>
        <v/>
      </c>
      <c r="H31" s="22" t="str">
        <f t="shared" si="3"/>
        <v/>
      </c>
      <c r="I31" s="22" t="str">
        <f t="shared" si="4"/>
        <v/>
      </c>
      <c r="J31" s="44" t="str">
        <f t="shared" si="11"/>
        <v/>
      </c>
      <c r="K31" s="45" t="str">
        <f t="shared" si="12"/>
        <v/>
      </c>
      <c r="L31" s="46" t="str">
        <f t="shared" si="13"/>
        <v/>
      </c>
      <c r="M31" s="44" t="str">
        <f t="shared" si="14"/>
        <v/>
      </c>
      <c r="N31" s="45" t="str">
        <f t="shared" si="15"/>
        <v/>
      </c>
      <c r="O31" s="46" t="str">
        <f t="shared" si="16"/>
        <v/>
      </c>
      <c r="P31" s="40"/>
      <c r="Q31" s="40"/>
      <c r="R31" s="40"/>
    </row>
    <row r="32" spans="1:18" x14ac:dyDescent="0.45">
      <c r="A32" s="9">
        <v>24</v>
      </c>
      <c r="B32" s="5"/>
      <c r="C32" s="47"/>
      <c r="D32" s="57"/>
      <c r="E32" s="58"/>
      <c r="F32" s="59"/>
      <c r="G32" s="22" t="str">
        <f t="shared" si="2"/>
        <v/>
      </c>
      <c r="H32" s="22" t="str">
        <f t="shared" si="3"/>
        <v/>
      </c>
      <c r="I32" s="22" t="str">
        <f t="shared" si="4"/>
        <v/>
      </c>
      <c r="J32" s="44" t="str">
        <f t="shared" si="11"/>
        <v/>
      </c>
      <c r="K32" s="45" t="str">
        <f t="shared" si="12"/>
        <v/>
      </c>
      <c r="L32" s="46" t="str">
        <f t="shared" si="13"/>
        <v/>
      </c>
      <c r="M32" s="44" t="str">
        <f t="shared" si="14"/>
        <v/>
      </c>
      <c r="N32" s="45" t="str">
        <f t="shared" si="15"/>
        <v/>
      </c>
      <c r="O32" s="46" t="str">
        <f t="shared" si="16"/>
        <v/>
      </c>
      <c r="P32" s="40"/>
      <c r="Q32" s="40"/>
      <c r="R32" s="40"/>
    </row>
    <row r="33" spans="1:18" x14ac:dyDescent="0.45">
      <c r="A33" s="9">
        <v>25</v>
      </c>
      <c r="B33" s="5"/>
      <c r="C33" s="47"/>
      <c r="D33" s="57"/>
      <c r="E33" s="58"/>
      <c r="F33" s="59"/>
      <c r="G33" s="22" t="str">
        <f t="shared" si="2"/>
        <v/>
      </c>
      <c r="H33" s="22" t="str">
        <f t="shared" si="3"/>
        <v/>
      </c>
      <c r="I33" s="22" t="str">
        <f t="shared" si="4"/>
        <v/>
      </c>
      <c r="J33" s="44" t="str">
        <f t="shared" si="11"/>
        <v/>
      </c>
      <c r="K33" s="45" t="str">
        <f t="shared" si="12"/>
        <v/>
      </c>
      <c r="L33" s="46" t="str">
        <f t="shared" si="13"/>
        <v/>
      </c>
      <c r="M33" s="44" t="str">
        <f t="shared" si="14"/>
        <v/>
      </c>
      <c r="N33" s="45" t="str">
        <f t="shared" si="15"/>
        <v/>
      </c>
      <c r="O33" s="46" t="str">
        <f t="shared" si="16"/>
        <v/>
      </c>
      <c r="P33" s="40"/>
      <c r="Q33" s="40"/>
      <c r="R33" s="40"/>
    </row>
    <row r="34" spans="1:18" x14ac:dyDescent="0.45">
      <c r="A34" s="9">
        <v>26</v>
      </c>
      <c r="B34" s="5"/>
      <c r="C34" s="47"/>
      <c r="D34" s="57"/>
      <c r="E34" s="58"/>
      <c r="F34" s="80"/>
      <c r="G34" s="22" t="str">
        <f t="shared" si="2"/>
        <v/>
      </c>
      <c r="H34" s="22" t="str">
        <f t="shared" si="3"/>
        <v/>
      </c>
      <c r="I34" s="22" t="str">
        <f t="shared" si="4"/>
        <v/>
      </c>
      <c r="J34" s="44" t="str">
        <f t="shared" si="11"/>
        <v/>
      </c>
      <c r="K34" s="45" t="str">
        <f t="shared" si="12"/>
        <v/>
      </c>
      <c r="L34" s="46" t="str">
        <f t="shared" si="13"/>
        <v/>
      </c>
      <c r="M34" s="44" t="str">
        <f t="shared" si="14"/>
        <v/>
      </c>
      <c r="N34" s="45" t="str">
        <f t="shared" si="15"/>
        <v/>
      </c>
      <c r="O34" s="46" t="str">
        <f t="shared" si="16"/>
        <v/>
      </c>
      <c r="P34" s="40"/>
      <c r="Q34" s="40"/>
      <c r="R34" s="40"/>
    </row>
    <row r="35" spans="1:18" x14ac:dyDescent="0.45">
      <c r="A35" s="9">
        <v>27</v>
      </c>
      <c r="B35" s="5"/>
      <c r="C35" s="47"/>
      <c r="D35" s="57"/>
      <c r="E35" s="58"/>
      <c r="F35" s="80"/>
      <c r="G35" s="22" t="str">
        <f t="shared" si="2"/>
        <v/>
      </c>
      <c r="H35" s="22" t="str">
        <f t="shared" si="3"/>
        <v/>
      </c>
      <c r="I35" s="22" t="str">
        <f t="shared" si="4"/>
        <v/>
      </c>
      <c r="J35" s="44" t="str">
        <f t="shared" si="11"/>
        <v/>
      </c>
      <c r="K35" s="45" t="str">
        <f t="shared" si="12"/>
        <v/>
      </c>
      <c r="L35" s="46" t="str">
        <f t="shared" si="13"/>
        <v/>
      </c>
      <c r="M35" s="44" t="str">
        <f t="shared" si="14"/>
        <v/>
      </c>
      <c r="N35" s="45" t="str">
        <f t="shared" si="15"/>
        <v/>
      </c>
      <c r="O35" s="46" t="str">
        <f t="shared" si="16"/>
        <v/>
      </c>
      <c r="P35" s="40"/>
      <c r="Q35" s="40"/>
      <c r="R35" s="40"/>
    </row>
    <row r="36" spans="1:18" x14ac:dyDescent="0.45">
      <c r="A36" s="9">
        <v>28</v>
      </c>
      <c r="B36" s="5"/>
      <c r="C36" s="47"/>
      <c r="D36" s="57"/>
      <c r="E36" s="58"/>
      <c r="F36" s="59"/>
      <c r="G36" s="22" t="str">
        <f t="shared" si="2"/>
        <v/>
      </c>
      <c r="H36" s="22" t="str">
        <f t="shared" si="3"/>
        <v/>
      </c>
      <c r="I36" s="22" t="str">
        <f t="shared" si="4"/>
        <v/>
      </c>
      <c r="J36" s="44" t="str">
        <f t="shared" si="11"/>
        <v/>
      </c>
      <c r="K36" s="45" t="str">
        <f t="shared" si="12"/>
        <v/>
      </c>
      <c r="L36" s="46" t="str">
        <f t="shared" si="13"/>
        <v/>
      </c>
      <c r="M36" s="44" t="str">
        <f t="shared" si="14"/>
        <v/>
      </c>
      <c r="N36" s="45" t="str">
        <f t="shared" si="15"/>
        <v/>
      </c>
      <c r="O36" s="46" t="str">
        <f t="shared" si="16"/>
        <v/>
      </c>
      <c r="P36" s="40"/>
      <c r="Q36" s="40"/>
      <c r="R36" s="40"/>
    </row>
    <row r="37" spans="1:18" x14ac:dyDescent="0.45">
      <c r="A37" s="9">
        <v>29</v>
      </c>
      <c r="B37" s="5"/>
      <c r="C37" s="47"/>
      <c r="D37" s="57"/>
      <c r="E37" s="58"/>
      <c r="F37" s="59"/>
      <c r="G37" s="22" t="str">
        <f t="shared" si="2"/>
        <v/>
      </c>
      <c r="H37" s="22" t="str">
        <f t="shared" si="3"/>
        <v/>
      </c>
      <c r="I37" s="22" t="str">
        <f t="shared" si="4"/>
        <v/>
      </c>
      <c r="J37" s="44" t="str">
        <f t="shared" si="11"/>
        <v/>
      </c>
      <c r="K37" s="45" t="str">
        <f t="shared" si="12"/>
        <v/>
      </c>
      <c r="L37" s="46" t="str">
        <f t="shared" si="13"/>
        <v/>
      </c>
      <c r="M37" s="44" t="str">
        <f t="shared" si="14"/>
        <v/>
      </c>
      <c r="N37" s="45" t="str">
        <f t="shared" si="15"/>
        <v/>
      </c>
      <c r="O37" s="46" t="str">
        <f t="shared" si="16"/>
        <v/>
      </c>
      <c r="P37" s="40"/>
      <c r="Q37" s="40"/>
      <c r="R37" s="40"/>
    </row>
    <row r="38" spans="1:18" x14ac:dyDescent="0.45">
      <c r="A38" s="9">
        <v>30</v>
      </c>
      <c r="B38" s="5"/>
      <c r="C38" s="47"/>
      <c r="D38" s="57"/>
      <c r="E38" s="58"/>
      <c r="F38" s="59"/>
      <c r="G38" s="22" t="str">
        <f t="shared" si="2"/>
        <v/>
      </c>
      <c r="H38" s="22" t="str">
        <f t="shared" si="3"/>
        <v/>
      </c>
      <c r="I38" s="22" t="str">
        <f t="shared" si="4"/>
        <v/>
      </c>
      <c r="J38" s="44" t="str">
        <f t="shared" si="11"/>
        <v/>
      </c>
      <c r="K38" s="45" t="str">
        <f t="shared" si="12"/>
        <v/>
      </c>
      <c r="L38" s="46" t="str">
        <f t="shared" si="13"/>
        <v/>
      </c>
      <c r="M38" s="44" t="str">
        <f t="shared" si="14"/>
        <v/>
      </c>
      <c r="N38" s="45" t="str">
        <f t="shared" si="15"/>
        <v/>
      </c>
      <c r="O38" s="46" t="str">
        <f t="shared" si="16"/>
        <v/>
      </c>
      <c r="P38" s="40"/>
      <c r="Q38" s="40"/>
      <c r="R38" s="40"/>
    </row>
    <row r="39" spans="1:18" x14ac:dyDescent="0.45">
      <c r="A39" s="9">
        <v>31</v>
      </c>
      <c r="B39" s="5"/>
      <c r="C39" s="47"/>
      <c r="D39" s="57"/>
      <c r="E39" s="60"/>
      <c r="F39" s="59"/>
      <c r="G39" s="22" t="str">
        <f t="shared" si="2"/>
        <v/>
      </c>
      <c r="H39" s="22" t="str">
        <f t="shared" si="3"/>
        <v/>
      </c>
      <c r="I39" s="22" t="str">
        <f t="shared" si="4"/>
        <v/>
      </c>
      <c r="J39" s="44" t="str">
        <f t="shared" si="11"/>
        <v/>
      </c>
      <c r="K39" s="45" t="str">
        <f t="shared" si="12"/>
        <v/>
      </c>
      <c r="L39" s="46" t="str">
        <f t="shared" si="13"/>
        <v/>
      </c>
      <c r="M39" s="44" t="str">
        <f t="shared" si="14"/>
        <v/>
      </c>
      <c r="N39" s="45" t="str">
        <f t="shared" si="15"/>
        <v/>
      </c>
      <c r="O39" s="46" t="str">
        <f t="shared" si="16"/>
        <v/>
      </c>
      <c r="P39" s="40"/>
      <c r="Q39" s="40"/>
      <c r="R39" s="40"/>
    </row>
    <row r="40" spans="1:18" x14ac:dyDescent="0.45">
      <c r="A40" s="9">
        <v>32</v>
      </c>
      <c r="B40" s="5"/>
      <c r="C40" s="47"/>
      <c r="D40" s="57"/>
      <c r="E40" s="60"/>
      <c r="F40" s="59"/>
      <c r="G40" s="22" t="str">
        <f t="shared" si="2"/>
        <v/>
      </c>
      <c r="H40" s="22" t="str">
        <f t="shared" si="3"/>
        <v/>
      </c>
      <c r="I40" s="22" t="str">
        <f t="shared" si="4"/>
        <v/>
      </c>
      <c r="J40" s="44" t="str">
        <f t="shared" si="11"/>
        <v/>
      </c>
      <c r="K40" s="45" t="str">
        <f t="shared" si="12"/>
        <v/>
      </c>
      <c r="L40" s="46" t="str">
        <f t="shared" si="13"/>
        <v/>
      </c>
      <c r="M40" s="44" t="str">
        <f t="shared" si="14"/>
        <v/>
      </c>
      <c r="N40" s="45" t="str">
        <f t="shared" si="15"/>
        <v/>
      </c>
      <c r="O40" s="46" t="str">
        <f t="shared" si="16"/>
        <v/>
      </c>
      <c r="P40" s="40"/>
      <c r="Q40" s="40"/>
      <c r="R40" s="40"/>
    </row>
    <row r="41" spans="1:18" x14ac:dyDescent="0.45">
      <c r="A41" s="9">
        <v>33</v>
      </c>
      <c r="B41" s="5"/>
      <c r="C41" s="47"/>
      <c r="D41" s="57"/>
      <c r="E41" s="60"/>
      <c r="F41" s="80"/>
      <c r="G41" s="22" t="str">
        <f t="shared" si="2"/>
        <v/>
      </c>
      <c r="H41" s="22" t="str">
        <f t="shared" si="3"/>
        <v/>
      </c>
      <c r="I41" s="22" t="str">
        <f t="shared" si="4"/>
        <v/>
      </c>
      <c r="J41" s="44" t="str">
        <f t="shared" si="11"/>
        <v/>
      </c>
      <c r="K41" s="45" t="str">
        <f t="shared" si="12"/>
        <v/>
      </c>
      <c r="L41" s="46" t="str">
        <f t="shared" si="13"/>
        <v/>
      </c>
      <c r="M41" s="44" t="str">
        <f t="shared" si="14"/>
        <v/>
      </c>
      <c r="N41" s="45" t="str">
        <f t="shared" si="15"/>
        <v/>
      </c>
      <c r="O41" s="46" t="str">
        <f t="shared" si="16"/>
        <v/>
      </c>
      <c r="P41" s="40"/>
      <c r="Q41" s="40"/>
      <c r="R41" s="40"/>
    </row>
    <row r="42" spans="1:18" x14ac:dyDescent="0.45">
      <c r="A42" s="9">
        <v>34</v>
      </c>
      <c r="B42" s="5"/>
      <c r="C42" s="47"/>
      <c r="D42" s="57"/>
      <c r="E42" s="60"/>
      <c r="F42" s="80"/>
      <c r="G42" s="22" t="str">
        <f t="shared" si="2"/>
        <v/>
      </c>
      <c r="H42" s="22" t="str">
        <f t="shared" si="3"/>
        <v/>
      </c>
      <c r="I42" s="22" t="str">
        <f t="shared" si="4"/>
        <v/>
      </c>
      <c r="J42" s="44" t="str">
        <f t="shared" si="11"/>
        <v/>
      </c>
      <c r="K42" s="45" t="str">
        <f t="shared" si="12"/>
        <v/>
      </c>
      <c r="L42" s="46" t="str">
        <f t="shared" si="13"/>
        <v/>
      </c>
      <c r="M42" s="44" t="str">
        <f>IF(D42="","",J42*D42)</f>
        <v/>
      </c>
      <c r="N42" s="45" t="str">
        <f t="shared" si="15"/>
        <v/>
      </c>
      <c r="O42" s="46" t="str">
        <f t="shared" si="16"/>
        <v/>
      </c>
      <c r="P42" s="40"/>
      <c r="Q42" s="40"/>
      <c r="R42" s="40"/>
    </row>
    <row r="43" spans="1:18" x14ac:dyDescent="0.45">
      <c r="A43" s="3">
        <v>35</v>
      </c>
      <c r="B43" s="5"/>
      <c r="C43" s="47"/>
      <c r="D43" s="57"/>
      <c r="E43" s="60"/>
      <c r="F43" s="59"/>
      <c r="G43" s="22" t="str">
        <f>IF(D43="","",G42+M43)</f>
        <v/>
      </c>
      <c r="H43" s="22" t="str">
        <f t="shared" ref="H43:I43" si="17">IF(E43="","",H42+N43)</f>
        <v/>
      </c>
      <c r="I43" s="22" t="str">
        <f t="shared" si="17"/>
        <v/>
      </c>
      <c r="J43" s="44" t="str">
        <f t="shared" si="11"/>
        <v/>
      </c>
      <c r="K43" s="45" t="str">
        <f t="shared" si="12"/>
        <v/>
      </c>
      <c r="L43" s="46" t="str">
        <f t="shared" si="13"/>
        <v/>
      </c>
      <c r="M43" s="44" t="str">
        <f t="shared" si="14"/>
        <v/>
      </c>
      <c r="N43" s="45" t="str">
        <f t="shared" si="15"/>
        <v/>
      </c>
      <c r="O43" s="46" t="str">
        <f t="shared" si="16"/>
        <v/>
      </c>
    </row>
    <row r="44" spans="1:18" x14ac:dyDescent="0.45">
      <c r="A44" s="9">
        <v>36</v>
      </c>
      <c r="B44" s="5"/>
      <c r="C44" s="47"/>
      <c r="D44" s="57"/>
      <c r="E44" s="60"/>
      <c r="F44" s="59"/>
      <c r="G44" s="22" t="str">
        <f t="shared" ref="G44:G58" si="18">IF(D44="","",G43+M44)</f>
        <v/>
      </c>
      <c r="H44" s="22" t="str">
        <f t="shared" ref="H44:H58" si="19">IF(E44="","",H43+N44)</f>
        <v/>
      </c>
      <c r="I44" s="22" t="str">
        <f t="shared" ref="I44:I58" si="20">IF(F44="","",I43+O44)</f>
        <v/>
      </c>
      <c r="J44" s="44" t="str">
        <f>IF(G43="","",G43*0.03)</f>
        <v/>
      </c>
      <c r="K44" s="45" t="str">
        <f t="shared" si="12"/>
        <v/>
      </c>
      <c r="L44" s="46" t="str">
        <f t="shared" si="13"/>
        <v/>
      </c>
      <c r="M44" s="44" t="str">
        <f>IF(D44="","",J44*D44)</f>
        <v/>
      </c>
      <c r="N44" s="45" t="str">
        <f t="shared" si="15"/>
        <v/>
      </c>
      <c r="O44" s="46" t="str">
        <f t="shared" si="16"/>
        <v/>
      </c>
    </row>
    <row r="45" spans="1:18" x14ac:dyDescent="0.45">
      <c r="A45" s="9">
        <v>37</v>
      </c>
      <c r="B45" s="5"/>
      <c r="C45" s="47"/>
      <c r="D45" s="57"/>
      <c r="E45" s="58"/>
      <c r="F45" s="59"/>
      <c r="G45" s="22" t="str">
        <f t="shared" si="18"/>
        <v/>
      </c>
      <c r="H45" s="22" t="str">
        <f t="shared" si="19"/>
        <v/>
      </c>
      <c r="I45" s="22" t="str">
        <f t="shared" si="20"/>
        <v/>
      </c>
      <c r="J45" s="44" t="str">
        <f t="shared" si="11"/>
        <v/>
      </c>
      <c r="K45" s="45" t="str">
        <f t="shared" si="12"/>
        <v/>
      </c>
      <c r="L45" s="46" t="str">
        <f t="shared" si="13"/>
        <v/>
      </c>
      <c r="M45" s="44" t="str">
        <f t="shared" si="14"/>
        <v/>
      </c>
      <c r="N45" s="45" t="str">
        <f t="shared" si="15"/>
        <v/>
      </c>
      <c r="O45" s="46" t="str">
        <f t="shared" si="16"/>
        <v/>
      </c>
    </row>
    <row r="46" spans="1:18" x14ac:dyDescent="0.45">
      <c r="A46" s="9">
        <v>38</v>
      </c>
      <c r="B46" s="5"/>
      <c r="C46" s="47"/>
      <c r="D46" s="57"/>
      <c r="E46" s="58"/>
      <c r="F46" s="59"/>
      <c r="G46" s="22" t="str">
        <f t="shared" si="18"/>
        <v/>
      </c>
      <c r="H46" s="22" t="str">
        <f t="shared" si="19"/>
        <v/>
      </c>
      <c r="I46" s="22" t="str">
        <f t="shared" si="20"/>
        <v/>
      </c>
      <c r="J46" s="44" t="str">
        <f t="shared" si="11"/>
        <v/>
      </c>
      <c r="K46" s="45" t="str">
        <f t="shared" si="12"/>
        <v/>
      </c>
      <c r="L46" s="46" t="str">
        <f t="shared" si="13"/>
        <v/>
      </c>
      <c r="M46" s="44" t="str">
        <f t="shared" si="14"/>
        <v/>
      </c>
      <c r="N46" s="45" t="str">
        <f t="shared" si="15"/>
        <v/>
      </c>
      <c r="O46" s="46" t="str">
        <f t="shared" si="16"/>
        <v/>
      </c>
    </row>
    <row r="47" spans="1:18" x14ac:dyDescent="0.45">
      <c r="A47" s="9">
        <v>39</v>
      </c>
      <c r="B47" s="5"/>
      <c r="C47" s="47"/>
      <c r="D47" s="57"/>
      <c r="E47" s="58"/>
      <c r="F47" s="59"/>
      <c r="G47" s="22" t="str">
        <f t="shared" si="18"/>
        <v/>
      </c>
      <c r="H47" s="22" t="str">
        <f t="shared" si="19"/>
        <v/>
      </c>
      <c r="I47" s="22" t="str">
        <f t="shared" si="20"/>
        <v/>
      </c>
      <c r="J47" s="44" t="str">
        <f t="shared" si="11"/>
        <v/>
      </c>
      <c r="K47" s="45" t="str">
        <f t="shared" si="12"/>
        <v/>
      </c>
      <c r="L47" s="46" t="str">
        <f t="shared" si="13"/>
        <v/>
      </c>
      <c r="M47" s="44" t="str">
        <f t="shared" si="14"/>
        <v/>
      </c>
      <c r="N47" s="45" t="str">
        <f t="shared" si="15"/>
        <v/>
      </c>
      <c r="O47" s="46" t="str">
        <f t="shared" si="16"/>
        <v/>
      </c>
    </row>
    <row r="48" spans="1:18" x14ac:dyDescent="0.45">
      <c r="A48" s="9">
        <v>40</v>
      </c>
      <c r="B48" s="5"/>
      <c r="C48" s="47"/>
      <c r="D48" s="57"/>
      <c r="E48" s="58"/>
      <c r="F48" s="59"/>
      <c r="G48" s="22" t="str">
        <f t="shared" si="18"/>
        <v/>
      </c>
      <c r="H48" s="22" t="str">
        <f t="shared" si="19"/>
        <v/>
      </c>
      <c r="I48" s="22" t="str">
        <f t="shared" si="20"/>
        <v/>
      </c>
      <c r="J48" s="44" t="str">
        <f t="shared" si="11"/>
        <v/>
      </c>
      <c r="K48" s="45" t="str">
        <f t="shared" si="12"/>
        <v/>
      </c>
      <c r="L48" s="46" t="str">
        <f t="shared" si="13"/>
        <v/>
      </c>
      <c r="M48" s="44" t="str">
        <f t="shared" si="14"/>
        <v/>
      </c>
      <c r="N48" s="45" t="str">
        <f t="shared" si="15"/>
        <v/>
      </c>
      <c r="O48" s="46" t="str">
        <f t="shared" si="16"/>
        <v/>
      </c>
    </row>
    <row r="49" spans="1:15" x14ac:dyDescent="0.45">
      <c r="A49" s="9">
        <v>41</v>
      </c>
      <c r="B49" s="5"/>
      <c r="C49" s="47"/>
      <c r="D49" s="57"/>
      <c r="E49" s="58"/>
      <c r="F49" s="59"/>
      <c r="G49" s="22" t="str">
        <f t="shared" si="18"/>
        <v/>
      </c>
      <c r="H49" s="22" t="str">
        <f t="shared" si="19"/>
        <v/>
      </c>
      <c r="I49" s="22" t="str">
        <f t="shared" si="20"/>
        <v/>
      </c>
      <c r="J49" s="44" t="str">
        <f t="shared" si="11"/>
        <v/>
      </c>
      <c r="K49" s="45" t="str">
        <f t="shared" si="12"/>
        <v/>
      </c>
      <c r="L49" s="46" t="str">
        <f t="shared" si="13"/>
        <v/>
      </c>
      <c r="M49" s="44" t="str">
        <f t="shared" si="14"/>
        <v/>
      </c>
      <c r="N49" s="45" t="str">
        <f t="shared" si="15"/>
        <v/>
      </c>
      <c r="O49" s="46" t="str">
        <f t="shared" si="16"/>
        <v/>
      </c>
    </row>
    <row r="50" spans="1:15" x14ac:dyDescent="0.45">
      <c r="A50" s="9">
        <v>42</v>
      </c>
      <c r="B50" s="5"/>
      <c r="C50" s="47"/>
      <c r="D50" s="57"/>
      <c r="E50" s="58"/>
      <c r="F50" s="59"/>
      <c r="G50" s="22" t="str">
        <f t="shared" si="18"/>
        <v/>
      </c>
      <c r="H50" s="22" t="str">
        <f t="shared" si="19"/>
        <v/>
      </c>
      <c r="I50" s="22" t="str">
        <f t="shared" si="20"/>
        <v/>
      </c>
      <c r="J50" s="44" t="str">
        <f t="shared" si="11"/>
        <v/>
      </c>
      <c r="K50" s="45" t="str">
        <f t="shared" si="12"/>
        <v/>
      </c>
      <c r="L50" s="46" t="str">
        <f t="shared" si="13"/>
        <v/>
      </c>
      <c r="M50" s="44" t="str">
        <f t="shared" si="14"/>
        <v/>
      </c>
      <c r="N50" s="45" t="str">
        <f t="shared" si="15"/>
        <v/>
      </c>
      <c r="O50" s="46" t="str">
        <f t="shared" si="16"/>
        <v/>
      </c>
    </row>
    <row r="51" spans="1:15" x14ac:dyDescent="0.45">
      <c r="A51" s="9">
        <v>43</v>
      </c>
      <c r="B51" s="5"/>
      <c r="C51" s="47"/>
      <c r="D51" s="57"/>
      <c r="E51" s="58"/>
      <c r="F51" s="80"/>
      <c r="G51" s="22" t="str">
        <f t="shared" si="18"/>
        <v/>
      </c>
      <c r="H51" s="22" t="str">
        <f t="shared" si="19"/>
        <v/>
      </c>
      <c r="I51" s="22" t="str">
        <f t="shared" si="20"/>
        <v/>
      </c>
      <c r="J51" s="44" t="str">
        <f t="shared" si="11"/>
        <v/>
      </c>
      <c r="K51" s="45" t="str">
        <f t="shared" si="12"/>
        <v/>
      </c>
      <c r="L51" s="46" t="str">
        <f t="shared" si="13"/>
        <v/>
      </c>
      <c r="M51" s="44" t="str">
        <f t="shared" si="14"/>
        <v/>
      </c>
      <c r="N51" s="45" t="str">
        <f t="shared" si="15"/>
        <v/>
      </c>
      <c r="O51" s="46" t="str">
        <f t="shared" si="16"/>
        <v/>
      </c>
    </row>
    <row r="52" spans="1:15" x14ac:dyDescent="0.45">
      <c r="A52" s="9">
        <v>44</v>
      </c>
      <c r="B52" s="5"/>
      <c r="C52" s="47"/>
      <c r="D52" s="57"/>
      <c r="E52" s="58"/>
      <c r="F52" s="59"/>
      <c r="G52" s="22" t="str">
        <f t="shared" si="18"/>
        <v/>
      </c>
      <c r="H52" s="22" t="str">
        <f t="shared" si="19"/>
        <v/>
      </c>
      <c r="I52" s="22" t="str">
        <f t="shared" si="20"/>
        <v/>
      </c>
      <c r="J52" s="44" t="str">
        <f t="shared" si="11"/>
        <v/>
      </c>
      <c r="K52" s="45" t="str">
        <f t="shared" si="12"/>
        <v/>
      </c>
      <c r="L52" s="46" t="str">
        <f t="shared" si="13"/>
        <v/>
      </c>
      <c r="M52" s="44" t="str">
        <f t="shared" si="14"/>
        <v/>
      </c>
      <c r="N52" s="45" t="str">
        <f t="shared" si="15"/>
        <v/>
      </c>
      <c r="O52" s="46" t="str">
        <f t="shared" si="16"/>
        <v/>
      </c>
    </row>
    <row r="53" spans="1:15" x14ac:dyDescent="0.45">
      <c r="A53" s="9">
        <v>45</v>
      </c>
      <c r="B53" s="5"/>
      <c r="C53" s="47"/>
      <c r="D53" s="57"/>
      <c r="E53" s="58"/>
      <c r="F53" s="59"/>
      <c r="G53" s="22" t="str">
        <f t="shared" si="18"/>
        <v/>
      </c>
      <c r="H53" s="22" t="str">
        <f t="shared" si="19"/>
        <v/>
      </c>
      <c r="I53" s="22" t="str">
        <f t="shared" si="20"/>
        <v/>
      </c>
      <c r="J53" s="44" t="str">
        <f t="shared" si="11"/>
        <v/>
      </c>
      <c r="K53" s="45" t="str">
        <f t="shared" si="12"/>
        <v/>
      </c>
      <c r="L53" s="46" t="str">
        <f t="shared" si="13"/>
        <v/>
      </c>
      <c r="M53" s="44" t="str">
        <f t="shared" si="14"/>
        <v/>
      </c>
      <c r="N53" s="45" t="str">
        <f t="shared" si="15"/>
        <v/>
      </c>
      <c r="O53" s="46" t="str">
        <f t="shared" si="16"/>
        <v/>
      </c>
    </row>
    <row r="54" spans="1:15" x14ac:dyDescent="0.45">
      <c r="A54" s="9">
        <v>46</v>
      </c>
      <c r="B54" s="5"/>
      <c r="C54" s="47"/>
      <c r="D54" s="57"/>
      <c r="E54" s="58"/>
      <c r="F54" s="59"/>
      <c r="G54" s="22" t="str">
        <f t="shared" si="18"/>
        <v/>
      </c>
      <c r="H54" s="22" t="str">
        <f t="shared" si="19"/>
        <v/>
      </c>
      <c r="I54" s="22" t="str">
        <f t="shared" si="20"/>
        <v/>
      </c>
      <c r="J54" s="44" t="str">
        <f t="shared" si="11"/>
        <v/>
      </c>
      <c r="K54" s="45" t="str">
        <f t="shared" si="12"/>
        <v/>
      </c>
      <c r="L54" s="46" t="str">
        <f t="shared" si="13"/>
        <v/>
      </c>
      <c r="M54" s="44" t="str">
        <f t="shared" si="14"/>
        <v/>
      </c>
      <c r="N54" s="45" t="str">
        <f t="shared" si="15"/>
        <v/>
      </c>
      <c r="O54" s="46" t="str">
        <f t="shared" si="16"/>
        <v/>
      </c>
    </row>
    <row r="55" spans="1:15" x14ac:dyDescent="0.45">
      <c r="A55" s="9">
        <v>47</v>
      </c>
      <c r="B55" s="5"/>
      <c r="C55" s="47"/>
      <c r="D55" s="57"/>
      <c r="E55" s="58"/>
      <c r="F55" s="59"/>
      <c r="G55" s="22" t="str">
        <f t="shared" si="18"/>
        <v/>
      </c>
      <c r="H55" s="22" t="str">
        <f t="shared" si="19"/>
        <v/>
      </c>
      <c r="I55" s="22" t="str">
        <f t="shared" si="20"/>
        <v/>
      </c>
      <c r="J55" s="44" t="str">
        <f t="shared" si="11"/>
        <v/>
      </c>
      <c r="K55" s="45" t="str">
        <f t="shared" si="12"/>
        <v/>
      </c>
      <c r="L55" s="46" t="str">
        <f t="shared" si="13"/>
        <v/>
      </c>
      <c r="M55" s="44" t="str">
        <f t="shared" si="14"/>
        <v/>
      </c>
      <c r="N55" s="45" t="str">
        <f t="shared" si="15"/>
        <v/>
      </c>
      <c r="O55" s="46" t="str">
        <f t="shared" si="16"/>
        <v/>
      </c>
    </row>
    <row r="56" spans="1:15" x14ac:dyDescent="0.45">
      <c r="A56" s="9">
        <v>48</v>
      </c>
      <c r="B56" s="5"/>
      <c r="C56" s="47"/>
      <c r="D56" s="57"/>
      <c r="E56" s="58"/>
      <c r="F56" s="59"/>
      <c r="G56" s="22" t="str">
        <f t="shared" si="18"/>
        <v/>
      </c>
      <c r="H56" s="22" t="str">
        <f t="shared" si="19"/>
        <v/>
      </c>
      <c r="I56" s="22" t="str">
        <f t="shared" si="20"/>
        <v/>
      </c>
      <c r="J56" s="44" t="str">
        <f t="shared" si="11"/>
        <v/>
      </c>
      <c r="K56" s="45" t="str">
        <f t="shared" si="12"/>
        <v/>
      </c>
      <c r="L56" s="46" t="str">
        <f t="shared" si="13"/>
        <v/>
      </c>
      <c r="M56" s="44" t="str">
        <f t="shared" si="14"/>
        <v/>
      </c>
      <c r="N56" s="45" t="str">
        <f t="shared" si="15"/>
        <v/>
      </c>
      <c r="O56" s="46" t="str">
        <f t="shared" si="16"/>
        <v/>
      </c>
    </row>
    <row r="57" spans="1:15" x14ac:dyDescent="0.45">
      <c r="A57" s="9">
        <v>49</v>
      </c>
      <c r="B57" s="5"/>
      <c r="C57" s="47"/>
      <c r="D57" s="57"/>
      <c r="E57" s="58"/>
      <c r="F57" s="59"/>
      <c r="G57" s="22" t="str">
        <f t="shared" si="18"/>
        <v/>
      </c>
      <c r="H57" s="22" t="str">
        <f t="shared" si="19"/>
        <v/>
      </c>
      <c r="I57" s="22" t="str">
        <f t="shared" si="20"/>
        <v/>
      </c>
      <c r="J57" s="44" t="str">
        <f t="shared" si="11"/>
        <v/>
      </c>
      <c r="K57" s="45" t="str">
        <f t="shared" si="12"/>
        <v/>
      </c>
      <c r="L57" s="46" t="str">
        <f t="shared" si="13"/>
        <v/>
      </c>
      <c r="M57" s="44" t="str">
        <f t="shared" si="14"/>
        <v/>
      </c>
      <c r="N57" s="45" t="str">
        <f t="shared" si="15"/>
        <v/>
      </c>
      <c r="O57" s="46" t="str">
        <f t="shared" si="16"/>
        <v/>
      </c>
    </row>
    <row r="58" spans="1:15" ht="18.600000000000001" thickBot="1" x14ac:dyDescent="0.5">
      <c r="A58" s="9">
        <v>50</v>
      </c>
      <c r="B58" s="6"/>
      <c r="C58" s="51"/>
      <c r="D58" s="61"/>
      <c r="E58" s="62"/>
      <c r="F58" s="63"/>
      <c r="G58" s="22" t="str">
        <f t="shared" si="18"/>
        <v/>
      </c>
      <c r="H58" s="22" t="str">
        <f t="shared" si="19"/>
        <v/>
      </c>
      <c r="I58" s="22" t="str">
        <f t="shared" si="20"/>
        <v/>
      </c>
      <c r="J58" s="44" t="str">
        <f t="shared" si="11"/>
        <v/>
      </c>
      <c r="K58" s="45" t="str">
        <f t="shared" si="12"/>
        <v/>
      </c>
      <c r="L58" s="46" t="str">
        <f t="shared" si="13"/>
        <v/>
      </c>
      <c r="M58" s="44" t="str">
        <f t="shared" si="14"/>
        <v/>
      </c>
      <c r="N58" s="45" t="str">
        <f t="shared" si="15"/>
        <v/>
      </c>
      <c r="O58" s="46" t="str">
        <f t="shared" si="16"/>
        <v/>
      </c>
    </row>
    <row r="59" spans="1:15" ht="18.600000000000001" thickBot="1" x14ac:dyDescent="0.5">
      <c r="A59" s="9"/>
      <c r="B59" s="93" t="s">
        <v>5</v>
      </c>
      <c r="C59" s="94"/>
      <c r="D59" s="7">
        <f>COUNTIF(D9:D58,1.27)</f>
        <v>15</v>
      </c>
      <c r="E59" s="7">
        <f>COUNTIF(E9:E58,1.5)</f>
        <v>13</v>
      </c>
      <c r="F59" s="8">
        <f>COUNTIF(F9:F58,2)</f>
        <v>11</v>
      </c>
      <c r="G59" s="70">
        <f>M59+G8</f>
        <v>159920.10580274893</v>
      </c>
      <c r="H59" s="71">
        <f>N59+H8</f>
        <v>152184.50889148129</v>
      </c>
      <c r="I59" s="72">
        <f>O59+I8</f>
        <v>153379.26694077742</v>
      </c>
      <c r="J59" s="67" t="s">
        <v>32</v>
      </c>
      <c r="K59" s="68">
        <f>B58-B9</f>
        <v>-44209</v>
      </c>
      <c r="L59" s="69" t="s">
        <v>33</v>
      </c>
      <c r="M59" s="81">
        <f>SUM(M9:M58)</f>
        <v>59920.105802748949</v>
      </c>
      <c r="N59" s="82">
        <f>SUM(N9:N58)</f>
        <v>52184.508891481302</v>
      </c>
      <c r="O59" s="83">
        <f>SUM(O9:O58)</f>
        <v>53379.266940777437</v>
      </c>
    </row>
    <row r="60" spans="1:15" ht="18.600000000000001" thickBot="1" x14ac:dyDescent="0.5">
      <c r="A60" s="9"/>
      <c r="B60" s="87" t="s">
        <v>6</v>
      </c>
      <c r="C60" s="88"/>
      <c r="D60" s="7">
        <f>COUNTIF(D9:D58,-1)</f>
        <v>3</v>
      </c>
      <c r="E60" s="7">
        <f>COUNTIF(E9:E58,-1)</f>
        <v>5</v>
      </c>
      <c r="F60" s="8">
        <f>COUNTIF(F9:F58,-1)</f>
        <v>7</v>
      </c>
      <c r="G60" s="85" t="s">
        <v>31</v>
      </c>
      <c r="H60" s="86"/>
      <c r="I60" s="92"/>
      <c r="J60" s="85" t="s">
        <v>34</v>
      </c>
      <c r="K60" s="86"/>
      <c r="L60" s="92"/>
      <c r="M60" s="9"/>
      <c r="N60" s="3"/>
      <c r="O60" s="4"/>
    </row>
    <row r="61" spans="1:15" ht="18.600000000000001" thickBot="1" x14ac:dyDescent="0.5">
      <c r="A61" s="9"/>
      <c r="B61" s="87" t="s">
        <v>36</v>
      </c>
      <c r="C61" s="88"/>
      <c r="D61" s="7">
        <f>COUNTIF(D9:D58,0)</f>
        <v>0</v>
      </c>
      <c r="E61" s="7">
        <f>COUNTIF(E9:E58,0)</f>
        <v>0</v>
      </c>
      <c r="F61" s="7">
        <f>COUNTIF(F9:F58,0)</f>
        <v>0</v>
      </c>
      <c r="G61" s="76">
        <f>G59/G8</f>
        <v>1.5992010580274894</v>
      </c>
      <c r="H61" s="77">
        <f t="shared" ref="H61" si="21">H59/H8</f>
        <v>1.521845088914813</v>
      </c>
      <c r="I61" s="78">
        <f>I59/I8</f>
        <v>1.5337926694077741</v>
      </c>
      <c r="J61" s="65">
        <f>(G61-100%)*30/K59</f>
        <v>-4.0661475583760504E-4</v>
      </c>
      <c r="K61" s="65">
        <f>(H61-100%)*30/K59</f>
        <v>-3.5412139309743237E-4</v>
      </c>
      <c r="L61" s="66">
        <f>(I61-100%)*30/K59</f>
        <v>-3.6222895976460056E-4</v>
      </c>
      <c r="M61" s="10"/>
      <c r="N61" s="2"/>
      <c r="O61" s="11"/>
    </row>
    <row r="62" spans="1:15" ht="18.600000000000001" thickBot="1" x14ac:dyDescent="0.5">
      <c r="A62" s="3"/>
      <c r="B62" s="85" t="s">
        <v>4</v>
      </c>
      <c r="C62" s="86"/>
      <c r="D62" s="79">
        <f t="shared" ref="D62:E62" si="22">D59/(D59+D60+D61)</f>
        <v>0.83333333333333337</v>
      </c>
      <c r="E62" s="74">
        <f t="shared" si="22"/>
        <v>0.72222222222222221</v>
      </c>
      <c r="F62" s="75">
        <f>F59/(F59+F60+F61)</f>
        <v>0.61111111111111116</v>
      </c>
    </row>
    <row r="64" spans="1:15" x14ac:dyDescent="0.45">
      <c r="D64" s="73"/>
      <c r="E64" s="73"/>
      <c r="F64" s="73"/>
    </row>
  </sheetData>
  <mergeCells count="11">
    <mergeCell ref="B62:C62"/>
    <mergeCell ref="B61:C61"/>
    <mergeCell ref="J8:L8"/>
    <mergeCell ref="J6:L6"/>
    <mergeCell ref="M6:O6"/>
    <mergeCell ref="G6:I6"/>
    <mergeCell ref="M8:O8"/>
    <mergeCell ref="B59:C59"/>
    <mergeCell ref="B60:C60"/>
    <mergeCell ref="G60:I60"/>
    <mergeCell ref="J60:L60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77D6-8A2C-45F4-90C1-C87FB7BCCC29}">
  <dimension ref="A20:B653"/>
  <sheetViews>
    <sheetView topLeftCell="A637" zoomScale="80" zoomScaleNormal="80" workbookViewId="0">
      <selection activeCell="A642" sqref="A642"/>
    </sheetView>
  </sheetViews>
  <sheetFormatPr defaultColWidth="8.09765625" defaultRowHeight="14.4" x14ac:dyDescent="0.45"/>
  <cols>
    <col min="1" max="1" width="13.3984375" style="52" customWidth="1"/>
    <col min="2" max="2" width="6.59765625" style="53" customWidth="1"/>
    <col min="3" max="3" width="7.19921875" style="52" customWidth="1"/>
    <col min="4" max="257" width="8.09765625" style="52"/>
    <col min="258" max="258" width="6.59765625" style="52" customWidth="1"/>
    <col min="259" max="259" width="7.19921875" style="52" customWidth="1"/>
    <col min="260" max="513" width="8.09765625" style="52"/>
    <col min="514" max="514" width="6.59765625" style="52" customWidth="1"/>
    <col min="515" max="515" width="7.19921875" style="52" customWidth="1"/>
    <col min="516" max="769" width="8.09765625" style="52"/>
    <col min="770" max="770" width="6.59765625" style="52" customWidth="1"/>
    <col min="771" max="771" width="7.19921875" style="52" customWidth="1"/>
    <col min="772" max="1025" width="8.09765625" style="52"/>
    <col min="1026" max="1026" width="6.59765625" style="52" customWidth="1"/>
    <col min="1027" max="1027" width="7.19921875" style="52" customWidth="1"/>
    <col min="1028" max="1281" width="8.09765625" style="52"/>
    <col min="1282" max="1282" width="6.59765625" style="52" customWidth="1"/>
    <col min="1283" max="1283" width="7.19921875" style="52" customWidth="1"/>
    <col min="1284" max="1537" width="8.09765625" style="52"/>
    <col min="1538" max="1538" width="6.59765625" style="52" customWidth="1"/>
    <col min="1539" max="1539" width="7.19921875" style="52" customWidth="1"/>
    <col min="1540" max="1793" width="8.09765625" style="52"/>
    <col min="1794" max="1794" width="6.59765625" style="52" customWidth="1"/>
    <col min="1795" max="1795" width="7.19921875" style="52" customWidth="1"/>
    <col min="1796" max="2049" width="8.09765625" style="52"/>
    <col min="2050" max="2050" width="6.59765625" style="52" customWidth="1"/>
    <col min="2051" max="2051" width="7.19921875" style="52" customWidth="1"/>
    <col min="2052" max="2305" width="8.09765625" style="52"/>
    <col min="2306" max="2306" width="6.59765625" style="52" customWidth="1"/>
    <col min="2307" max="2307" width="7.19921875" style="52" customWidth="1"/>
    <col min="2308" max="2561" width="8.09765625" style="52"/>
    <col min="2562" max="2562" width="6.59765625" style="52" customWidth="1"/>
    <col min="2563" max="2563" width="7.19921875" style="52" customWidth="1"/>
    <col min="2564" max="2817" width="8.09765625" style="52"/>
    <col min="2818" max="2818" width="6.59765625" style="52" customWidth="1"/>
    <col min="2819" max="2819" width="7.19921875" style="52" customWidth="1"/>
    <col min="2820" max="3073" width="8.09765625" style="52"/>
    <col min="3074" max="3074" width="6.59765625" style="52" customWidth="1"/>
    <col min="3075" max="3075" width="7.19921875" style="52" customWidth="1"/>
    <col min="3076" max="3329" width="8.09765625" style="52"/>
    <col min="3330" max="3330" width="6.59765625" style="52" customWidth="1"/>
    <col min="3331" max="3331" width="7.19921875" style="52" customWidth="1"/>
    <col min="3332" max="3585" width="8.09765625" style="52"/>
    <col min="3586" max="3586" width="6.59765625" style="52" customWidth="1"/>
    <col min="3587" max="3587" width="7.19921875" style="52" customWidth="1"/>
    <col min="3588" max="3841" width="8.09765625" style="52"/>
    <col min="3842" max="3842" width="6.59765625" style="52" customWidth="1"/>
    <col min="3843" max="3843" width="7.19921875" style="52" customWidth="1"/>
    <col min="3844" max="4097" width="8.09765625" style="52"/>
    <col min="4098" max="4098" width="6.59765625" style="52" customWidth="1"/>
    <col min="4099" max="4099" width="7.19921875" style="52" customWidth="1"/>
    <col min="4100" max="4353" width="8.09765625" style="52"/>
    <col min="4354" max="4354" width="6.59765625" style="52" customWidth="1"/>
    <col min="4355" max="4355" width="7.19921875" style="52" customWidth="1"/>
    <col min="4356" max="4609" width="8.09765625" style="52"/>
    <col min="4610" max="4610" width="6.59765625" style="52" customWidth="1"/>
    <col min="4611" max="4611" width="7.19921875" style="52" customWidth="1"/>
    <col min="4612" max="4865" width="8.09765625" style="52"/>
    <col min="4866" max="4866" width="6.59765625" style="52" customWidth="1"/>
    <col min="4867" max="4867" width="7.19921875" style="52" customWidth="1"/>
    <col min="4868" max="5121" width="8.09765625" style="52"/>
    <col min="5122" max="5122" width="6.59765625" style="52" customWidth="1"/>
    <col min="5123" max="5123" width="7.19921875" style="52" customWidth="1"/>
    <col min="5124" max="5377" width="8.09765625" style="52"/>
    <col min="5378" max="5378" width="6.59765625" style="52" customWidth="1"/>
    <col min="5379" max="5379" width="7.19921875" style="52" customWidth="1"/>
    <col min="5380" max="5633" width="8.09765625" style="52"/>
    <col min="5634" max="5634" width="6.59765625" style="52" customWidth="1"/>
    <col min="5635" max="5635" width="7.19921875" style="52" customWidth="1"/>
    <col min="5636" max="5889" width="8.09765625" style="52"/>
    <col min="5890" max="5890" width="6.59765625" style="52" customWidth="1"/>
    <col min="5891" max="5891" width="7.19921875" style="52" customWidth="1"/>
    <col min="5892" max="6145" width="8.09765625" style="52"/>
    <col min="6146" max="6146" width="6.59765625" style="52" customWidth="1"/>
    <col min="6147" max="6147" width="7.19921875" style="52" customWidth="1"/>
    <col min="6148" max="6401" width="8.09765625" style="52"/>
    <col min="6402" max="6402" width="6.59765625" style="52" customWidth="1"/>
    <col min="6403" max="6403" width="7.19921875" style="52" customWidth="1"/>
    <col min="6404" max="6657" width="8.09765625" style="52"/>
    <col min="6658" max="6658" width="6.59765625" style="52" customWidth="1"/>
    <col min="6659" max="6659" width="7.19921875" style="52" customWidth="1"/>
    <col min="6660" max="6913" width="8.09765625" style="52"/>
    <col min="6914" max="6914" width="6.59765625" style="52" customWidth="1"/>
    <col min="6915" max="6915" width="7.19921875" style="52" customWidth="1"/>
    <col min="6916" max="7169" width="8.09765625" style="52"/>
    <col min="7170" max="7170" width="6.59765625" style="52" customWidth="1"/>
    <col min="7171" max="7171" width="7.19921875" style="52" customWidth="1"/>
    <col min="7172" max="7425" width="8.09765625" style="52"/>
    <col min="7426" max="7426" width="6.59765625" style="52" customWidth="1"/>
    <col min="7427" max="7427" width="7.19921875" style="52" customWidth="1"/>
    <col min="7428" max="7681" width="8.09765625" style="52"/>
    <col min="7682" max="7682" width="6.59765625" style="52" customWidth="1"/>
    <col min="7683" max="7683" width="7.19921875" style="52" customWidth="1"/>
    <col min="7684" max="7937" width="8.09765625" style="52"/>
    <col min="7938" max="7938" width="6.59765625" style="52" customWidth="1"/>
    <col min="7939" max="7939" width="7.19921875" style="52" customWidth="1"/>
    <col min="7940" max="8193" width="8.09765625" style="52"/>
    <col min="8194" max="8194" width="6.59765625" style="52" customWidth="1"/>
    <col min="8195" max="8195" width="7.19921875" style="52" customWidth="1"/>
    <col min="8196" max="8449" width="8.09765625" style="52"/>
    <col min="8450" max="8450" width="6.59765625" style="52" customWidth="1"/>
    <col min="8451" max="8451" width="7.19921875" style="52" customWidth="1"/>
    <col min="8452" max="8705" width="8.09765625" style="52"/>
    <col min="8706" max="8706" width="6.59765625" style="52" customWidth="1"/>
    <col min="8707" max="8707" width="7.19921875" style="52" customWidth="1"/>
    <col min="8708" max="8961" width="8.09765625" style="52"/>
    <col min="8962" max="8962" width="6.59765625" style="52" customWidth="1"/>
    <col min="8963" max="8963" width="7.19921875" style="52" customWidth="1"/>
    <col min="8964" max="9217" width="8.09765625" style="52"/>
    <col min="9218" max="9218" width="6.59765625" style="52" customWidth="1"/>
    <col min="9219" max="9219" width="7.19921875" style="52" customWidth="1"/>
    <col min="9220" max="9473" width="8.09765625" style="52"/>
    <col min="9474" max="9474" width="6.59765625" style="52" customWidth="1"/>
    <col min="9475" max="9475" width="7.19921875" style="52" customWidth="1"/>
    <col min="9476" max="9729" width="8.09765625" style="52"/>
    <col min="9730" max="9730" width="6.59765625" style="52" customWidth="1"/>
    <col min="9731" max="9731" width="7.19921875" style="52" customWidth="1"/>
    <col min="9732" max="9985" width="8.09765625" style="52"/>
    <col min="9986" max="9986" width="6.59765625" style="52" customWidth="1"/>
    <col min="9987" max="9987" width="7.19921875" style="52" customWidth="1"/>
    <col min="9988" max="10241" width="8.09765625" style="52"/>
    <col min="10242" max="10242" width="6.59765625" style="52" customWidth="1"/>
    <col min="10243" max="10243" width="7.19921875" style="52" customWidth="1"/>
    <col min="10244" max="10497" width="8.09765625" style="52"/>
    <col min="10498" max="10498" width="6.59765625" style="52" customWidth="1"/>
    <col min="10499" max="10499" width="7.19921875" style="52" customWidth="1"/>
    <col min="10500" max="10753" width="8.09765625" style="52"/>
    <col min="10754" max="10754" width="6.59765625" style="52" customWidth="1"/>
    <col min="10755" max="10755" width="7.19921875" style="52" customWidth="1"/>
    <col min="10756" max="11009" width="8.09765625" style="52"/>
    <col min="11010" max="11010" width="6.59765625" style="52" customWidth="1"/>
    <col min="11011" max="11011" width="7.19921875" style="52" customWidth="1"/>
    <col min="11012" max="11265" width="8.09765625" style="52"/>
    <col min="11266" max="11266" width="6.59765625" style="52" customWidth="1"/>
    <col min="11267" max="11267" width="7.19921875" style="52" customWidth="1"/>
    <col min="11268" max="11521" width="8.09765625" style="52"/>
    <col min="11522" max="11522" width="6.59765625" style="52" customWidth="1"/>
    <col min="11523" max="11523" width="7.19921875" style="52" customWidth="1"/>
    <col min="11524" max="11777" width="8.09765625" style="52"/>
    <col min="11778" max="11778" width="6.59765625" style="52" customWidth="1"/>
    <col min="11779" max="11779" width="7.19921875" style="52" customWidth="1"/>
    <col min="11780" max="12033" width="8.09765625" style="52"/>
    <col min="12034" max="12034" width="6.59765625" style="52" customWidth="1"/>
    <col min="12035" max="12035" width="7.19921875" style="52" customWidth="1"/>
    <col min="12036" max="12289" width="8.09765625" style="52"/>
    <col min="12290" max="12290" width="6.59765625" style="52" customWidth="1"/>
    <col min="12291" max="12291" width="7.19921875" style="52" customWidth="1"/>
    <col min="12292" max="12545" width="8.09765625" style="52"/>
    <col min="12546" max="12546" width="6.59765625" style="52" customWidth="1"/>
    <col min="12547" max="12547" width="7.19921875" style="52" customWidth="1"/>
    <col min="12548" max="12801" width="8.09765625" style="52"/>
    <col min="12802" max="12802" width="6.59765625" style="52" customWidth="1"/>
    <col min="12803" max="12803" width="7.19921875" style="52" customWidth="1"/>
    <col min="12804" max="13057" width="8.09765625" style="52"/>
    <col min="13058" max="13058" width="6.59765625" style="52" customWidth="1"/>
    <col min="13059" max="13059" width="7.19921875" style="52" customWidth="1"/>
    <col min="13060" max="13313" width="8.09765625" style="52"/>
    <col min="13314" max="13314" width="6.59765625" style="52" customWidth="1"/>
    <col min="13315" max="13315" width="7.19921875" style="52" customWidth="1"/>
    <col min="13316" max="13569" width="8.09765625" style="52"/>
    <col min="13570" max="13570" width="6.59765625" style="52" customWidth="1"/>
    <col min="13571" max="13571" width="7.19921875" style="52" customWidth="1"/>
    <col min="13572" max="13825" width="8.09765625" style="52"/>
    <col min="13826" max="13826" width="6.59765625" style="52" customWidth="1"/>
    <col min="13827" max="13827" width="7.19921875" style="52" customWidth="1"/>
    <col min="13828" max="14081" width="8.09765625" style="52"/>
    <col min="14082" max="14082" width="6.59765625" style="52" customWidth="1"/>
    <col min="14083" max="14083" width="7.19921875" style="52" customWidth="1"/>
    <col min="14084" max="14337" width="8.09765625" style="52"/>
    <col min="14338" max="14338" width="6.59765625" style="52" customWidth="1"/>
    <col min="14339" max="14339" width="7.19921875" style="52" customWidth="1"/>
    <col min="14340" max="14593" width="8.09765625" style="52"/>
    <col min="14594" max="14594" width="6.59765625" style="52" customWidth="1"/>
    <col min="14595" max="14595" width="7.19921875" style="52" customWidth="1"/>
    <col min="14596" max="14849" width="8.09765625" style="52"/>
    <col min="14850" max="14850" width="6.59765625" style="52" customWidth="1"/>
    <col min="14851" max="14851" width="7.19921875" style="52" customWidth="1"/>
    <col min="14852" max="15105" width="8.09765625" style="52"/>
    <col min="15106" max="15106" width="6.59765625" style="52" customWidth="1"/>
    <col min="15107" max="15107" width="7.19921875" style="52" customWidth="1"/>
    <col min="15108" max="15361" width="8.09765625" style="52"/>
    <col min="15362" max="15362" width="6.59765625" style="52" customWidth="1"/>
    <col min="15363" max="15363" width="7.19921875" style="52" customWidth="1"/>
    <col min="15364" max="15617" width="8.09765625" style="52"/>
    <col min="15618" max="15618" width="6.59765625" style="52" customWidth="1"/>
    <col min="15619" max="15619" width="7.19921875" style="52" customWidth="1"/>
    <col min="15620" max="15873" width="8.09765625" style="52"/>
    <col min="15874" max="15874" width="6.59765625" style="52" customWidth="1"/>
    <col min="15875" max="15875" width="7.19921875" style="52" customWidth="1"/>
    <col min="15876" max="16129" width="8.09765625" style="52"/>
    <col min="16130" max="16130" width="6.59765625" style="52" customWidth="1"/>
    <col min="16131" max="16131" width="7.19921875" style="52" customWidth="1"/>
    <col min="16132" max="16384" width="8.09765625" style="52"/>
  </cols>
  <sheetData>
    <row r="20" spans="1:1" ht="23.4" x14ac:dyDescent="0.45">
      <c r="A20" s="102">
        <v>1</v>
      </c>
    </row>
    <row r="54" spans="1:1" ht="21" x14ac:dyDescent="0.45">
      <c r="A54" s="101">
        <v>2</v>
      </c>
    </row>
    <row r="95" spans="1:1" ht="19.2" x14ac:dyDescent="0.45">
      <c r="A95" s="100">
        <v>3</v>
      </c>
    </row>
    <row r="137" spans="1:1" ht="19.2" x14ac:dyDescent="0.45">
      <c r="A137" s="100">
        <v>4</v>
      </c>
    </row>
    <row r="171" spans="1:1" ht="19.2" x14ac:dyDescent="0.45">
      <c r="A171" s="100">
        <v>5</v>
      </c>
    </row>
    <row r="216" spans="1:1" ht="19.2" x14ac:dyDescent="0.45">
      <c r="A216" s="100">
        <v>6</v>
      </c>
    </row>
    <row r="262" spans="1:1" ht="19.2" x14ac:dyDescent="0.45">
      <c r="A262" s="100">
        <v>7</v>
      </c>
    </row>
    <row r="301" spans="1:1" ht="19.2" x14ac:dyDescent="0.45">
      <c r="A301" s="100">
        <v>8</v>
      </c>
    </row>
    <row r="340" spans="1:1" ht="19.2" x14ac:dyDescent="0.45">
      <c r="A340" s="100">
        <v>9</v>
      </c>
    </row>
    <row r="379" spans="1:1" ht="19.2" x14ac:dyDescent="0.45">
      <c r="A379" s="100">
        <v>10</v>
      </c>
    </row>
    <row r="418" spans="1:1" ht="19.2" x14ac:dyDescent="0.45">
      <c r="A418" s="100">
        <v>11</v>
      </c>
    </row>
    <row r="457" spans="1:1" ht="19.2" x14ac:dyDescent="0.45">
      <c r="A457" s="100">
        <v>12</v>
      </c>
    </row>
    <row r="496" spans="1:1" ht="19.2" x14ac:dyDescent="0.45">
      <c r="A496" s="100">
        <v>13</v>
      </c>
    </row>
    <row r="535" spans="1:1" ht="19.2" x14ac:dyDescent="0.45">
      <c r="A535" s="100">
        <v>14</v>
      </c>
    </row>
    <row r="574" spans="1:1" ht="16.2" x14ac:dyDescent="0.45">
      <c r="A574" s="99">
        <v>15</v>
      </c>
    </row>
    <row r="613" spans="1:1" ht="19.2" x14ac:dyDescent="0.45">
      <c r="A613" s="100">
        <v>16</v>
      </c>
    </row>
    <row r="652" spans="1:1" ht="19.2" x14ac:dyDescent="0.45">
      <c r="A652" s="100">
        <v>17</v>
      </c>
    </row>
    <row r="653" spans="1:1" ht="19.2" x14ac:dyDescent="0.45">
      <c r="A653" s="100">
        <v>18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9F950-3AFC-4288-912A-27E05220E622}">
  <dimension ref="A1:J29"/>
  <sheetViews>
    <sheetView zoomScale="145" zoomScaleSheetLayoutView="100" workbookViewId="0">
      <selection activeCell="A2" sqref="A2:J9"/>
    </sheetView>
  </sheetViews>
  <sheetFormatPr defaultColWidth="8.09765625" defaultRowHeight="13.2" x14ac:dyDescent="0.45"/>
  <cols>
    <col min="1" max="16384" width="8.09765625" style="52"/>
  </cols>
  <sheetData>
    <row r="1" spans="1:10" x14ac:dyDescent="0.45">
      <c r="A1" s="52" t="s">
        <v>27</v>
      </c>
    </row>
    <row r="2" spans="1:10" x14ac:dyDescent="0.45">
      <c r="A2" s="95" t="s">
        <v>41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x14ac:dyDescent="0.45">
      <c r="A3" s="96"/>
      <c r="B3" s="96"/>
      <c r="C3" s="96"/>
      <c r="D3" s="96"/>
      <c r="E3" s="96"/>
      <c r="F3" s="96"/>
      <c r="G3" s="96"/>
      <c r="H3" s="96"/>
      <c r="I3" s="96"/>
      <c r="J3" s="96"/>
    </row>
    <row r="4" spans="1:10" x14ac:dyDescent="0.45">
      <c r="A4" s="96"/>
      <c r="B4" s="96"/>
      <c r="C4" s="96"/>
      <c r="D4" s="96"/>
      <c r="E4" s="96"/>
      <c r="F4" s="96"/>
      <c r="G4" s="96"/>
      <c r="H4" s="96"/>
      <c r="I4" s="96"/>
      <c r="J4" s="96"/>
    </row>
    <row r="5" spans="1:10" x14ac:dyDescent="0.45">
      <c r="A5" s="96"/>
      <c r="B5" s="96"/>
      <c r="C5" s="96"/>
      <c r="D5" s="96"/>
      <c r="E5" s="96"/>
      <c r="F5" s="96"/>
      <c r="G5" s="96"/>
      <c r="H5" s="96"/>
      <c r="I5" s="96"/>
      <c r="J5" s="96"/>
    </row>
    <row r="6" spans="1:10" x14ac:dyDescent="0.45">
      <c r="A6" s="96"/>
      <c r="B6" s="96"/>
      <c r="C6" s="96"/>
      <c r="D6" s="96"/>
      <c r="E6" s="96"/>
      <c r="F6" s="96"/>
      <c r="G6" s="96"/>
      <c r="H6" s="96"/>
      <c r="I6" s="96"/>
      <c r="J6" s="96"/>
    </row>
    <row r="7" spans="1:10" x14ac:dyDescent="0.45">
      <c r="A7" s="96"/>
      <c r="B7" s="96"/>
      <c r="C7" s="96"/>
      <c r="D7" s="96"/>
      <c r="E7" s="96"/>
      <c r="F7" s="96"/>
      <c r="G7" s="96"/>
      <c r="H7" s="96"/>
      <c r="I7" s="96"/>
      <c r="J7" s="96"/>
    </row>
    <row r="8" spans="1:10" x14ac:dyDescent="0.45">
      <c r="A8" s="96"/>
      <c r="B8" s="96"/>
      <c r="C8" s="96"/>
      <c r="D8" s="96"/>
      <c r="E8" s="96"/>
      <c r="F8" s="96"/>
      <c r="G8" s="96"/>
      <c r="H8" s="96"/>
      <c r="I8" s="96"/>
      <c r="J8" s="96"/>
    </row>
    <row r="9" spans="1:10" x14ac:dyDescent="0.45">
      <c r="A9" s="96"/>
      <c r="B9" s="96"/>
      <c r="C9" s="96"/>
      <c r="D9" s="96"/>
      <c r="E9" s="96"/>
      <c r="F9" s="96"/>
      <c r="G9" s="96"/>
      <c r="H9" s="96"/>
      <c r="I9" s="96"/>
      <c r="J9" s="96"/>
    </row>
    <row r="11" spans="1:10" x14ac:dyDescent="0.45">
      <c r="A11" s="52" t="s">
        <v>28</v>
      </c>
    </row>
    <row r="12" spans="1:10" x14ac:dyDescent="0.45">
      <c r="A12" s="97"/>
      <c r="B12" s="98"/>
      <c r="C12" s="98"/>
      <c r="D12" s="98"/>
      <c r="E12" s="98"/>
      <c r="F12" s="98"/>
      <c r="G12" s="98"/>
      <c r="H12" s="98"/>
      <c r="I12" s="98"/>
      <c r="J12" s="98"/>
    </row>
    <row r="13" spans="1:10" x14ac:dyDescent="0.45">
      <c r="A13" s="98"/>
      <c r="B13" s="98"/>
      <c r="C13" s="98"/>
      <c r="D13" s="98"/>
      <c r="E13" s="98"/>
      <c r="F13" s="98"/>
      <c r="G13" s="98"/>
      <c r="H13" s="98"/>
      <c r="I13" s="98"/>
      <c r="J13" s="98"/>
    </row>
    <row r="14" spans="1:10" x14ac:dyDescent="0.45">
      <c r="A14" s="98"/>
      <c r="B14" s="98"/>
      <c r="C14" s="98"/>
      <c r="D14" s="98"/>
      <c r="E14" s="98"/>
      <c r="F14" s="98"/>
      <c r="G14" s="98"/>
      <c r="H14" s="98"/>
      <c r="I14" s="98"/>
      <c r="J14" s="98"/>
    </row>
    <row r="15" spans="1:10" x14ac:dyDescent="0.45">
      <c r="A15" s="98"/>
      <c r="B15" s="98"/>
      <c r="C15" s="98"/>
      <c r="D15" s="98"/>
      <c r="E15" s="98"/>
      <c r="F15" s="98"/>
      <c r="G15" s="98"/>
      <c r="H15" s="98"/>
      <c r="I15" s="98"/>
      <c r="J15" s="98"/>
    </row>
    <row r="16" spans="1:10" x14ac:dyDescent="0.45">
      <c r="A16" s="98"/>
      <c r="B16" s="98"/>
      <c r="C16" s="98"/>
      <c r="D16" s="98"/>
      <c r="E16" s="98"/>
      <c r="F16" s="98"/>
      <c r="G16" s="98"/>
      <c r="H16" s="98"/>
      <c r="I16" s="98"/>
      <c r="J16" s="98"/>
    </row>
    <row r="17" spans="1:10" x14ac:dyDescent="0.45">
      <c r="A17" s="98"/>
      <c r="B17" s="98"/>
      <c r="C17" s="98"/>
      <c r="D17" s="98"/>
      <c r="E17" s="98"/>
      <c r="F17" s="98"/>
      <c r="G17" s="98"/>
      <c r="H17" s="98"/>
      <c r="I17" s="98"/>
      <c r="J17" s="98"/>
    </row>
    <row r="18" spans="1:10" x14ac:dyDescent="0.45">
      <c r="A18" s="98"/>
      <c r="B18" s="98"/>
      <c r="C18" s="98"/>
      <c r="D18" s="98"/>
      <c r="E18" s="98"/>
      <c r="F18" s="98"/>
      <c r="G18" s="98"/>
      <c r="H18" s="98"/>
      <c r="I18" s="98"/>
      <c r="J18" s="98"/>
    </row>
    <row r="19" spans="1:10" x14ac:dyDescent="0.45">
      <c r="A19" s="98"/>
      <c r="B19" s="98"/>
      <c r="C19" s="98"/>
      <c r="D19" s="98"/>
      <c r="E19" s="98"/>
      <c r="F19" s="98"/>
      <c r="G19" s="98"/>
      <c r="H19" s="98"/>
      <c r="I19" s="98"/>
      <c r="J19" s="98"/>
    </row>
    <row r="21" spans="1:10" x14ac:dyDescent="0.45">
      <c r="A21" s="52" t="s">
        <v>29</v>
      </c>
    </row>
    <row r="22" spans="1:10" x14ac:dyDescent="0.45">
      <c r="A22" s="97"/>
      <c r="B22" s="97"/>
      <c r="C22" s="97"/>
      <c r="D22" s="97"/>
      <c r="E22" s="97"/>
      <c r="F22" s="97"/>
      <c r="G22" s="97"/>
      <c r="H22" s="97"/>
      <c r="I22" s="97"/>
      <c r="J22" s="97"/>
    </row>
    <row r="23" spans="1:10" x14ac:dyDescent="0.45">
      <c r="A23" s="97"/>
      <c r="B23" s="97"/>
      <c r="C23" s="97"/>
      <c r="D23" s="97"/>
      <c r="E23" s="97"/>
      <c r="F23" s="97"/>
      <c r="G23" s="97"/>
      <c r="H23" s="97"/>
      <c r="I23" s="97"/>
      <c r="J23" s="97"/>
    </row>
    <row r="24" spans="1:10" x14ac:dyDescent="0.45">
      <c r="A24" s="97"/>
      <c r="B24" s="97"/>
      <c r="C24" s="97"/>
      <c r="D24" s="97"/>
      <c r="E24" s="97"/>
      <c r="F24" s="97"/>
      <c r="G24" s="97"/>
      <c r="H24" s="97"/>
      <c r="I24" s="97"/>
      <c r="J24" s="97"/>
    </row>
    <row r="25" spans="1:10" x14ac:dyDescent="0.45">
      <c r="A25" s="97"/>
      <c r="B25" s="97"/>
      <c r="C25" s="97"/>
      <c r="D25" s="97"/>
      <c r="E25" s="97"/>
      <c r="F25" s="97"/>
      <c r="G25" s="97"/>
      <c r="H25" s="97"/>
      <c r="I25" s="97"/>
      <c r="J25" s="97"/>
    </row>
    <row r="26" spans="1:10" x14ac:dyDescent="0.45">
      <c r="A26" s="97"/>
      <c r="B26" s="97"/>
      <c r="C26" s="97"/>
      <c r="D26" s="97"/>
      <c r="E26" s="97"/>
      <c r="F26" s="97"/>
      <c r="G26" s="97"/>
      <c r="H26" s="97"/>
      <c r="I26" s="97"/>
      <c r="J26" s="97"/>
    </row>
    <row r="27" spans="1:10" x14ac:dyDescent="0.45">
      <c r="A27" s="97"/>
      <c r="B27" s="97"/>
      <c r="C27" s="97"/>
      <c r="D27" s="97"/>
      <c r="E27" s="97"/>
      <c r="F27" s="97"/>
      <c r="G27" s="97"/>
      <c r="H27" s="97"/>
      <c r="I27" s="97"/>
      <c r="J27" s="97"/>
    </row>
    <row r="28" spans="1:10" x14ac:dyDescent="0.45">
      <c r="A28" s="97"/>
      <c r="B28" s="97"/>
      <c r="C28" s="97"/>
      <c r="D28" s="97"/>
      <c r="E28" s="97"/>
      <c r="F28" s="97"/>
      <c r="G28" s="97"/>
      <c r="H28" s="97"/>
      <c r="I28" s="97"/>
      <c r="J28" s="97"/>
    </row>
    <row r="29" spans="1:10" x14ac:dyDescent="0.45">
      <c r="A29" s="97"/>
      <c r="B29" s="97"/>
      <c r="C29" s="97"/>
      <c r="D29" s="97"/>
      <c r="E29" s="97"/>
      <c r="F29" s="97"/>
      <c r="G29" s="97"/>
      <c r="H29" s="97"/>
      <c r="I29" s="97"/>
      <c r="J29" s="97"/>
    </row>
  </sheetData>
  <mergeCells count="3">
    <mergeCell ref="A2:J9"/>
    <mergeCell ref="A12:J19"/>
    <mergeCell ref="A22:J29"/>
  </mergeCells>
  <phoneticPr fontId="1"/>
  <pageMargins left="0.75" right="0.75" top="1" bottom="1" header="0.51111111111111107" footer="0.5111111111111110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zoomScale="80" zoomScaleNormal="80" workbookViewId="0">
      <selection activeCell="F4" sqref="F4"/>
    </sheetView>
  </sheetViews>
  <sheetFormatPr defaultRowHeight="18" x14ac:dyDescent="0.45"/>
  <cols>
    <col min="1" max="1" width="14" customWidth="1"/>
    <col min="2" max="2" width="13.19921875" customWidth="1"/>
    <col min="4" max="4" width="14.69921875" customWidth="1"/>
    <col min="6" max="6" width="14.19921875" customWidth="1"/>
    <col min="8" max="8" width="15.59765625" customWidth="1"/>
  </cols>
  <sheetData>
    <row r="1" spans="1:8" x14ac:dyDescent="0.45">
      <c r="A1" s="30" t="s">
        <v>14</v>
      </c>
      <c r="B1" s="31"/>
      <c r="C1" s="32"/>
      <c r="D1" s="33"/>
      <c r="E1" s="32"/>
      <c r="F1" s="33"/>
      <c r="G1" s="32"/>
      <c r="H1" s="33"/>
    </row>
    <row r="2" spans="1:8" x14ac:dyDescent="0.45">
      <c r="A2" s="34"/>
      <c r="B2" s="32"/>
      <c r="C2" s="32"/>
      <c r="D2" s="33"/>
      <c r="E2" s="32"/>
      <c r="F2" s="33"/>
      <c r="G2" s="32"/>
      <c r="H2" s="33"/>
    </row>
    <row r="3" spans="1:8" x14ac:dyDescent="0.45">
      <c r="A3" s="35" t="s">
        <v>15</v>
      </c>
      <c r="B3" s="35" t="s">
        <v>16</v>
      </c>
      <c r="C3" s="35" t="s">
        <v>17</v>
      </c>
      <c r="D3" s="36" t="s">
        <v>18</v>
      </c>
      <c r="E3" s="35" t="s">
        <v>19</v>
      </c>
      <c r="F3" s="36" t="s">
        <v>18</v>
      </c>
      <c r="G3" s="35" t="s">
        <v>20</v>
      </c>
      <c r="H3" s="36" t="s">
        <v>18</v>
      </c>
    </row>
    <row r="4" spans="1:8" x14ac:dyDescent="0.45">
      <c r="A4" s="37" t="s">
        <v>21</v>
      </c>
      <c r="B4" s="37" t="s">
        <v>22</v>
      </c>
      <c r="C4" s="37"/>
      <c r="D4" s="38"/>
      <c r="E4" s="37"/>
      <c r="F4" s="38"/>
      <c r="G4" s="37"/>
      <c r="H4" s="38"/>
    </row>
    <row r="5" spans="1:8" x14ac:dyDescent="0.45">
      <c r="A5" s="37" t="s">
        <v>21</v>
      </c>
      <c r="B5" s="37"/>
      <c r="C5" s="37"/>
      <c r="D5" s="38"/>
      <c r="E5" s="37"/>
      <c r="F5" s="39"/>
      <c r="G5" s="37"/>
      <c r="H5" s="39"/>
    </row>
    <row r="6" spans="1:8" x14ac:dyDescent="0.45">
      <c r="A6" s="37" t="s">
        <v>21</v>
      </c>
      <c r="B6" s="37"/>
      <c r="C6" s="37"/>
      <c r="D6" s="39"/>
      <c r="E6" s="37"/>
      <c r="F6" s="39"/>
      <c r="G6" s="37"/>
      <c r="H6" s="39"/>
    </row>
    <row r="7" spans="1:8" x14ac:dyDescent="0.45">
      <c r="A7" s="37" t="s">
        <v>21</v>
      </c>
      <c r="B7" s="37"/>
      <c r="C7" s="37"/>
      <c r="D7" s="39"/>
      <c r="E7" s="37"/>
      <c r="F7" s="39"/>
      <c r="G7" s="37"/>
      <c r="H7" s="39"/>
    </row>
    <row r="8" spans="1:8" x14ac:dyDescent="0.45">
      <c r="A8" s="37" t="s">
        <v>21</v>
      </c>
      <c r="B8" s="37"/>
      <c r="C8" s="37"/>
      <c r="D8" s="39"/>
      <c r="E8" s="37"/>
      <c r="F8" s="39"/>
      <c r="G8" s="37"/>
      <c r="H8" s="39"/>
    </row>
    <row r="9" spans="1:8" x14ac:dyDescent="0.45">
      <c r="A9" s="37" t="s">
        <v>21</v>
      </c>
      <c r="B9" s="37"/>
      <c r="C9" s="37"/>
      <c r="D9" s="39"/>
      <c r="E9" s="37"/>
      <c r="F9" s="39"/>
      <c r="G9" s="37"/>
      <c r="H9" s="39"/>
    </row>
    <row r="10" spans="1:8" x14ac:dyDescent="0.45">
      <c r="A10" s="37" t="s">
        <v>21</v>
      </c>
      <c r="B10" s="37"/>
      <c r="C10" s="37"/>
      <c r="D10" s="39"/>
      <c r="E10" s="37"/>
      <c r="F10" s="39"/>
      <c r="G10" s="37"/>
      <c r="H10" s="39"/>
    </row>
    <row r="11" spans="1:8" x14ac:dyDescent="0.45">
      <c r="A11" s="37" t="s">
        <v>21</v>
      </c>
      <c r="B11" s="37"/>
      <c r="C11" s="37"/>
      <c r="D11" s="39"/>
      <c r="E11" s="37"/>
      <c r="F11" s="39"/>
      <c r="G11" s="37"/>
      <c r="H11" s="39"/>
    </row>
    <row r="12" spans="1:8" x14ac:dyDescent="0.45">
      <c r="A12" s="34"/>
      <c r="B12" s="32"/>
      <c r="C12" s="32"/>
      <c r="D12" s="33"/>
      <c r="E12" s="32"/>
      <c r="F12" s="33"/>
      <c r="G12" s="32"/>
      <c r="H12" s="33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大沼友信</cp:lastModifiedBy>
  <dcterms:created xsi:type="dcterms:W3CDTF">2020-09-18T03:10:57Z</dcterms:created>
  <dcterms:modified xsi:type="dcterms:W3CDTF">2021-12-26T07:15:02Z</dcterms:modified>
</cp:coreProperties>
</file>