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ma\Documents\FX\"/>
    </mc:Choice>
  </mc:AlternateContent>
  <xr:revisionPtr revIDLastSave="0" documentId="13_ncr:1_{39E4A0E8-10BB-4E01-8DF4-C390208DD8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<sst xmlns="http://schemas.openxmlformats.org/spreadsheetml/2006/main" count="55" uniqueCount="42">
  <si>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</si>
  <si>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</si>
  <si>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</si>
  <si>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</si>
  <si>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</si>
  <si>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</si>
  <si>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</si>
  <si>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</si>
  <si>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</si>
  <si>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</si>
  <si>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</si>
  <si>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</si>
  <si>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</si>
  <si>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</si>
  <si>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</si>
  <si>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</si>
  <si>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</si>
  <si>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</si>
  <si>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</si>
  <si>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</si>
  <si>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</si>
  <si>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</si>
  <si>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</si>
  <si>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</si>
  <si>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</si>
  <si>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</si>
  <si>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</si>
  <si>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</si>
  <si>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</si>
  <si>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</si>
  <si>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</si>
  <si>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</si>
  <si>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</si>
  <si>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</si>
  <si>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</si>
  <si>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</si>
  <si>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</si>
  <si>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</si>
  <si>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ギリギリMAにタッチで、高値買いとなってしまった</t>
    <rPh sb="12" eb="14">
      <t>タカネ</t>
    </rPh>
    <rPh sb="14" eb="15">
      <t>カ</t>
    </rPh>
    <phoneticPr fontId="1"/>
  </si>
  <si>
    <t>10maと20maが上下逆になってますがよいでしょうか？</t>
    <rPh sb="10" eb="12">
      <t>ジョウゲ</t>
    </rPh>
    <rPh sb="12" eb="13">
      <t>ギャク</t>
    </rPh>
    <phoneticPr fontId="1"/>
  </si>
  <si>
    <t>500%まで上昇したが、途中戻り下がり大きく、200％までとする</t>
    <rPh sb="6" eb="8">
      <t>ジョウショウ</t>
    </rPh>
    <rPh sb="12" eb="14">
      <t>トチュウ</t>
    </rPh>
    <rPh sb="14" eb="15">
      <t>モド</t>
    </rPh>
    <rPh sb="16" eb="17">
      <t>サ</t>
    </rPh>
    <rPh sb="19" eb="20">
      <t>オオ</t>
    </rPh>
    <phoneticPr fontId="1"/>
  </si>
  <si>
    <t>MAがクロスする前でエントリーすると大きく利が得られるような。 MAが開いているところは、PBがタッチしていても戻ってくる場合が多い気がします。MA開いていて１０MAに沿ってエントリーするのはOK。</t>
    <rPh sb="8" eb="9">
      <t>マエ</t>
    </rPh>
    <rPh sb="18" eb="19">
      <t>オオ</t>
    </rPh>
    <rPh sb="21" eb="22">
      <t>リ</t>
    </rPh>
    <rPh sb="23" eb="24">
      <t>エ</t>
    </rPh>
    <rPh sb="35" eb="36">
      <t>ヒラ</t>
    </rPh>
    <rPh sb="56" eb="57">
      <t>モド</t>
    </rPh>
    <rPh sb="61" eb="63">
      <t>バアイ</t>
    </rPh>
    <rPh sb="64" eb="65">
      <t>オオ</t>
    </rPh>
    <rPh sb="66" eb="67">
      <t>キ</t>
    </rPh>
    <rPh sb="74" eb="75">
      <t>ヒラ</t>
    </rPh>
    <rPh sb="84" eb="85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</si>
</sst>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4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2" fillId="0" borderId="9" xfId="0" applyNumberFormat="1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601980</xdr:colOff>
      <xdr:row>13</xdr:row>
      <xdr:rowOff>76200</xdr:rowOff>
    </xdr:from>
    <xdr:to>
      <xdr:col>10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11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381000</xdr:colOff>
      <xdr:row>281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273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612866</xdr:colOff>
      <xdr:row>321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247795</xdr:colOff>
      <xdr:row>336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15</xdr:col>
      <xdr:colOff>556260</xdr:colOff>
      <xdr:row>314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251460</xdr:colOff>
      <xdr:row>362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68580</xdr:colOff>
      <xdr:row>362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114300</xdr:colOff>
      <xdr:row>405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220980</xdr:colOff>
      <xdr:row>410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413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411480</xdr:colOff>
      <xdr:row>415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27</xdr:col>
      <xdr:colOff>569439</xdr:colOff>
      <xdr:row>36</xdr:row>
      <xdr:rowOff>180124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68E76F1-F710-41B0-AFE4-07FDC1193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27</xdr:col>
      <xdr:colOff>569439</xdr:colOff>
      <xdr:row>77</xdr:row>
      <xdr:rowOff>27724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DF28CD73-B1FC-49C7-BBFB-F25FDAEC1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900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27</xdr:col>
      <xdr:colOff>569439</xdr:colOff>
      <xdr:row>117</xdr:row>
      <xdr:rowOff>46774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7F458016-B4F5-44A3-9A9E-4EEF12196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47800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27</xdr:col>
      <xdr:colOff>569439</xdr:colOff>
      <xdr:row>156</xdr:row>
      <xdr:rowOff>46774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B3DFCE2-CB0A-4751-982D-309C3934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175" y="2180272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158</xdr:row>
      <xdr:rowOff>19050</xdr:rowOff>
    </xdr:from>
    <xdr:to>
      <xdr:col>27</xdr:col>
      <xdr:colOff>569439</xdr:colOff>
      <xdr:row>195</xdr:row>
      <xdr:rowOff>65824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1319A3E1-A9C0-43E7-AAB8-A56BE198D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9175" y="289464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27</xdr:col>
      <xdr:colOff>569439</xdr:colOff>
      <xdr:row>234</xdr:row>
      <xdr:rowOff>46774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E30A0016-366F-49F8-A184-D4ACF56A4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9175" y="3605212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114300</xdr:rowOff>
    </xdr:from>
    <xdr:to>
      <xdr:col>27</xdr:col>
      <xdr:colOff>569439</xdr:colOff>
      <xdr:row>317</xdr:row>
      <xdr:rowOff>161074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5B8F1E9-F1F2-4E57-B95C-66106BAC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9175" y="5132070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1009650</xdr:colOff>
      <xdr:row>360</xdr:row>
      <xdr:rowOff>47625</xdr:rowOff>
    </xdr:from>
    <xdr:to>
      <xdr:col>27</xdr:col>
      <xdr:colOff>559914</xdr:colOff>
      <xdr:row>397</xdr:row>
      <xdr:rowOff>94399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1E88F34C-4B67-4DD9-9A87-1AB72B37A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9650" y="65865375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238</xdr:row>
      <xdr:rowOff>66675</xdr:rowOff>
    </xdr:from>
    <xdr:to>
      <xdr:col>27</xdr:col>
      <xdr:colOff>569439</xdr:colOff>
      <xdr:row>275</xdr:row>
      <xdr:rowOff>113449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1636A4F0-CAD2-467A-8C08-96729010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19175" y="436054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27</xdr:col>
      <xdr:colOff>569439</xdr:colOff>
      <xdr:row>358</xdr:row>
      <xdr:rowOff>46774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D676E2E-0BCE-4AE9-9EF4-0B4441312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9175" y="586930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27</xdr:col>
      <xdr:colOff>569439</xdr:colOff>
      <xdr:row>436</xdr:row>
      <xdr:rowOff>46774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36389F9-BB21-4A35-90FE-85B794519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19175" y="729424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27</xdr:col>
      <xdr:colOff>569439</xdr:colOff>
      <xdr:row>475</xdr:row>
      <xdr:rowOff>46774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BA3F566B-3336-4C98-AB2A-78B3FFD4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19175" y="800671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27</xdr:col>
      <xdr:colOff>569439</xdr:colOff>
      <xdr:row>514</xdr:row>
      <xdr:rowOff>46774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DF5761CC-420B-4540-901F-7F42D1937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19175" y="871918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27</xdr:col>
      <xdr:colOff>569439</xdr:colOff>
      <xdr:row>553</xdr:row>
      <xdr:rowOff>46774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D052B29E-7D4E-47D0-BF6E-620CA2E28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19175" y="943165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555</xdr:row>
      <xdr:rowOff>0</xdr:rowOff>
    </xdr:from>
    <xdr:to>
      <xdr:col>27</xdr:col>
      <xdr:colOff>569439</xdr:colOff>
      <xdr:row>592</xdr:row>
      <xdr:rowOff>84874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4F175ECE-6277-487A-AB51-48D2D1DE4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19175" y="1014412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27</xdr:col>
      <xdr:colOff>569439</xdr:colOff>
      <xdr:row>631</xdr:row>
      <xdr:rowOff>46774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5B83C9C8-2932-40CC-8A8D-2FEE04AAE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19175" y="108527850"/>
          <a:ext cx="16485714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27</xdr:col>
      <xdr:colOff>569439</xdr:colOff>
      <xdr:row>669</xdr:row>
      <xdr:rowOff>161074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72009D81-9D87-43C3-9426-1686BFBF0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19175" y="115652550"/>
          <a:ext cx="16485714" cy="6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8" sqref="F28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23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35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5" t="s">
        <v>3</v>
      </c>
      <c r="H6" s="86"/>
      <c r="I6" s="92"/>
      <c r="J6" s="85" t="s">
        <v>24</v>
      </c>
      <c r="K6" s="86"/>
      <c r="L6" s="92"/>
      <c r="M6" s="85" t="s">
        <v>25</v>
      </c>
      <c r="N6" s="86"/>
      <c r="O6" s="92"/>
    </row>
    <row r="7" spans="1:18" ht="18.600000000000001" thickBot="1" x14ac:dyDescent="0.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24</v>
      </c>
      <c r="K8" s="90"/>
      <c r="L8" s="91"/>
      <c r="M8" s="89"/>
      <c r="N8" s="90"/>
      <c r="O8" s="91"/>
    </row>
    <row r="9" spans="1:18" x14ac:dyDescent="0.45">
      <c r="A9" s="9">
        <v>1</v>
      </c>
      <c r="B9" s="23">
        <v>44209</v>
      </c>
      <c r="C9" s="50">
        <v>2</v>
      </c>
      <c r="D9" s="54">
        <v>-1</v>
      </c>
      <c r="E9" s="55">
        <v>-1</v>
      </c>
      <c r="F9" s="56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5">
      <c r="A10" s="9">
        <v>2</v>
      </c>
      <c r="B10" s="5">
        <v>44222</v>
      </c>
      <c r="C10" s="47">
        <v>1</v>
      </c>
      <c r="D10" s="57">
        <v>1.27</v>
      </c>
      <c r="E10" s="58">
        <v>1.5</v>
      </c>
      <c r="F10" s="84">
        <v>2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 t="s">
        <v>39</v>
      </c>
      <c r="Q10" s="40"/>
      <c r="R10" s="40"/>
    </row>
    <row r="11" spans="1:18" x14ac:dyDescent="0.45">
      <c r="A11" s="9">
        <v>3</v>
      </c>
      <c r="B11" s="5">
        <v>44232</v>
      </c>
      <c r="C11" s="47">
        <v>1</v>
      </c>
      <c r="D11" s="57">
        <v>-1</v>
      </c>
      <c r="E11" s="58">
        <v>-1</v>
      </c>
      <c r="F11" s="80">
        <v>-1</v>
      </c>
      <c r="G11" s="22">
        <f t="shared" si="2"/>
        <v>97674.828999999998</v>
      </c>
      <c r="H11" s="22">
        <f t="shared" si="3"/>
        <v>98324.05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-3020.8709999999996</v>
      </c>
      <c r="N11" s="45">
        <f t="shared" si="9"/>
        <v>-3040.95</v>
      </c>
      <c r="O11" s="46">
        <f t="shared" si="10"/>
        <v>-3084.6</v>
      </c>
      <c r="P11" s="40" t="s">
        <v>38</v>
      </c>
      <c r="Q11" s="40"/>
      <c r="R11" s="40"/>
    </row>
    <row r="12" spans="1:18" x14ac:dyDescent="0.45">
      <c r="A12" s="9">
        <v>4</v>
      </c>
      <c r="B12" s="5">
        <v>44253</v>
      </c>
      <c r="C12" s="47">
        <v>1</v>
      </c>
      <c r="D12" s="57">
        <v>1.27</v>
      </c>
      <c r="E12" s="58">
        <v>1.5</v>
      </c>
      <c r="F12" s="84">
        <v>2</v>
      </c>
      <c r="G12" s="22">
        <f t="shared" si="2"/>
        <v>101396.23998489999</v>
      </c>
      <c r="H12" s="22">
        <f t="shared" si="3"/>
        <v>102748.63225000001</v>
      </c>
      <c r="I12" s="22">
        <f t="shared" si="4"/>
        <v>105719.52399999999</v>
      </c>
      <c r="J12" s="44">
        <f t="shared" si="5"/>
        <v>2930.24487</v>
      </c>
      <c r="K12" s="45">
        <f t="shared" si="6"/>
        <v>2949.7215000000001</v>
      </c>
      <c r="L12" s="46">
        <f t="shared" si="7"/>
        <v>2992.0619999999999</v>
      </c>
      <c r="M12" s="44">
        <f t="shared" si="8"/>
        <v>3721.4109849000001</v>
      </c>
      <c r="N12" s="45">
        <f t="shared" si="9"/>
        <v>4424.5822500000004</v>
      </c>
      <c r="O12" s="46">
        <f t="shared" si="10"/>
        <v>5984.1239999999998</v>
      </c>
      <c r="P12" s="40"/>
      <c r="Q12" s="40"/>
      <c r="R12" s="40"/>
    </row>
    <row r="13" spans="1:18" x14ac:dyDescent="0.45">
      <c r="A13" s="9">
        <v>5</v>
      </c>
      <c r="B13" s="5">
        <v>44274</v>
      </c>
      <c r="C13" s="47">
        <v>2</v>
      </c>
      <c r="D13" s="57">
        <v>1.27</v>
      </c>
      <c r="E13" s="58">
        <v>-1</v>
      </c>
      <c r="F13" s="80">
        <v>-1</v>
      </c>
      <c r="G13" s="22">
        <f t="shared" si="2"/>
        <v>105259.43672832468</v>
      </c>
      <c r="H13" s="22">
        <f t="shared" si="3"/>
        <v>99666.173282500007</v>
      </c>
      <c r="I13" s="22">
        <f t="shared" si="4"/>
        <v>102547.93827999999</v>
      </c>
      <c r="J13" s="44">
        <f t="shared" ref="J13:J58" si="11">IF(G12="","",G12*0.03)</f>
        <v>3041.8871995469995</v>
      </c>
      <c r="K13" s="45">
        <f t="shared" ref="K13:K58" si="12">IF(H12="","",H12*0.03)</f>
        <v>3082.4589675000002</v>
      </c>
      <c r="L13" s="46">
        <f t="shared" ref="L13:L58" si="13">IF(I12="","",I12*0.03)</f>
        <v>3171.5857199999996</v>
      </c>
      <c r="M13" s="44">
        <f t="shared" ref="M13:M58" si="14">IF(D13="","",J13*D13)</f>
        <v>3863.1967434246894</v>
      </c>
      <c r="N13" s="45">
        <f t="shared" ref="N13:N58" si="15">IF(E13="","",K13*E13)</f>
        <v>-3082.4589675000002</v>
      </c>
      <c r="O13" s="46">
        <f t="shared" ref="O13:O58" si="16">IF(F13="","",L13*F13)</f>
        <v>-3171.5857199999996</v>
      </c>
      <c r="P13" s="40"/>
      <c r="Q13" s="40"/>
      <c r="R13" s="40"/>
    </row>
    <row r="14" spans="1:18" x14ac:dyDescent="0.45">
      <c r="A14" s="9">
        <v>6</v>
      </c>
      <c r="B14" s="5">
        <v>44299</v>
      </c>
      <c r="C14" s="47">
        <v>2</v>
      </c>
      <c r="D14" s="57">
        <v>1.27</v>
      </c>
      <c r="E14" s="58">
        <v>1.5</v>
      </c>
      <c r="F14" s="80">
        <v>2</v>
      </c>
      <c r="G14" s="22">
        <f t="shared" si="2"/>
        <v>109269.82126767385</v>
      </c>
      <c r="H14" s="22">
        <f t="shared" si="3"/>
        <v>104151.15108021251</v>
      </c>
      <c r="I14" s="22">
        <f t="shared" si="4"/>
        <v>108700.81457679998</v>
      </c>
      <c r="J14" s="44">
        <f t="shared" si="11"/>
        <v>3157.7831018497404</v>
      </c>
      <c r="K14" s="45">
        <f t="shared" si="12"/>
        <v>2989.9851984750003</v>
      </c>
      <c r="L14" s="46">
        <f t="shared" si="13"/>
        <v>3076.4381483999996</v>
      </c>
      <c r="M14" s="44">
        <f t="shared" si="14"/>
        <v>4010.3845393491706</v>
      </c>
      <c r="N14" s="45">
        <f t="shared" si="15"/>
        <v>4484.9777977125004</v>
      </c>
      <c r="O14" s="46">
        <f t="shared" si="16"/>
        <v>6152.8762967999992</v>
      </c>
      <c r="P14" s="40" t="s">
        <v>39</v>
      </c>
      <c r="Q14" s="40"/>
      <c r="R14" s="40"/>
    </row>
    <row r="15" spans="1:18" x14ac:dyDescent="0.45">
      <c r="A15" s="9">
        <v>7</v>
      </c>
      <c r="B15" s="5">
        <v>44312</v>
      </c>
      <c r="C15" s="47">
        <v>1</v>
      </c>
      <c r="D15" s="57">
        <v>1.27</v>
      </c>
      <c r="E15" s="58">
        <v>1.5</v>
      </c>
      <c r="F15" s="84">
        <v>2</v>
      </c>
      <c r="G15" s="22">
        <f t="shared" si="2"/>
        <v>113433.00145797222</v>
      </c>
      <c r="H15" s="22">
        <f t="shared" si="3"/>
        <v>108837.95287882208</v>
      </c>
      <c r="I15" s="22">
        <f t="shared" si="4"/>
        <v>115222.86345140797</v>
      </c>
      <c r="J15" s="44">
        <f t="shared" si="11"/>
        <v>3278.0946380302153</v>
      </c>
      <c r="K15" s="45">
        <f t="shared" si="12"/>
        <v>3124.5345324063751</v>
      </c>
      <c r="L15" s="46">
        <f t="shared" si="13"/>
        <v>3261.0244373039991</v>
      </c>
      <c r="M15" s="44">
        <f t="shared" si="14"/>
        <v>4163.1801902983734</v>
      </c>
      <c r="N15" s="45">
        <f t="shared" si="15"/>
        <v>4686.8017986095629</v>
      </c>
      <c r="O15" s="46">
        <f t="shared" si="16"/>
        <v>6522.0488746079982</v>
      </c>
      <c r="P15" s="40"/>
      <c r="Q15" s="40"/>
      <c r="R15" s="40"/>
    </row>
    <row r="16" spans="1:18" x14ac:dyDescent="0.45">
      <c r="A16" s="9">
        <v>8</v>
      </c>
      <c r="B16" s="5">
        <v>44326</v>
      </c>
      <c r="C16" s="47">
        <v>2</v>
      </c>
      <c r="D16" s="57">
        <v>1.27</v>
      </c>
      <c r="E16" s="58">
        <v>-1</v>
      </c>
      <c r="F16" s="59">
        <v>-1</v>
      </c>
      <c r="G16" s="22">
        <f t="shared" si="2"/>
        <v>117754.79881352096</v>
      </c>
      <c r="H16" s="22">
        <f t="shared" si="3"/>
        <v>105572.81429245742</v>
      </c>
      <c r="I16" s="22">
        <f t="shared" si="4"/>
        <v>111766.17754786574</v>
      </c>
      <c r="J16" s="44">
        <f t="shared" si="11"/>
        <v>3402.9900437391666</v>
      </c>
      <c r="K16" s="45">
        <f t="shared" si="12"/>
        <v>3265.1385863646624</v>
      </c>
      <c r="L16" s="46">
        <f t="shared" si="13"/>
        <v>3456.685903542239</v>
      </c>
      <c r="M16" s="44">
        <f t="shared" si="14"/>
        <v>4321.7973555487415</v>
      </c>
      <c r="N16" s="45">
        <f t="shared" si="15"/>
        <v>-3265.1385863646624</v>
      </c>
      <c r="O16" s="46">
        <f t="shared" si="16"/>
        <v>-3456.685903542239</v>
      </c>
      <c r="P16" s="40"/>
      <c r="Q16" s="40"/>
      <c r="R16" s="40"/>
    </row>
    <row r="17" spans="1:18" x14ac:dyDescent="0.45">
      <c r="A17" s="9">
        <v>9</v>
      </c>
      <c r="B17" s="5">
        <v>44376</v>
      </c>
      <c r="C17" s="47">
        <v>2</v>
      </c>
      <c r="D17" s="57">
        <v>-1</v>
      </c>
      <c r="E17" s="58">
        <v>-1</v>
      </c>
      <c r="F17" s="59">
        <v>-1</v>
      </c>
      <c r="G17" s="22">
        <f t="shared" si="2"/>
        <v>114222.15484911534</v>
      </c>
      <c r="H17" s="22">
        <f t="shared" si="3"/>
        <v>102405.6298636837</v>
      </c>
      <c r="I17" s="22">
        <f t="shared" si="4"/>
        <v>108413.19222142977</v>
      </c>
      <c r="J17" s="44">
        <f t="shared" si="11"/>
        <v>3532.6439644056286</v>
      </c>
      <c r="K17" s="45">
        <f t="shared" si="12"/>
        <v>3167.1844287737226</v>
      </c>
      <c r="L17" s="46">
        <f t="shared" si="13"/>
        <v>3352.9853264359722</v>
      </c>
      <c r="M17" s="44">
        <f t="shared" si="14"/>
        <v>-3532.6439644056286</v>
      </c>
      <c r="N17" s="45">
        <f t="shared" si="15"/>
        <v>-3167.1844287737226</v>
      </c>
      <c r="O17" s="46">
        <f t="shared" si="16"/>
        <v>-3352.9853264359722</v>
      </c>
      <c r="P17" s="40"/>
      <c r="Q17" s="40"/>
      <c r="R17" s="40"/>
    </row>
    <row r="18" spans="1:18" x14ac:dyDescent="0.45">
      <c r="A18" s="9">
        <v>10</v>
      </c>
      <c r="B18" s="5">
        <v>44404</v>
      </c>
      <c r="C18" s="47">
        <v>2</v>
      </c>
      <c r="D18" s="57">
        <v>1.27</v>
      </c>
      <c r="E18" s="58">
        <v>1.5</v>
      </c>
      <c r="F18" s="84">
        <v>2</v>
      </c>
      <c r="G18" s="22">
        <f t="shared" si="2"/>
        <v>118574.01894886664</v>
      </c>
      <c r="H18" s="22">
        <f t="shared" si="3"/>
        <v>107013.88320754947</v>
      </c>
      <c r="I18" s="22">
        <f t="shared" si="4"/>
        <v>114917.98375471555</v>
      </c>
      <c r="J18" s="44">
        <f t="shared" si="11"/>
        <v>3426.66464547346</v>
      </c>
      <c r="K18" s="45">
        <f t="shared" si="12"/>
        <v>3072.1688959105109</v>
      </c>
      <c r="L18" s="46">
        <f t="shared" si="13"/>
        <v>3252.3957666428928</v>
      </c>
      <c r="M18" s="44">
        <f t="shared" si="14"/>
        <v>4351.8640997512939</v>
      </c>
      <c r="N18" s="45">
        <f t="shared" si="15"/>
        <v>4608.2533438657665</v>
      </c>
      <c r="O18" s="46">
        <f t="shared" si="16"/>
        <v>6504.7915332857856</v>
      </c>
      <c r="P18" s="40"/>
      <c r="Q18" s="40"/>
      <c r="R18" s="40"/>
    </row>
    <row r="19" spans="1:18" x14ac:dyDescent="0.45">
      <c r="A19" s="9">
        <v>11</v>
      </c>
      <c r="B19" s="5">
        <v>44426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123091.68907081845</v>
      </c>
      <c r="H19" s="22">
        <f t="shared" si="3"/>
        <v>111829.5079518892</v>
      </c>
      <c r="I19" s="22">
        <f t="shared" si="4"/>
        <v>121813.06277999848</v>
      </c>
      <c r="J19" s="44">
        <f t="shared" si="11"/>
        <v>3557.2205684659989</v>
      </c>
      <c r="K19" s="45">
        <f t="shared" si="12"/>
        <v>3210.416496226484</v>
      </c>
      <c r="L19" s="46">
        <f t="shared" si="13"/>
        <v>3447.5395126414664</v>
      </c>
      <c r="M19" s="44">
        <f t="shared" si="14"/>
        <v>4517.6701219518191</v>
      </c>
      <c r="N19" s="45">
        <f t="shared" si="15"/>
        <v>4815.624744339726</v>
      </c>
      <c r="O19" s="46">
        <f t="shared" si="16"/>
        <v>6895.0790252829329</v>
      </c>
      <c r="P19" s="40" t="s">
        <v>39</v>
      </c>
      <c r="Q19" s="40"/>
      <c r="R19" s="40"/>
    </row>
    <row r="20" spans="1:18" x14ac:dyDescent="0.45">
      <c r="A20" s="9">
        <v>12</v>
      </c>
      <c r="B20" s="5">
        <v>44460</v>
      </c>
      <c r="C20" s="47">
        <v>2</v>
      </c>
      <c r="D20" s="57">
        <v>1.27</v>
      </c>
      <c r="E20" s="58">
        <v>1.5</v>
      </c>
      <c r="F20" s="59">
        <v>-1</v>
      </c>
      <c r="G20" s="22">
        <f t="shared" si="2"/>
        <v>127781.48242441664</v>
      </c>
      <c r="H20" s="22">
        <f t="shared" si="3"/>
        <v>116861.83580972422</v>
      </c>
      <c r="I20" s="22">
        <f t="shared" si="4"/>
        <v>118158.67089659853</v>
      </c>
      <c r="J20" s="44">
        <f t="shared" si="11"/>
        <v>3692.7506721245536</v>
      </c>
      <c r="K20" s="45">
        <f t="shared" si="12"/>
        <v>3354.8852385566761</v>
      </c>
      <c r="L20" s="46">
        <f t="shared" si="13"/>
        <v>3654.3918833999542</v>
      </c>
      <c r="M20" s="44">
        <f t="shared" si="14"/>
        <v>4689.7933535981829</v>
      </c>
      <c r="N20" s="45">
        <f t="shared" si="15"/>
        <v>5032.3278578350146</v>
      </c>
      <c r="O20" s="46">
        <f t="shared" si="16"/>
        <v>-3654.3918833999542</v>
      </c>
      <c r="P20" s="40"/>
      <c r="Q20" s="40"/>
      <c r="R20" s="40"/>
    </row>
    <row r="21" spans="1:18" x14ac:dyDescent="0.45">
      <c r="A21" s="9">
        <v>13</v>
      </c>
      <c r="B21" s="5">
        <v>44461</v>
      </c>
      <c r="C21" s="47">
        <v>1</v>
      </c>
      <c r="D21" s="57">
        <v>1.27</v>
      </c>
      <c r="E21" s="58">
        <v>1.5</v>
      </c>
      <c r="F21" s="84">
        <v>2</v>
      </c>
      <c r="G21" s="22">
        <f t="shared" si="2"/>
        <v>132649.9569047869</v>
      </c>
      <c r="H21" s="22">
        <f t="shared" si="3"/>
        <v>122120.61842116181</v>
      </c>
      <c r="I21" s="22">
        <f t="shared" si="4"/>
        <v>125248.19115039444</v>
      </c>
      <c r="J21" s="44">
        <f t="shared" si="11"/>
        <v>3833.444472732499</v>
      </c>
      <c r="K21" s="45">
        <f t="shared" si="12"/>
        <v>3505.8550742917264</v>
      </c>
      <c r="L21" s="46">
        <f t="shared" si="13"/>
        <v>3544.7601268979556</v>
      </c>
      <c r="M21" s="44">
        <f t="shared" si="14"/>
        <v>4868.4744803702733</v>
      </c>
      <c r="N21" s="45">
        <f t="shared" si="15"/>
        <v>5258.7826114375894</v>
      </c>
      <c r="O21" s="46">
        <f t="shared" si="16"/>
        <v>7089.5202537959112</v>
      </c>
      <c r="P21" s="40"/>
      <c r="Q21" s="40"/>
      <c r="R21" s="40"/>
    </row>
    <row r="22" spans="1:18" x14ac:dyDescent="0.45">
      <c r="A22" s="9">
        <v>14</v>
      </c>
      <c r="B22" s="5">
        <v>44488</v>
      </c>
      <c r="C22" s="47">
        <v>1</v>
      </c>
      <c r="D22" s="57">
        <v>1.27</v>
      </c>
      <c r="E22" s="58">
        <v>1.5</v>
      </c>
      <c r="F22" s="84">
        <v>2</v>
      </c>
      <c r="G22" s="22">
        <f t="shared" si="2"/>
        <v>137703.92026285929</v>
      </c>
      <c r="H22" s="22">
        <f t="shared" si="3"/>
        <v>127616.04625011409</v>
      </c>
      <c r="I22" s="22">
        <f t="shared" si="4"/>
        <v>132763.0826194181</v>
      </c>
      <c r="J22" s="44">
        <f t="shared" si="11"/>
        <v>3979.4987071436067</v>
      </c>
      <c r="K22" s="45">
        <f t="shared" si="12"/>
        <v>3663.618552634854</v>
      </c>
      <c r="L22" s="46">
        <f t="shared" si="13"/>
        <v>3757.4457345118331</v>
      </c>
      <c r="M22" s="44">
        <f t="shared" si="14"/>
        <v>5053.9633580723803</v>
      </c>
      <c r="N22" s="45">
        <f t="shared" si="15"/>
        <v>5495.4278289522808</v>
      </c>
      <c r="O22" s="46">
        <f t="shared" si="16"/>
        <v>7514.8914690236661</v>
      </c>
      <c r="P22" s="40"/>
      <c r="Q22" s="40"/>
      <c r="R22" s="40"/>
    </row>
    <row r="23" spans="1:18" x14ac:dyDescent="0.45">
      <c r="A23" s="9">
        <v>15</v>
      </c>
      <c r="B23" s="5">
        <v>44490</v>
      </c>
      <c r="C23" s="47">
        <v>2</v>
      </c>
      <c r="D23" s="57">
        <v>1.27</v>
      </c>
      <c r="E23" s="58">
        <v>1.5</v>
      </c>
      <c r="F23" s="80">
        <v>2</v>
      </c>
      <c r="G23" s="22">
        <f t="shared" si="2"/>
        <v>142950.43962487424</v>
      </c>
      <c r="H23" s="22">
        <f t="shared" si="3"/>
        <v>133358.76833136921</v>
      </c>
      <c r="I23" s="22">
        <f t="shared" si="4"/>
        <v>140728.86757658317</v>
      </c>
      <c r="J23" s="44">
        <f t="shared" si="11"/>
        <v>4131.1176078857789</v>
      </c>
      <c r="K23" s="45">
        <f t="shared" si="12"/>
        <v>3828.4813875034224</v>
      </c>
      <c r="L23" s="46">
        <f t="shared" si="13"/>
        <v>3982.8924785825429</v>
      </c>
      <c r="M23" s="44">
        <f t="shared" si="14"/>
        <v>5246.5193620149394</v>
      </c>
      <c r="N23" s="45">
        <f t="shared" si="15"/>
        <v>5742.7220812551332</v>
      </c>
      <c r="O23" s="46">
        <f t="shared" si="16"/>
        <v>7965.7849571650859</v>
      </c>
      <c r="P23" s="40"/>
      <c r="Q23" s="40"/>
      <c r="R23" s="40"/>
    </row>
    <row r="24" spans="1:18" x14ac:dyDescent="0.45">
      <c r="A24" s="9">
        <v>16</v>
      </c>
      <c r="B24" s="5">
        <v>44536</v>
      </c>
      <c r="C24" s="47">
        <v>1</v>
      </c>
      <c r="D24" s="57">
        <v>1.27</v>
      </c>
      <c r="E24" s="58">
        <v>1.5</v>
      </c>
      <c r="F24" s="103">
        <v>2</v>
      </c>
      <c r="G24" s="22">
        <f t="shared" si="2"/>
        <v>148396.85137458195</v>
      </c>
      <c r="H24" s="22">
        <f t="shared" si="3"/>
        <v>139359.91290628084</v>
      </c>
      <c r="I24" s="22">
        <f t="shared" si="4"/>
        <v>149172.59963117816</v>
      </c>
      <c r="J24" s="44">
        <f t="shared" si="11"/>
        <v>4288.5131887462267</v>
      </c>
      <c r="K24" s="45">
        <f t="shared" si="12"/>
        <v>4000.7630499410761</v>
      </c>
      <c r="L24" s="46">
        <f t="shared" si="13"/>
        <v>4221.8660272974948</v>
      </c>
      <c r="M24" s="44">
        <f t="shared" si="14"/>
        <v>5446.4117497077077</v>
      </c>
      <c r="N24" s="45">
        <f t="shared" si="15"/>
        <v>6001.1445749116137</v>
      </c>
      <c r="O24" s="46">
        <f t="shared" si="16"/>
        <v>8443.7320545949897</v>
      </c>
      <c r="P24" s="40" t="s">
        <v>40</v>
      </c>
      <c r="Q24" s="40"/>
      <c r="R24" s="40"/>
    </row>
    <row r="25" spans="1:18" x14ac:dyDescent="0.45">
      <c r="A25" s="9">
        <v>17</v>
      </c>
      <c r="B25" s="5">
        <v>44547</v>
      </c>
      <c r="C25" s="47">
        <v>2</v>
      </c>
      <c r="D25" s="57">
        <v>1.27</v>
      </c>
      <c r="E25" s="58">
        <v>1.5</v>
      </c>
      <c r="F25" s="59">
        <v>-1</v>
      </c>
      <c r="G25" s="22">
        <f t="shared" si="2"/>
        <v>154050.77141195352</v>
      </c>
      <c r="H25" s="22">
        <f t="shared" si="3"/>
        <v>145631.10898706346</v>
      </c>
      <c r="I25" s="22">
        <f t="shared" si="4"/>
        <v>144697.42164224281</v>
      </c>
      <c r="J25" s="44">
        <f t="shared" si="11"/>
        <v>4451.9055412374582</v>
      </c>
      <c r="K25" s="45">
        <f t="shared" si="12"/>
        <v>4180.7973871884251</v>
      </c>
      <c r="L25" s="46">
        <f t="shared" si="13"/>
        <v>4475.1779889353447</v>
      </c>
      <c r="M25" s="44">
        <f t="shared" si="14"/>
        <v>5653.9200373715721</v>
      </c>
      <c r="N25" s="45">
        <f t="shared" si="15"/>
        <v>6271.1960807826381</v>
      </c>
      <c r="O25" s="46">
        <f t="shared" si="16"/>
        <v>-4475.1779889353447</v>
      </c>
      <c r="P25" s="40"/>
      <c r="Q25" s="40"/>
      <c r="R25" s="40"/>
    </row>
    <row r="26" spans="1:18" x14ac:dyDescent="0.45">
      <c r="A26" s="9">
        <v>18</v>
      </c>
      <c r="B26" s="5">
        <v>44550</v>
      </c>
      <c r="C26" s="47">
        <v>1</v>
      </c>
      <c r="D26" s="57">
        <v>1.27</v>
      </c>
      <c r="E26" s="58">
        <v>1.5</v>
      </c>
      <c r="F26" s="59">
        <v>2</v>
      </c>
      <c r="G26" s="22">
        <f t="shared" si="2"/>
        <v>159920.10580274896</v>
      </c>
      <c r="H26" s="22">
        <f t="shared" si="3"/>
        <v>152184.50889148132</v>
      </c>
      <c r="I26" s="22">
        <f t="shared" si="4"/>
        <v>153379.26694077739</v>
      </c>
      <c r="J26" s="44">
        <f t="shared" si="11"/>
        <v>4621.5231423586056</v>
      </c>
      <c r="K26" s="45">
        <f t="shared" si="12"/>
        <v>4368.9332696119036</v>
      </c>
      <c r="L26" s="46">
        <f t="shared" si="13"/>
        <v>4340.9226492672842</v>
      </c>
      <c r="M26" s="44">
        <f t="shared" si="14"/>
        <v>5869.3343907954295</v>
      </c>
      <c r="N26" s="45">
        <f t="shared" si="15"/>
        <v>6553.3999044178554</v>
      </c>
      <c r="O26" s="46">
        <f t="shared" si="16"/>
        <v>8681.8452985345684</v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>
        <f t="shared" si="11"/>
        <v>4797.6031740824683</v>
      </c>
      <c r="K27" s="45">
        <f t="shared" si="12"/>
        <v>4565.5352667444395</v>
      </c>
      <c r="L27" s="46">
        <f t="shared" si="13"/>
        <v>4601.3780082233216</v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15</v>
      </c>
      <c r="E59" s="7">
        <f>COUNTIF(E9:E58,1.5)</f>
        <v>13</v>
      </c>
      <c r="F59" s="8">
        <f>COUNTIF(F9:F58,2)</f>
        <v>11</v>
      </c>
      <c r="G59" s="70">
        <f>M59+G8</f>
        <v>159920.10580274893</v>
      </c>
      <c r="H59" s="71">
        <f>N59+H8</f>
        <v>152184.50889148129</v>
      </c>
      <c r="I59" s="72">
        <f>O59+I8</f>
        <v>153379.26694077742</v>
      </c>
      <c r="J59" s="67" t="s">
        <v>32</v>
      </c>
      <c r="K59" s="68">
        <f>B58-B9</f>
        <v>-44209</v>
      </c>
      <c r="L59" s="69" t="s">
        <v>33</v>
      </c>
      <c r="M59" s="81">
        <f>SUM(M9:M58)</f>
        <v>59920.105802748949</v>
      </c>
      <c r="N59" s="82">
        <f>SUM(N9:N58)</f>
        <v>52184.508891481302</v>
      </c>
      <c r="O59" s="83">
        <f>SUM(O9:O58)</f>
        <v>53379.266940777437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3</v>
      </c>
      <c r="E60" s="7">
        <f>COUNTIF(E9:E58,-1)</f>
        <v>5</v>
      </c>
      <c r="F60" s="8">
        <f>COUNTIF(F9:F58,-1)</f>
        <v>7</v>
      </c>
      <c r="G60" s="85" t="s">
        <v>31</v>
      </c>
      <c r="H60" s="86"/>
      <c r="I60" s="92"/>
      <c r="J60" s="85" t="s">
        <v>34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36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1.5992010580274894</v>
      </c>
      <c r="H61" s="77">
        <f t="shared" ref="H61" si="21">H59/H8</f>
        <v>1.521845088914813</v>
      </c>
      <c r="I61" s="78">
        <f>I59/I8</f>
        <v>1.5337926694077741</v>
      </c>
      <c r="J61" s="65">
        <f>(G61-100%)*30/K59</f>
        <v>-4.0661475583760504E-4</v>
      </c>
      <c r="K61" s="65">
        <f>(H61-100%)*30/K59</f>
        <v>-3.5412139309743237E-4</v>
      </c>
      <c r="L61" s="66">
        <f>(I61-100%)*30/K59</f>
        <v>-3.6222895976460056E-4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9">
        <f t="shared" ref="D62:E62" si="22">D59/(D59+D60+D61)</f>
        <v>0.83333333333333337</v>
      </c>
      <c r="E62" s="74">
        <f t="shared" si="22"/>
        <v>0.72222222222222221</v>
      </c>
      <c r="F62" s="75">
        <f>F59/(F59+F60+F61)</f>
        <v>0.61111111111111116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0:B653"/>
  <sheetViews>
    <sheetView topLeftCell="A637" zoomScale="80" zoomScaleNormal="80" workbookViewId="0">
      <selection activeCell="A642" sqref="A642"/>
    </sheetView>
  </sheetViews>
  <sheetFormatPr defaultColWidth="8.09765625" defaultRowHeight="14.4" x14ac:dyDescent="0.45"/>
  <cols>
    <col min="1" max="1" width="13.3984375" style="52" customWidth="1"/>
    <col min="2" max="2" width="6.59765625" style="53" customWidth="1"/>
    <col min="3" max="3" width="7.19921875" style="52" customWidth="1"/>
    <col min="4" max="257" width="8.09765625" style="52"/>
    <col min="258" max="258" width="6.59765625" style="52" customWidth="1"/>
    <col min="259" max="259" width="7.19921875" style="52" customWidth="1"/>
    <col min="260" max="513" width="8.09765625" style="52"/>
    <col min="514" max="514" width="6.59765625" style="52" customWidth="1"/>
    <col min="515" max="515" width="7.19921875" style="52" customWidth="1"/>
    <col min="516" max="769" width="8.09765625" style="52"/>
    <col min="770" max="770" width="6.59765625" style="52" customWidth="1"/>
    <col min="771" max="771" width="7.19921875" style="52" customWidth="1"/>
    <col min="772" max="1025" width="8.09765625" style="52"/>
    <col min="1026" max="1026" width="6.59765625" style="52" customWidth="1"/>
    <col min="1027" max="1027" width="7.19921875" style="52" customWidth="1"/>
    <col min="1028" max="1281" width="8.09765625" style="52"/>
    <col min="1282" max="1282" width="6.59765625" style="52" customWidth="1"/>
    <col min="1283" max="1283" width="7.19921875" style="52" customWidth="1"/>
    <col min="1284" max="1537" width="8.09765625" style="52"/>
    <col min="1538" max="1538" width="6.59765625" style="52" customWidth="1"/>
    <col min="1539" max="1539" width="7.19921875" style="52" customWidth="1"/>
    <col min="1540" max="1793" width="8.09765625" style="52"/>
    <col min="1794" max="1794" width="6.59765625" style="52" customWidth="1"/>
    <col min="1795" max="1795" width="7.19921875" style="52" customWidth="1"/>
    <col min="1796" max="2049" width="8.09765625" style="52"/>
    <col min="2050" max="2050" width="6.59765625" style="52" customWidth="1"/>
    <col min="2051" max="2051" width="7.19921875" style="52" customWidth="1"/>
    <col min="2052" max="2305" width="8.09765625" style="52"/>
    <col min="2306" max="2306" width="6.59765625" style="52" customWidth="1"/>
    <col min="2307" max="2307" width="7.19921875" style="52" customWidth="1"/>
    <col min="2308" max="2561" width="8.09765625" style="52"/>
    <col min="2562" max="2562" width="6.59765625" style="52" customWidth="1"/>
    <col min="2563" max="2563" width="7.19921875" style="52" customWidth="1"/>
    <col min="2564" max="2817" width="8.09765625" style="52"/>
    <col min="2818" max="2818" width="6.59765625" style="52" customWidth="1"/>
    <col min="2819" max="2819" width="7.19921875" style="52" customWidth="1"/>
    <col min="2820" max="3073" width="8.09765625" style="52"/>
    <col min="3074" max="3074" width="6.59765625" style="52" customWidth="1"/>
    <col min="3075" max="3075" width="7.19921875" style="52" customWidth="1"/>
    <col min="3076" max="3329" width="8.09765625" style="52"/>
    <col min="3330" max="3330" width="6.59765625" style="52" customWidth="1"/>
    <col min="3331" max="3331" width="7.19921875" style="52" customWidth="1"/>
    <col min="3332" max="3585" width="8.09765625" style="52"/>
    <col min="3586" max="3586" width="6.59765625" style="52" customWidth="1"/>
    <col min="3587" max="3587" width="7.19921875" style="52" customWidth="1"/>
    <col min="3588" max="3841" width="8.09765625" style="52"/>
    <col min="3842" max="3842" width="6.59765625" style="52" customWidth="1"/>
    <col min="3843" max="3843" width="7.19921875" style="52" customWidth="1"/>
    <col min="3844" max="4097" width="8.09765625" style="52"/>
    <col min="4098" max="4098" width="6.59765625" style="52" customWidth="1"/>
    <col min="4099" max="4099" width="7.19921875" style="52" customWidth="1"/>
    <col min="4100" max="4353" width="8.09765625" style="52"/>
    <col min="4354" max="4354" width="6.59765625" style="52" customWidth="1"/>
    <col min="4355" max="4355" width="7.19921875" style="52" customWidth="1"/>
    <col min="4356" max="4609" width="8.09765625" style="52"/>
    <col min="4610" max="4610" width="6.59765625" style="52" customWidth="1"/>
    <col min="4611" max="4611" width="7.19921875" style="52" customWidth="1"/>
    <col min="4612" max="4865" width="8.09765625" style="52"/>
    <col min="4866" max="4866" width="6.59765625" style="52" customWidth="1"/>
    <col min="4867" max="4867" width="7.19921875" style="52" customWidth="1"/>
    <col min="4868" max="5121" width="8.09765625" style="52"/>
    <col min="5122" max="5122" width="6.59765625" style="52" customWidth="1"/>
    <col min="5123" max="5123" width="7.19921875" style="52" customWidth="1"/>
    <col min="5124" max="5377" width="8.09765625" style="52"/>
    <col min="5378" max="5378" width="6.59765625" style="52" customWidth="1"/>
    <col min="5379" max="5379" width="7.19921875" style="52" customWidth="1"/>
    <col min="5380" max="5633" width="8.09765625" style="52"/>
    <col min="5634" max="5634" width="6.59765625" style="52" customWidth="1"/>
    <col min="5635" max="5635" width="7.19921875" style="52" customWidth="1"/>
    <col min="5636" max="5889" width="8.09765625" style="52"/>
    <col min="5890" max="5890" width="6.59765625" style="52" customWidth="1"/>
    <col min="5891" max="5891" width="7.19921875" style="52" customWidth="1"/>
    <col min="5892" max="6145" width="8.09765625" style="52"/>
    <col min="6146" max="6146" width="6.59765625" style="52" customWidth="1"/>
    <col min="6147" max="6147" width="7.19921875" style="52" customWidth="1"/>
    <col min="6148" max="6401" width="8.09765625" style="52"/>
    <col min="6402" max="6402" width="6.59765625" style="52" customWidth="1"/>
    <col min="6403" max="6403" width="7.19921875" style="52" customWidth="1"/>
    <col min="6404" max="6657" width="8.09765625" style="52"/>
    <col min="6658" max="6658" width="6.59765625" style="52" customWidth="1"/>
    <col min="6659" max="6659" width="7.19921875" style="52" customWidth="1"/>
    <col min="6660" max="6913" width="8.09765625" style="52"/>
    <col min="6914" max="6914" width="6.59765625" style="52" customWidth="1"/>
    <col min="6915" max="6915" width="7.19921875" style="52" customWidth="1"/>
    <col min="6916" max="7169" width="8.09765625" style="52"/>
    <col min="7170" max="7170" width="6.59765625" style="52" customWidth="1"/>
    <col min="7171" max="7171" width="7.19921875" style="52" customWidth="1"/>
    <col min="7172" max="7425" width="8.09765625" style="52"/>
    <col min="7426" max="7426" width="6.59765625" style="52" customWidth="1"/>
    <col min="7427" max="7427" width="7.19921875" style="52" customWidth="1"/>
    <col min="7428" max="7681" width="8.09765625" style="52"/>
    <col min="7682" max="7682" width="6.59765625" style="52" customWidth="1"/>
    <col min="7683" max="7683" width="7.19921875" style="52" customWidth="1"/>
    <col min="7684" max="7937" width="8.09765625" style="52"/>
    <col min="7938" max="7938" width="6.59765625" style="52" customWidth="1"/>
    <col min="7939" max="7939" width="7.19921875" style="52" customWidth="1"/>
    <col min="7940" max="8193" width="8.09765625" style="52"/>
    <col min="8194" max="8194" width="6.59765625" style="52" customWidth="1"/>
    <col min="8195" max="8195" width="7.19921875" style="52" customWidth="1"/>
    <col min="8196" max="8449" width="8.09765625" style="52"/>
    <col min="8450" max="8450" width="6.59765625" style="52" customWidth="1"/>
    <col min="8451" max="8451" width="7.19921875" style="52" customWidth="1"/>
    <col min="8452" max="8705" width="8.09765625" style="52"/>
    <col min="8706" max="8706" width="6.59765625" style="52" customWidth="1"/>
    <col min="8707" max="8707" width="7.19921875" style="52" customWidth="1"/>
    <col min="8708" max="8961" width="8.09765625" style="52"/>
    <col min="8962" max="8962" width="6.59765625" style="52" customWidth="1"/>
    <col min="8963" max="8963" width="7.19921875" style="52" customWidth="1"/>
    <col min="8964" max="9217" width="8.09765625" style="52"/>
    <col min="9218" max="9218" width="6.59765625" style="52" customWidth="1"/>
    <col min="9219" max="9219" width="7.19921875" style="52" customWidth="1"/>
    <col min="9220" max="9473" width="8.09765625" style="52"/>
    <col min="9474" max="9474" width="6.59765625" style="52" customWidth="1"/>
    <col min="9475" max="9475" width="7.19921875" style="52" customWidth="1"/>
    <col min="9476" max="9729" width="8.09765625" style="52"/>
    <col min="9730" max="9730" width="6.59765625" style="52" customWidth="1"/>
    <col min="9731" max="9731" width="7.19921875" style="52" customWidth="1"/>
    <col min="9732" max="9985" width="8.09765625" style="52"/>
    <col min="9986" max="9986" width="6.59765625" style="52" customWidth="1"/>
    <col min="9987" max="9987" width="7.19921875" style="52" customWidth="1"/>
    <col min="9988" max="10241" width="8.09765625" style="52"/>
    <col min="10242" max="10242" width="6.59765625" style="52" customWidth="1"/>
    <col min="10243" max="10243" width="7.19921875" style="52" customWidth="1"/>
    <col min="10244" max="10497" width="8.09765625" style="52"/>
    <col min="10498" max="10498" width="6.59765625" style="52" customWidth="1"/>
    <col min="10499" max="10499" width="7.19921875" style="52" customWidth="1"/>
    <col min="10500" max="10753" width="8.09765625" style="52"/>
    <col min="10754" max="10754" width="6.59765625" style="52" customWidth="1"/>
    <col min="10755" max="10755" width="7.19921875" style="52" customWidth="1"/>
    <col min="10756" max="11009" width="8.09765625" style="52"/>
    <col min="11010" max="11010" width="6.59765625" style="52" customWidth="1"/>
    <col min="11011" max="11011" width="7.19921875" style="52" customWidth="1"/>
    <col min="11012" max="11265" width="8.09765625" style="52"/>
    <col min="11266" max="11266" width="6.59765625" style="52" customWidth="1"/>
    <col min="11267" max="11267" width="7.19921875" style="52" customWidth="1"/>
    <col min="11268" max="11521" width="8.09765625" style="52"/>
    <col min="11522" max="11522" width="6.59765625" style="52" customWidth="1"/>
    <col min="11523" max="11523" width="7.19921875" style="52" customWidth="1"/>
    <col min="11524" max="11777" width="8.09765625" style="52"/>
    <col min="11778" max="11778" width="6.59765625" style="52" customWidth="1"/>
    <col min="11779" max="11779" width="7.19921875" style="52" customWidth="1"/>
    <col min="11780" max="12033" width="8.09765625" style="52"/>
    <col min="12034" max="12034" width="6.59765625" style="52" customWidth="1"/>
    <col min="12035" max="12035" width="7.19921875" style="52" customWidth="1"/>
    <col min="12036" max="12289" width="8.09765625" style="52"/>
    <col min="12290" max="12290" width="6.59765625" style="52" customWidth="1"/>
    <col min="12291" max="12291" width="7.19921875" style="52" customWidth="1"/>
    <col min="12292" max="12545" width="8.09765625" style="52"/>
    <col min="12546" max="12546" width="6.59765625" style="52" customWidth="1"/>
    <col min="12547" max="12547" width="7.19921875" style="52" customWidth="1"/>
    <col min="12548" max="12801" width="8.09765625" style="52"/>
    <col min="12802" max="12802" width="6.59765625" style="52" customWidth="1"/>
    <col min="12803" max="12803" width="7.19921875" style="52" customWidth="1"/>
    <col min="12804" max="13057" width="8.09765625" style="52"/>
    <col min="13058" max="13058" width="6.59765625" style="52" customWidth="1"/>
    <col min="13059" max="13059" width="7.19921875" style="52" customWidth="1"/>
    <col min="13060" max="13313" width="8.09765625" style="52"/>
    <col min="13314" max="13314" width="6.59765625" style="52" customWidth="1"/>
    <col min="13315" max="13315" width="7.19921875" style="52" customWidth="1"/>
    <col min="13316" max="13569" width="8.09765625" style="52"/>
    <col min="13570" max="13570" width="6.59765625" style="52" customWidth="1"/>
    <col min="13571" max="13571" width="7.19921875" style="52" customWidth="1"/>
    <col min="13572" max="13825" width="8.09765625" style="52"/>
    <col min="13826" max="13826" width="6.59765625" style="52" customWidth="1"/>
    <col min="13827" max="13827" width="7.19921875" style="52" customWidth="1"/>
    <col min="13828" max="14081" width="8.09765625" style="52"/>
    <col min="14082" max="14082" width="6.59765625" style="52" customWidth="1"/>
    <col min="14083" max="14083" width="7.19921875" style="52" customWidth="1"/>
    <col min="14084" max="14337" width="8.09765625" style="52"/>
    <col min="14338" max="14338" width="6.59765625" style="52" customWidth="1"/>
    <col min="14339" max="14339" width="7.19921875" style="52" customWidth="1"/>
    <col min="14340" max="14593" width="8.09765625" style="52"/>
    <col min="14594" max="14594" width="6.59765625" style="52" customWidth="1"/>
    <col min="14595" max="14595" width="7.19921875" style="52" customWidth="1"/>
    <col min="14596" max="14849" width="8.09765625" style="52"/>
    <col min="14850" max="14850" width="6.59765625" style="52" customWidth="1"/>
    <col min="14851" max="14851" width="7.19921875" style="52" customWidth="1"/>
    <col min="14852" max="15105" width="8.09765625" style="52"/>
    <col min="15106" max="15106" width="6.59765625" style="52" customWidth="1"/>
    <col min="15107" max="15107" width="7.19921875" style="52" customWidth="1"/>
    <col min="15108" max="15361" width="8.09765625" style="52"/>
    <col min="15362" max="15362" width="6.59765625" style="52" customWidth="1"/>
    <col min="15363" max="15363" width="7.19921875" style="52" customWidth="1"/>
    <col min="15364" max="15617" width="8.09765625" style="52"/>
    <col min="15618" max="15618" width="6.59765625" style="52" customWidth="1"/>
    <col min="15619" max="15619" width="7.19921875" style="52" customWidth="1"/>
    <col min="15620" max="15873" width="8.09765625" style="52"/>
    <col min="15874" max="15874" width="6.59765625" style="52" customWidth="1"/>
    <col min="15875" max="15875" width="7.19921875" style="52" customWidth="1"/>
    <col min="15876" max="16129" width="8.09765625" style="52"/>
    <col min="16130" max="16130" width="6.59765625" style="52" customWidth="1"/>
    <col min="16131" max="16131" width="7.19921875" style="52" customWidth="1"/>
    <col min="16132" max="16384" width="8.09765625" style="52"/>
  </cols>
  <sheetData>
    <row r="20" spans="1:1" ht="23.4" x14ac:dyDescent="0.45">
      <c r="A20" s="102">
        <v>1</v>
      </c>
    </row>
    <row r="54" spans="1:1" ht="21" x14ac:dyDescent="0.45">
      <c r="A54" s="101">
        <v>2</v>
      </c>
    </row>
    <row r="95" spans="1:1" ht="19.2" x14ac:dyDescent="0.45">
      <c r="A95" s="100">
        <v>3</v>
      </c>
    </row>
    <row r="137" spans="1:1" ht="19.2" x14ac:dyDescent="0.45">
      <c r="A137" s="100">
        <v>4</v>
      </c>
    </row>
    <row r="171" spans="1:1" ht="19.2" x14ac:dyDescent="0.45">
      <c r="A171" s="100">
        <v>5</v>
      </c>
    </row>
    <row r="216" spans="1:1" ht="19.2" x14ac:dyDescent="0.45">
      <c r="A216" s="100">
        <v>6</v>
      </c>
    </row>
    <row r="262" spans="1:1" ht="19.2" x14ac:dyDescent="0.45">
      <c r="A262" s="100">
        <v>7</v>
      </c>
    </row>
    <row r="301" spans="1:1" ht="19.2" x14ac:dyDescent="0.45">
      <c r="A301" s="100">
        <v>8</v>
      </c>
    </row>
    <row r="340" spans="1:1" ht="19.2" x14ac:dyDescent="0.45">
      <c r="A340" s="100">
        <v>9</v>
      </c>
    </row>
    <row r="379" spans="1:1" ht="19.2" x14ac:dyDescent="0.45">
      <c r="A379" s="100">
        <v>10</v>
      </c>
    </row>
    <row r="418" spans="1:1" ht="19.2" x14ac:dyDescent="0.45">
      <c r="A418" s="100">
        <v>11</v>
      </c>
    </row>
    <row r="457" spans="1:1" ht="19.2" x14ac:dyDescent="0.45">
      <c r="A457" s="100">
        <v>12</v>
      </c>
    </row>
    <row r="496" spans="1:1" ht="19.2" x14ac:dyDescent="0.45">
      <c r="A496" s="100">
        <v>13</v>
      </c>
    </row>
    <row r="535" spans="1:1" ht="19.2" x14ac:dyDescent="0.45">
      <c r="A535" s="100">
        <v>14</v>
      </c>
    </row>
    <row r="574" spans="1:1" ht="16.2" x14ac:dyDescent="0.45">
      <c r="A574" s="99">
        <v>15</v>
      </c>
    </row>
    <row r="613" spans="1:1" ht="19.2" x14ac:dyDescent="0.45">
      <c r="A613" s="100">
        <v>16</v>
      </c>
    </row>
    <row r="652" spans="1:1" ht="19.2" x14ac:dyDescent="0.45">
      <c r="A652" s="100">
        <v>17</v>
      </c>
    </row>
    <row r="653" spans="1:1" ht="19.2" x14ac:dyDescent="0.45">
      <c r="A653" s="100">
        <v>18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27</v>
      </c>
    </row>
    <row r="2" spans="1:10" x14ac:dyDescent="0.45">
      <c r="A2" s="95" t="s">
        <v>41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5">
      <c r="A11" s="52" t="s">
        <v>28</v>
      </c>
    </row>
    <row r="12" spans="1:10" x14ac:dyDescent="0.45">
      <c r="A12" s="97"/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29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大沼友信</cp:lastModifiedBy>
  <dcterms:created xsi:type="dcterms:W3CDTF">2020-09-18T03:10:57Z</dcterms:created>
  <dcterms:modified xsi:type="dcterms:W3CDTF">2021-12-26T07:15:02Z</dcterms:modified>
</cp:coreProperties>
</file>