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4040\Desktop\トレード管理シート\"/>
    </mc:Choice>
  </mc:AlternateContent>
  <bookViews>
    <workbookView xWindow="-120" yWindow="480" windowWidth="29040" windowHeight="15840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<sst xmlns="http://schemas.openxmlformats.org/spreadsheetml/2006/main" count="50" uniqueCount="39">
  <si>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</si>
  <si>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</si>
  <si>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</si>
  <si>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</si>
  <si>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</si>
  <si>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</si>
  <si>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</si>
  <si>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</si>
  <si>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</si>
  <si>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EURUSD</t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</si>
  <si>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</si>
  <si>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</si>
  <si>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</si>
  <si>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</si>
  <si>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</si>
  <si>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</si>
  <si>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</si>
  <si>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</si>
  <si>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</si>
  <si>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</si>
  <si>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</si>
  <si>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</si>
  <si>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</si>
  <si>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</si>
  <si>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</si>
  <si>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</si>
  <si>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</si>
  <si>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</si>
  <si>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</si>
  <si>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</si>
  <si>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</si>
  <si>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</si>
  <si>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</si>
  <si>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</si>
  <si>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</si>
  <si>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</si>
  <si>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</si>
  <si>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</si>
  <si>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下降トレンドのMAが綺麗いだとロウソク足も綺麗に下落して形成されていく。相場がレンジな状態だと到達する部分とそうでない部分（伸びない部分）がある。</t>
    <rPh sb="0" eb="2">
      <t>カコウ</t>
    </rPh>
    <rPh sb="10" eb="12">
      <t>キレイ</t>
    </rPh>
    <rPh sb="19" eb="20">
      <t>アシ</t>
    </rPh>
    <rPh sb="21" eb="23">
      <t>キレイ</t>
    </rPh>
    <rPh sb="24" eb="26">
      <t>ゲラク</t>
    </rPh>
    <rPh sb="28" eb="30">
      <t>ケイセイ</t>
    </rPh>
    <rPh sb="36" eb="38">
      <t>ソウバ</t>
    </rPh>
    <rPh sb="43" eb="45">
      <t>ジョウタイ</t>
    </rPh>
    <rPh sb="47" eb="49">
      <t>トウタツ</t>
    </rPh>
    <rPh sb="51" eb="53">
      <t>ブブン</t>
    </rPh>
    <rPh sb="59" eb="61">
      <t>ブブン</t>
    </rPh>
    <rPh sb="62" eb="63">
      <t>ノ</t>
    </rPh>
    <rPh sb="66" eb="68">
      <t>ブブン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</si>
</sst>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xmlns="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xmlns="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xmlns="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xmlns="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xmlns="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xmlns="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xmlns="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xmlns="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xmlns="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xmlns="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xmlns="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xmlns="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xmlns="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xmlns="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xmlns="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xmlns="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xmlns="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xmlns="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xmlns="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xmlns="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xmlns="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13</xdr:col>
      <xdr:colOff>357920</xdr:colOff>
      <xdr:row>27</xdr:row>
      <xdr:rowOff>48501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16045" cy="4870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434171</xdr:colOff>
      <xdr:row>30</xdr:row>
      <xdr:rowOff>8351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92296" cy="536616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42</xdr:col>
      <xdr:colOff>164103</xdr:colOff>
      <xdr:row>41</xdr:row>
      <xdr:rowOff>4781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77250" y="178594"/>
          <a:ext cx="17499603" cy="7148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1" sqref="B11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9</v>
      </c>
    </row>
    <row r="2" spans="1:18" x14ac:dyDescent="0.4">
      <c r="A2" s="1" t="s">
        <v>8</v>
      </c>
      <c r="C2" t="s">
        <v>24</v>
      </c>
    </row>
    <row r="3" spans="1:18" x14ac:dyDescent="0.4">
      <c r="A3" s="1" t="s">
        <v>11</v>
      </c>
      <c r="C3" s="29">
        <v>100000</v>
      </c>
    </row>
    <row r="4" spans="1:18" x14ac:dyDescent="0.4">
      <c r="A4" s="1" t="s">
        <v>12</v>
      </c>
      <c r="C4" s="29" t="s">
        <v>14</v>
      </c>
    </row>
    <row r="5" spans="1:18" ht="19.5" thickBot="1" x14ac:dyDescent="0.45">
      <c r="A5" s="1" t="s">
        <v>13</v>
      </c>
      <c r="C5" s="29" t="s">
        <v>36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27</v>
      </c>
      <c r="E6" s="25"/>
      <c r="F6" s="26"/>
      <c r="G6" s="84" t="s">
        <v>3</v>
      </c>
      <c r="H6" s="85"/>
      <c r="I6" s="91"/>
      <c r="J6" s="84" t="s">
        <v>25</v>
      </c>
      <c r="K6" s="85"/>
      <c r="L6" s="91"/>
      <c r="M6" s="84" t="s">
        <v>26</v>
      </c>
      <c r="N6" s="85"/>
      <c r="O6" s="91"/>
    </row>
    <row r="7" spans="1:18" ht="19.5" thickBot="1" x14ac:dyDescent="0.45">
      <c r="A7" s="27"/>
      <c r="B7" s="27" t="s">
        <v>2</v>
      </c>
      <c r="C7" s="64" t="s">
        <v>31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10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25</v>
      </c>
      <c r="K8" s="89"/>
      <c r="L8" s="90"/>
      <c r="M8" s="88"/>
      <c r="N8" s="89"/>
      <c r="O8" s="90"/>
    </row>
    <row r="9" spans="1:18" x14ac:dyDescent="0.4">
      <c r="A9" s="9">
        <v>1</v>
      </c>
      <c r="B9" s="23">
        <v>44211</v>
      </c>
      <c r="C9" s="50">
        <v>2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40"/>
      <c r="Q9" s="40"/>
      <c r="R9" s="40"/>
    </row>
    <row r="10" spans="1:18" x14ac:dyDescent="0.4">
      <c r="A10" s="9">
        <v>2</v>
      </c>
      <c r="B10" s="5">
        <v>44217</v>
      </c>
      <c r="C10" s="47">
        <v>1</v>
      </c>
      <c r="D10" s="57">
        <v>1.27</v>
      </c>
      <c r="E10" s="58">
        <v>-1</v>
      </c>
      <c r="F10" s="59">
        <v>-1</v>
      </c>
      <c r="G10" s="22">
        <f t="shared" ref="G10:G42" si="2">IF(D10="","",G9+M10)</f>
        <v>107765.16099999999</v>
      </c>
      <c r="H10" s="22">
        <f t="shared" ref="H10:H42" si="3">IF(E10="","",H9+N10)</f>
        <v>101365</v>
      </c>
      <c r="I10" s="22">
        <f t="shared" ref="I10:I42" si="4">IF(F10="","",I9+O10)</f>
        <v>102820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3955.1609999999996</v>
      </c>
      <c r="N10" s="45">
        <f t="shared" ref="N10:N12" si="9">IF(E10="","",K10*E10)</f>
        <v>-3135</v>
      </c>
      <c r="O10" s="46">
        <f t="shared" ref="O10:O12" si="10">IF(F10="","",L10*F10)</f>
        <v>-3180</v>
      </c>
      <c r="P10" s="40"/>
      <c r="Q10" s="40"/>
      <c r="R10" s="40"/>
    </row>
    <row r="11" spans="1:18" x14ac:dyDescent="0.4">
      <c r="A11" s="9">
        <v>3</v>
      </c>
      <c r="B11" s="5"/>
      <c r="C11" s="47"/>
      <c r="D11" s="57"/>
      <c r="E11" s="58"/>
      <c r="F11" s="80"/>
      <c r="G11" s="22" t="str">
        <f t="shared" si="2"/>
        <v/>
      </c>
      <c r="H11" s="22" t="str">
        <f t="shared" si="3"/>
        <v/>
      </c>
      <c r="I11" s="22" t="str">
        <f t="shared" si="4"/>
        <v/>
      </c>
      <c r="J11" s="44">
        <f t="shared" si="5"/>
        <v>3232.9548299999997</v>
      </c>
      <c r="K11" s="45">
        <f t="shared" si="6"/>
        <v>3040.95</v>
      </c>
      <c r="L11" s="46">
        <f t="shared" si="7"/>
        <v>3084.6</v>
      </c>
      <c r="M11" s="44" t="str">
        <f t="shared" si="8"/>
        <v/>
      </c>
      <c r="N11" s="45" t="str">
        <f t="shared" si="9"/>
        <v/>
      </c>
      <c r="O11" s="46" t="str">
        <f t="shared" si="10"/>
        <v/>
      </c>
      <c r="P11" s="40"/>
      <c r="Q11" s="40"/>
      <c r="R11" s="40"/>
    </row>
    <row r="12" spans="1:18" x14ac:dyDescent="0.4">
      <c r="A12" s="9">
        <v>4</v>
      </c>
      <c r="B12" s="5"/>
      <c r="C12" s="47"/>
      <c r="D12" s="57"/>
      <c r="E12" s="58"/>
      <c r="F12" s="59"/>
      <c r="G12" s="22" t="str">
        <f t="shared" si="2"/>
        <v/>
      </c>
      <c r="H12" s="22" t="str">
        <f t="shared" si="3"/>
        <v/>
      </c>
      <c r="I12" s="22" t="str">
        <f t="shared" si="4"/>
        <v/>
      </c>
      <c r="J12" s="44" t="str">
        <f t="shared" si="5"/>
        <v/>
      </c>
      <c r="K12" s="45" t="str">
        <f t="shared" si="6"/>
        <v/>
      </c>
      <c r="L12" s="46" t="str">
        <f t="shared" si="7"/>
        <v/>
      </c>
      <c r="M12" s="44" t="str">
        <f t="shared" si="8"/>
        <v/>
      </c>
      <c r="N12" s="45" t="str">
        <f t="shared" si="9"/>
        <v/>
      </c>
      <c r="O12" s="46" t="str">
        <f t="shared" si="10"/>
        <v/>
      </c>
      <c r="P12" s="40"/>
      <c r="Q12" s="40"/>
      <c r="R12" s="40"/>
    </row>
    <row r="13" spans="1:18" x14ac:dyDescent="0.4">
      <c r="A13" s="9">
        <v>5</v>
      </c>
      <c r="B13" s="5"/>
      <c r="C13" s="47"/>
      <c r="D13" s="57"/>
      <c r="E13" s="58"/>
      <c r="F13" s="80"/>
      <c r="G13" s="22" t="str">
        <f t="shared" si="2"/>
        <v/>
      </c>
      <c r="H13" s="22" t="str">
        <f t="shared" si="3"/>
        <v/>
      </c>
      <c r="I13" s="22" t="str">
        <f t="shared" si="4"/>
        <v/>
      </c>
      <c r="J13" s="44" t="str">
        <f t="shared" ref="J13:J58" si="11">IF(G12="","",G12*0.03)</f>
        <v/>
      </c>
      <c r="K13" s="45" t="str">
        <f t="shared" ref="K13:K58" si="12">IF(H12="","",H12*0.03)</f>
        <v/>
      </c>
      <c r="L13" s="46" t="str">
        <f t="shared" ref="L13:L58" si="13">IF(I12="","",I12*0.03)</f>
        <v/>
      </c>
      <c r="M13" s="44" t="str">
        <f t="shared" ref="M13:M58" si="14">IF(D13="","",J13*D13)</f>
        <v/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4">
      <c r="A14" s="9">
        <v>6</v>
      </c>
      <c r="B14" s="5"/>
      <c r="C14" s="47"/>
      <c r="D14" s="57"/>
      <c r="E14" s="58"/>
      <c r="F14" s="59"/>
      <c r="G14" s="22" t="str">
        <f t="shared" si="2"/>
        <v/>
      </c>
      <c r="H14" s="22" t="str">
        <f t="shared" si="3"/>
        <v/>
      </c>
      <c r="I14" s="22" t="str">
        <f t="shared" si="4"/>
        <v/>
      </c>
      <c r="J14" s="44" t="str">
        <f t="shared" si="11"/>
        <v/>
      </c>
      <c r="K14" s="45" t="str">
        <f t="shared" si="12"/>
        <v/>
      </c>
      <c r="L14" s="46" t="str">
        <f t="shared" si="13"/>
        <v/>
      </c>
      <c r="M14" s="44" t="str">
        <f t="shared" si="14"/>
        <v/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4">
      <c r="A15" s="9">
        <v>7</v>
      </c>
      <c r="B15" s="5"/>
      <c r="C15" s="47"/>
      <c r="D15" s="57"/>
      <c r="E15" s="58"/>
      <c r="F15" s="59"/>
      <c r="G15" s="22" t="str">
        <f t="shared" si="2"/>
        <v/>
      </c>
      <c r="H15" s="22" t="str">
        <f t="shared" si="3"/>
        <v/>
      </c>
      <c r="I15" s="22" t="str">
        <f t="shared" si="4"/>
        <v/>
      </c>
      <c r="J15" s="44" t="str">
        <f t="shared" si="11"/>
        <v/>
      </c>
      <c r="K15" s="45" t="str">
        <f t="shared" si="12"/>
        <v/>
      </c>
      <c r="L15" s="46" t="str">
        <f t="shared" si="13"/>
        <v/>
      </c>
      <c r="M15" s="44" t="str">
        <f t="shared" si="14"/>
        <v/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">
      <c r="A16" s="9">
        <v>8</v>
      </c>
      <c r="B16" s="5"/>
      <c r="C16" s="47"/>
      <c r="D16" s="57"/>
      <c r="E16" s="58"/>
      <c r="F16" s="59"/>
      <c r="G16" s="22" t="str">
        <f t="shared" si="2"/>
        <v/>
      </c>
      <c r="H16" s="22" t="str">
        <f t="shared" si="3"/>
        <v/>
      </c>
      <c r="I16" s="22" t="str">
        <f t="shared" si="4"/>
        <v/>
      </c>
      <c r="J16" s="44" t="str">
        <f t="shared" si="11"/>
        <v/>
      </c>
      <c r="K16" s="45" t="str">
        <f t="shared" si="12"/>
        <v/>
      </c>
      <c r="L16" s="46" t="str">
        <f t="shared" si="13"/>
        <v/>
      </c>
      <c r="M16" s="44" t="str">
        <f t="shared" si="14"/>
        <v/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">
      <c r="A17" s="9">
        <v>9</v>
      </c>
      <c r="B17" s="5"/>
      <c r="C17" s="47"/>
      <c r="D17" s="57"/>
      <c r="E17" s="58"/>
      <c r="F17" s="59"/>
      <c r="G17" s="22" t="str">
        <f t="shared" si="2"/>
        <v/>
      </c>
      <c r="H17" s="22" t="str">
        <f t="shared" si="3"/>
        <v/>
      </c>
      <c r="I17" s="22" t="str">
        <f t="shared" si="4"/>
        <v/>
      </c>
      <c r="J17" s="44" t="str">
        <f t="shared" si="11"/>
        <v/>
      </c>
      <c r="K17" s="45" t="str">
        <f t="shared" si="12"/>
        <v/>
      </c>
      <c r="L17" s="46" t="str">
        <f t="shared" si="13"/>
        <v/>
      </c>
      <c r="M17" s="44" t="str">
        <f t="shared" si="14"/>
        <v/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">
      <c r="A18" s="9">
        <v>10</v>
      </c>
      <c r="B18" s="5"/>
      <c r="C18" s="47"/>
      <c r="D18" s="57"/>
      <c r="E18" s="58"/>
      <c r="F18" s="59"/>
      <c r="G18" s="22" t="str">
        <f t="shared" si="2"/>
        <v/>
      </c>
      <c r="H18" s="22" t="str">
        <f t="shared" si="3"/>
        <v/>
      </c>
      <c r="I18" s="22" t="str">
        <f t="shared" si="4"/>
        <v/>
      </c>
      <c r="J18" s="44" t="str">
        <f t="shared" si="11"/>
        <v/>
      </c>
      <c r="K18" s="45" t="str">
        <f t="shared" si="12"/>
        <v/>
      </c>
      <c r="L18" s="46" t="str">
        <f t="shared" si="13"/>
        <v/>
      </c>
      <c r="M18" s="44" t="str">
        <f t="shared" si="14"/>
        <v/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 t="str">
        <f t="shared" si="11"/>
        <v/>
      </c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2" t="s">
        <v>5</v>
      </c>
      <c r="C59" s="93"/>
      <c r="D59" s="7">
        <f>COUNTIF(D9:D58,1.27)</f>
        <v>2</v>
      </c>
      <c r="E59" s="7">
        <f>COUNTIF(E9:E58,1.5)</f>
        <v>1</v>
      </c>
      <c r="F59" s="8">
        <f>COUNTIF(F9:F58,2)</f>
        <v>1</v>
      </c>
      <c r="G59" s="70">
        <f>M59+G8</f>
        <v>107765.16099999999</v>
      </c>
      <c r="H59" s="71">
        <f>N59+H8</f>
        <v>101365</v>
      </c>
      <c r="I59" s="72">
        <f>O59+I8</f>
        <v>102820</v>
      </c>
      <c r="J59" s="67" t="s">
        <v>33</v>
      </c>
      <c r="K59" s="68">
        <f>B58-B9</f>
        <v>-44211</v>
      </c>
      <c r="L59" s="69" t="s">
        <v>34</v>
      </c>
      <c r="M59" s="81">
        <f>SUM(M9:M58)</f>
        <v>7765.1610000000001</v>
      </c>
      <c r="N59" s="82">
        <f>SUM(N9:N58)</f>
        <v>1365</v>
      </c>
      <c r="O59" s="83">
        <f>SUM(O9:O58)</f>
        <v>2820</v>
      </c>
    </row>
    <row r="60" spans="1:15" ht="19.5" thickBot="1" x14ac:dyDescent="0.45">
      <c r="A60" s="9"/>
      <c r="B60" s="86" t="s">
        <v>6</v>
      </c>
      <c r="C60" s="87"/>
      <c r="D60" s="7">
        <f>COUNTIF(D9:D58,-1)</f>
        <v>0</v>
      </c>
      <c r="E60" s="7">
        <f>COUNTIF(E9:E58,-1)</f>
        <v>1</v>
      </c>
      <c r="F60" s="8">
        <f>COUNTIF(F9:F58,-1)</f>
        <v>1</v>
      </c>
      <c r="G60" s="84" t="s">
        <v>32</v>
      </c>
      <c r="H60" s="85"/>
      <c r="I60" s="91"/>
      <c r="J60" s="84" t="s">
        <v>35</v>
      </c>
      <c r="K60" s="85"/>
      <c r="L60" s="91"/>
      <c r="M60" s="9"/>
      <c r="N60" s="3"/>
      <c r="O60" s="4"/>
    </row>
    <row r="61" spans="1:15" ht="19.5" thickBot="1" x14ac:dyDescent="0.45">
      <c r="A61" s="9"/>
      <c r="B61" s="86" t="s">
        <v>37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1.07765161</v>
      </c>
      <c r="H61" s="77">
        <f t="shared" ref="H61" si="21">H59/H8</f>
        <v>1.0136499999999999</v>
      </c>
      <c r="I61" s="78">
        <f>I59/I8</f>
        <v>1.0282</v>
      </c>
      <c r="J61" s="65">
        <f>(G61-100%)*30/K59</f>
        <v>-5.2691599375720965E-5</v>
      </c>
      <c r="K61" s="65">
        <f>(H61-100%)*30/K59</f>
        <v>-9.2624007599918158E-6</v>
      </c>
      <c r="L61" s="66">
        <f>(I61-100%)*30/K59</f>
        <v>-1.9135509262400763E-5</v>
      </c>
      <c r="M61" s="10"/>
      <c r="N61" s="2"/>
      <c r="O61" s="11"/>
    </row>
    <row r="62" spans="1:15" ht="19.5" thickBot="1" x14ac:dyDescent="0.45">
      <c r="A62" s="3"/>
      <c r="B62" s="84" t="s">
        <v>4</v>
      </c>
      <c r="C62" s="85"/>
      <c r="D62" s="79">
        <f t="shared" ref="D62:E62" si="22">D59/(D59+D60+D61)</f>
        <v>1</v>
      </c>
      <c r="E62" s="74">
        <f t="shared" si="22"/>
        <v>0.5</v>
      </c>
      <c r="F62" s="75">
        <f>F59/(F59+F60+F61)</f>
        <v>0.5</v>
      </c>
    </row>
    <row r="64" spans="1:15" x14ac:dyDescent="0.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O2" sqref="O2"/>
    </sheetView>
  </sheetViews>
  <sheetFormatPr defaultColWidth="8.125" defaultRowHeight="14.25" x14ac:dyDescent="0.4"/>
  <cols>
    <col min="1" max="1" width="6.625" style="53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SheetLayoutView="100" workbookViewId="0">
      <selection activeCell="A10" sqref="A10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28</v>
      </c>
    </row>
    <row r="2" spans="1:10" x14ac:dyDescent="0.4">
      <c r="A2" s="94" t="s">
        <v>38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">
      <c r="A11" s="52" t="s">
        <v>29</v>
      </c>
    </row>
    <row r="12" spans="1:10" x14ac:dyDescent="0.4">
      <c r="A12" s="96"/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">
      <c r="A21" s="52" t="s">
        <v>30</v>
      </c>
    </row>
    <row r="22" spans="1:10" x14ac:dyDescent="0.4">
      <c r="A22" s="96"/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15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16</v>
      </c>
      <c r="B3" s="35" t="s">
        <v>17</v>
      </c>
      <c r="C3" s="35" t="s">
        <v>18</v>
      </c>
      <c r="D3" s="36" t="s">
        <v>19</v>
      </c>
      <c r="E3" s="35" t="s">
        <v>20</v>
      </c>
      <c r="F3" s="36" t="s">
        <v>19</v>
      </c>
      <c r="G3" s="35" t="s">
        <v>21</v>
      </c>
      <c r="H3" s="36" t="s">
        <v>19</v>
      </c>
    </row>
    <row r="4" spans="1:8" x14ac:dyDescent="0.4">
      <c r="A4" s="37" t="s">
        <v>22</v>
      </c>
      <c r="B4" s="37" t="s">
        <v>23</v>
      </c>
      <c r="C4" s="37"/>
      <c r="D4" s="38"/>
      <c r="E4" s="37"/>
      <c r="F4" s="38"/>
      <c r="G4" s="37"/>
      <c r="H4" s="38"/>
    </row>
    <row r="5" spans="1:8" x14ac:dyDescent="0.4">
      <c r="A5" s="37" t="s">
        <v>22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22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22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22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22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22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22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シマブクロ常正</cp:lastModifiedBy>
  <dcterms:created xsi:type="dcterms:W3CDTF">2020-09-18T03:10:57Z</dcterms:created>
  <dcterms:modified xsi:type="dcterms:W3CDTF">2021-12-10T14:12:01Z</dcterms:modified>
</cp:coreProperties>
</file>