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750" windowHeight="8985"/>
  </bookViews>
  <sheets>
    <sheet name="検証シート" sheetId="1" r:id="rId1"/>
    <sheet name="画像" sheetId="6" r:id="rId2"/>
    <sheet name="気づき" sheetId="5" r:id="rId3"/>
    <sheet name="検証終了通貨" sheetId="2" r:id="rId4"/>
  </sheets>
  <calcPr calcId="144525"/>
</workbook>
</file>

<file path=xl/sharedStrings.xml><?xml version="1.0" encoding="utf-8"?>
<sst xmlns="http://schemas.openxmlformats.org/spreadsheetml/2006/main" count="54">
  <si>
    <t>通貨ペア</t>
  </si>
  <si>
    <t>USAJPY</t>
  </si>
  <si>
    <t>時間足</t>
  </si>
  <si>
    <t>1H足2021.1から4月</t>
  </si>
  <si>
    <t>当初資金</t>
  </si>
  <si>
    <t>エントリー理由</t>
  </si>
  <si>
    <t>10MA・20MAの両方の上側にキャンドルがあれば買い方向、下側なら売り方向。MAに触れてPB出現でエントリー待ち、PB高値or安値ブレイクでエントリー。</t>
  </si>
  <si>
    <t>決済理由</t>
  </si>
  <si>
    <t>フィボナッチターゲット1.27, 1.5, 2.0で決済(黄色で塗りつぶしたところはフィボナッチターゲット5までとれている）</t>
  </si>
  <si>
    <t>No.</t>
  </si>
  <si>
    <t>エントリー</t>
  </si>
  <si>
    <r>
      <rPr>
        <b/>
        <sz val="11"/>
        <color theme="1"/>
        <rFont val="游ゴシック"/>
        <charset val="128"/>
        <scheme val="minor"/>
      </rPr>
      <t>決済</t>
    </r>
    <r>
      <rPr>
        <b/>
        <sz val="9"/>
        <color theme="1"/>
        <rFont val="游ゴシック"/>
        <charset val="128"/>
        <scheme val="minor"/>
      </rPr>
      <t>(利確:1.27~2, 損切:-1,引分:0)</t>
    </r>
  </si>
  <si>
    <t>残金（円)</t>
  </si>
  <si>
    <t>損失上限（リスク3%）</t>
  </si>
  <si>
    <t>損益額</t>
  </si>
  <si>
    <t>日付</t>
  </si>
  <si>
    <t>買い1／売り2</t>
  </si>
  <si>
    <t>当初</t>
  </si>
  <si>
    <t>勝数</t>
  </si>
  <si>
    <t>期間</t>
  </si>
  <si>
    <t>日</t>
  </si>
  <si>
    <t>負数</t>
  </si>
  <si>
    <t>利益率</t>
  </si>
  <si>
    <t>月利</t>
  </si>
  <si>
    <t>引分</t>
  </si>
  <si>
    <t>勝率</t>
  </si>
  <si>
    <t>No1</t>
  </si>
  <si>
    <t>No2</t>
  </si>
  <si>
    <t>No3</t>
  </si>
  <si>
    <t>No4</t>
  </si>
  <si>
    <t>No5</t>
  </si>
  <si>
    <t>No6</t>
  </si>
  <si>
    <t>No7</t>
  </si>
  <si>
    <t>No8</t>
  </si>
  <si>
    <t>No9</t>
  </si>
  <si>
    <t>No10</t>
  </si>
  <si>
    <t>No11</t>
  </si>
  <si>
    <t>No12</t>
  </si>
  <si>
    <t>No13</t>
  </si>
  <si>
    <t>No14</t>
  </si>
  <si>
    <t>No15</t>
  </si>
  <si>
    <t>No16</t>
  </si>
  <si>
    <t>No17</t>
  </si>
  <si>
    <t>気付き　質問</t>
  </si>
  <si>
    <t>感想</t>
  </si>
  <si>
    <t>今後</t>
  </si>
  <si>
    <t>検証終了通貨</t>
  </si>
  <si>
    <t>ルール</t>
  </si>
  <si>
    <t>日足</t>
  </si>
  <si>
    <t>終了日</t>
  </si>
  <si>
    <t>4Ｈ足</t>
  </si>
  <si>
    <t>１Ｈ足</t>
  </si>
  <si>
    <t>PB</t>
  </si>
  <si>
    <t>EUR/USD</t>
  </si>
</sst>
</file>

<file path=xl/styles.xml><?xml version="1.0" encoding="utf-8"?>
<styleSheet xmlns="http://schemas.openxmlformats.org/spreadsheetml/2006/main">
  <numFmts count="7">
    <numFmt numFmtId="176" formatCode="#,##0_);[Red]\(#,##0\)"/>
    <numFmt numFmtId="177" formatCode="_-&quot;\&quot;* #,##0_-\ ;\-&quot;\&quot;* #,##0_-\ ;_-&quot;\&quot;* &quot;-&quot;??_-\ ;_-@_-"/>
    <numFmt numFmtId="178" formatCode="#,##0_ "/>
    <numFmt numFmtId="179" formatCode="yyyy/m/d;@"/>
    <numFmt numFmtId="180" formatCode="0.0%"/>
    <numFmt numFmtId="181" formatCode="_-&quot;\&quot;* #,##0.00_-\ ;\-&quot;\&quot;* #,##0.00_-\ ;_-&quot;\&quot;* &quot;-&quot;??_-\ ;_-@_-"/>
    <numFmt numFmtId="182" formatCode="_ * #,##0_ ;_ * \-#,##0_ ;_ * &quot;-&quot;??_ ;_ @_ "/>
  </numFmts>
  <fonts count="30">
    <font>
      <sz val="11"/>
      <color theme="1"/>
      <name val="游ゴシック"/>
      <charset val="128"/>
      <scheme val="minor"/>
    </font>
    <font>
      <b/>
      <sz val="14"/>
      <color indexed="8"/>
      <name val="ＭＳ Ｐゴシック"/>
      <charset val="128"/>
    </font>
    <font>
      <sz val="14"/>
      <color indexed="8"/>
      <name val="ＭＳ Ｐゴシック"/>
      <charset val="128"/>
    </font>
    <font>
      <b/>
      <sz val="14"/>
      <color rgb="FFFF0000"/>
      <name val="ＭＳ Ｐゴシック"/>
      <charset val="128"/>
    </font>
    <font>
      <sz val="11"/>
      <color indexed="8"/>
      <name val="ＭＳ Ｐゴシック"/>
      <charset val="128"/>
    </font>
    <font>
      <b/>
      <sz val="12"/>
      <color indexed="8"/>
      <name val="ＭＳ Ｐゴシック"/>
      <charset val="128"/>
    </font>
    <font>
      <b/>
      <sz val="11"/>
      <color theme="1"/>
      <name val="游ゴシック"/>
      <charset val="128"/>
      <scheme val="minor"/>
    </font>
    <font>
      <b/>
      <sz val="9"/>
      <color theme="1"/>
      <name val="游ゴシック"/>
      <charset val="128"/>
      <scheme val="minor"/>
    </font>
    <font>
      <sz val="11"/>
      <name val="游ゴシック"/>
      <charset val="128"/>
      <scheme val="minor"/>
    </font>
    <font>
      <b/>
      <sz val="11"/>
      <name val="游ゴシック"/>
      <charset val="128"/>
      <scheme val="minor"/>
    </font>
    <font>
      <sz val="11"/>
      <color theme="0"/>
      <name val="游ゴシック"/>
      <charset val="0"/>
      <scheme val="minor"/>
    </font>
    <font>
      <sz val="11"/>
      <color theme="1"/>
      <name val="游ゴシック"/>
      <charset val="0"/>
      <scheme val="minor"/>
    </font>
    <font>
      <sz val="11"/>
      <color rgb="FF9C0006"/>
      <name val="游ゴシック"/>
      <charset val="0"/>
      <scheme val="minor"/>
    </font>
    <font>
      <sz val="11"/>
      <color theme="1"/>
      <name val="游ゴシック"/>
      <charset val="134"/>
      <scheme val="minor"/>
    </font>
    <font>
      <b/>
      <sz val="11"/>
      <color theme="1"/>
      <name val="游ゴシック"/>
      <charset val="0"/>
      <scheme val="minor"/>
    </font>
    <font>
      <b/>
      <sz val="15"/>
      <color theme="3"/>
      <name val="游ゴシック"/>
      <charset val="134"/>
      <scheme val="minor"/>
    </font>
    <font>
      <b/>
      <sz val="11"/>
      <color rgb="FFFA7D00"/>
      <name val="游ゴシック"/>
      <charset val="0"/>
      <scheme val="minor"/>
    </font>
    <font>
      <b/>
      <sz val="13"/>
      <color theme="3"/>
      <name val="游ゴシック"/>
      <charset val="134"/>
      <scheme val="minor"/>
    </font>
    <font>
      <sz val="11"/>
      <color rgb="FF3F3F76"/>
      <name val="游ゴシック"/>
      <charset val="0"/>
      <scheme val="minor"/>
    </font>
    <font>
      <b/>
      <sz val="11"/>
      <color rgb="FF3F3F3F"/>
      <name val="游ゴシック"/>
      <charset val="0"/>
      <scheme val="minor"/>
    </font>
    <font>
      <sz val="11"/>
      <color rgb="FFFF0000"/>
      <name val="游ゴシック"/>
      <charset val="0"/>
      <scheme val="minor"/>
    </font>
    <font>
      <b/>
      <sz val="11"/>
      <color rgb="FFFFFFFF"/>
      <name val="游ゴシック"/>
      <charset val="0"/>
      <scheme val="minor"/>
    </font>
    <font>
      <b/>
      <sz val="11"/>
      <color theme="3"/>
      <name val="游ゴシック"/>
      <charset val="134"/>
      <scheme val="minor"/>
    </font>
    <font>
      <i/>
      <sz val="11"/>
      <color rgb="FF7F7F7F"/>
      <name val="游ゴシック"/>
      <charset val="0"/>
      <scheme val="minor"/>
    </font>
    <font>
      <sz val="11"/>
      <color rgb="FF006100"/>
      <name val="游ゴシック"/>
      <charset val="0"/>
      <scheme val="minor"/>
    </font>
    <font>
      <u/>
      <sz val="11"/>
      <color rgb="FF800080"/>
      <name val="游ゴシック"/>
      <charset val="0"/>
      <scheme val="minor"/>
    </font>
    <font>
      <b/>
      <sz val="18"/>
      <color theme="3"/>
      <name val="游ゴシック"/>
      <charset val="134"/>
      <scheme val="minor"/>
    </font>
    <font>
      <sz val="11"/>
      <color rgb="FFFA7D00"/>
      <name val="游ゴシック"/>
      <charset val="0"/>
      <scheme val="minor"/>
    </font>
    <font>
      <sz val="11"/>
      <color rgb="FF9C6500"/>
      <name val="游ゴシック"/>
      <charset val="0"/>
      <scheme val="minor"/>
    </font>
    <font>
      <u/>
      <sz val="11"/>
      <color rgb="FF0000FF"/>
      <name val="游ゴシック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38" fontId="0" fillId="0" borderId="0" applyFont="0" applyFill="0" applyBorder="0" applyAlignment="0" applyProtection="0">
      <alignment vertical="center"/>
    </xf>
    <xf numFmtId="0" fontId="18" fillId="16" borderId="20" applyNumberFormat="0" applyAlignment="0" applyProtection="0">
      <alignment vertical="center"/>
    </xf>
    <xf numFmtId="182" fontId="13" fillId="0" borderId="0" applyFont="0" applyFill="0" applyBorder="0" applyAlignment="0" applyProtection="0">
      <alignment vertical="center"/>
    </xf>
    <xf numFmtId="181" fontId="13" fillId="0" borderId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177" fontId="13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3" fillId="9" borderId="17" applyNumberFormat="0" applyFont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7" fillId="0" borderId="24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9" fillId="14" borderId="21" applyNumberFormat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6" fillId="14" borderId="20" applyNumberFormat="0" applyAlignment="0" applyProtection="0">
      <alignment vertical="center"/>
    </xf>
    <xf numFmtId="0" fontId="22" fillId="0" borderId="23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21" fillId="22" borderId="22" applyNumberFormat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4" fillId="0" borderId="18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4" fillId="0" borderId="0">
      <alignment vertical="center"/>
    </xf>
  </cellStyleXfs>
  <cellXfs count="98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49">
      <alignment vertical="center"/>
    </xf>
    <xf numFmtId="0" fontId="4" fillId="0" borderId="0" xfId="49" applyAlignment="1">
      <alignment horizontal="left" vertical="top" wrapText="1"/>
    </xf>
    <xf numFmtId="0" fontId="4" fillId="0" borderId="0" xfId="49" applyAlignment="1">
      <alignment horizontal="left" vertical="top"/>
    </xf>
    <xf numFmtId="0" fontId="4" fillId="0" borderId="0" xfId="49" applyAlignment="1">
      <alignment vertical="top" wrapText="1"/>
    </xf>
    <xf numFmtId="0" fontId="4" fillId="0" borderId="0" xfId="49" applyAlignment="1">
      <alignment vertical="top"/>
    </xf>
    <xf numFmtId="0" fontId="5" fillId="0" borderId="0" xfId="49" applyFont="1" applyAlignment="1">
      <alignment horizontal="center" vertical="center"/>
    </xf>
    <xf numFmtId="0" fontId="6" fillId="0" borderId="0" xfId="0" applyFont="1">
      <alignment vertical="center"/>
    </xf>
    <xf numFmtId="178" fontId="0" fillId="0" borderId="0" xfId="0" applyNumberFormat="1">
      <alignment vertical="center"/>
    </xf>
    <xf numFmtId="0" fontId="6" fillId="0" borderId="2" xfId="0" applyFont="1" applyBorder="1">
      <alignment vertical="center"/>
    </xf>
    <xf numFmtId="0" fontId="7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>
      <alignment vertical="center"/>
    </xf>
    <xf numFmtId="0" fontId="7" fillId="0" borderId="8" xfId="0" applyFont="1" applyBorder="1">
      <alignment vertical="center"/>
    </xf>
    <xf numFmtId="0" fontId="6" fillId="0" borderId="6" xfId="0" applyFont="1" applyBorder="1">
      <alignment vertical="center"/>
    </xf>
    <xf numFmtId="0" fontId="6" fillId="0" borderId="7" xfId="0" applyFont="1" applyBorder="1">
      <alignment vertical="center"/>
    </xf>
    <xf numFmtId="0" fontId="6" fillId="0" borderId="9" xfId="0" applyFont="1" applyBorder="1">
      <alignment vertical="center"/>
    </xf>
    <xf numFmtId="0" fontId="0" fillId="0" borderId="10" xfId="0" applyFont="1" applyBorder="1">
      <alignment vertical="center"/>
    </xf>
    <xf numFmtId="0" fontId="0" fillId="0" borderId="10" xfId="0" applyBorder="1">
      <alignment vertical="center"/>
    </xf>
    <xf numFmtId="0" fontId="0" fillId="0" borderId="10" xfId="0" applyBorder="1" applyAlignment="1">
      <alignment horizontal="center" vertical="center"/>
    </xf>
    <xf numFmtId="0" fontId="6" fillId="0" borderId="3" xfId="0" applyFont="1" applyBorder="1">
      <alignment vertical="center"/>
    </xf>
    <xf numFmtId="0" fontId="6" fillId="0" borderId="4" xfId="0" applyFont="1" applyBorder="1">
      <alignment vertical="center"/>
    </xf>
    <xf numFmtId="0" fontId="6" fillId="0" borderId="5" xfId="0" applyFont="1" applyBorder="1">
      <alignment vertical="center"/>
    </xf>
    <xf numFmtId="176" fontId="0" fillId="0" borderId="6" xfId="0" applyNumberFormat="1" applyFont="1" applyBorder="1">
      <alignment vertical="center"/>
    </xf>
    <xf numFmtId="176" fontId="0" fillId="0" borderId="7" xfId="0" applyNumberFormat="1" applyBorder="1">
      <alignment vertical="center"/>
    </xf>
    <xf numFmtId="0" fontId="0" fillId="0" borderId="11" xfId="0" applyBorder="1">
      <alignment vertical="center"/>
    </xf>
    <xf numFmtId="179" fontId="0" fillId="0" borderId="2" xfId="0" applyNumberFormat="1" applyBorder="1">
      <alignment vertical="center"/>
    </xf>
    <xf numFmtId="0" fontId="0" fillId="0" borderId="3" xfId="0" applyBorder="1" applyAlignment="1">
      <alignment horizontal="center" vertical="center"/>
    </xf>
    <xf numFmtId="0" fontId="8" fillId="0" borderId="3" xfId="0" applyNumberFormat="1" applyFont="1" applyBorder="1">
      <alignment vertical="center"/>
    </xf>
    <xf numFmtId="0" fontId="8" fillId="0" borderId="4" xfId="0" applyNumberFormat="1" applyFont="1" applyBorder="1">
      <alignment vertical="center"/>
    </xf>
    <xf numFmtId="0" fontId="8" fillId="0" borderId="5" xfId="0" applyNumberFormat="1" applyFont="1" applyBorder="1">
      <alignment vertical="center"/>
    </xf>
    <xf numFmtId="176" fontId="0" fillId="0" borderId="0" xfId="0" applyNumberFormat="1" applyBorder="1">
      <alignment vertical="center"/>
    </xf>
    <xf numFmtId="179" fontId="0" fillId="0" borderId="12" xfId="0" applyNumberFormat="1" applyBorder="1">
      <alignment vertical="center"/>
    </xf>
    <xf numFmtId="0" fontId="0" fillId="0" borderId="11" xfId="0" applyBorder="1" applyAlignment="1">
      <alignment horizontal="center" vertical="center"/>
    </xf>
    <xf numFmtId="0" fontId="8" fillId="0" borderId="11" xfId="0" applyNumberFormat="1" applyFont="1" applyBorder="1">
      <alignment vertical="center"/>
    </xf>
    <xf numFmtId="0" fontId="8" fillId="0" borderId="0" xfId="0" applyNumberFormat="1" applyFont="1" applyBorder="1">
      <alignment vertical="center"/>
    </xf>
    <xf numFmtId="0" fontId="8" fillId="0" borderId="13" xfId="0" applyNumberFormat="1" applyFont="1" applyBorder="1">
      <alignment vertical="center"/>
    </xf>
    <xf numFmtId="0" fontId="8" fillId="3" borderId="13" xfId="0" applyNumberFormat="1" applyFont="1" applyFill="1" applyBorder="1">
      <alignment vertical="center"/>
    </xf>
    <xf numFmtId="0" fontId="8" fillId="0" borderId="0" xfId="0" applyNumberFormat="1" applyFont="1" applyFill="1" applyBorder="1">
      <alignment vertical="center"/>
    </xf>
    <xf numFmtId="0" fontId="0" fillId="0" borderId="0" xfId="0" applyBorder="1">
      <alignment vertical="center"/>
    </xf>
    <xf numFmtId="179" fontId="0" fillId="0" borderId="8" xfId="0" applyNumberFormat="1" applyBorder="1">
      <alignment vertical="center"/>
    </xf>
    <xf numFmtId="0" fontId="0" fillId="0" borderId="14" xfId="0" applyBorder="1" applyAlignment="1">
      <alignment horizontal="center" vertical="center"/>
    </xf>
    <xf numFmtId="0" fontId="8" fillId="0" borderId="14" xfId="0" applyNumberFormat="1" applyFont="1" applyBorder="1">
      <alignment vertical="center"/>
    </xf>
    <xf numFmtId="0" fontId="8" fillId="0" borderId="15" xfId="0" applyNumberFormat="1" applyFont="1" applyBorder="1">
      <alignment vertical="center"/>
    </xf>
    <xf numFmtId="0" fontId="8" fillId="0" borderId="16" xfId="0" applyNumberFormat="1" applyFont="1" applyBorder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>
      <alignment vertical="center"/>
    </xf>
    <xf numFmtId="0" fontId="6" fillId="0" borderId="13" xfId="0" applyFont="1" applyBorder="1">
      <alignment vertical="center"/>
    </xf>
    <xf numFmtId="176" fontId="0" fillId="0" borderId="6" xfId="0" applyNumberFormat="1" applyFill="1" applyBorder="1">
      <alignment vertical="center"/>
    </xf>
    <xf numFmtId="176" fontId="0" fillId="0" borderId="7" xfId="0" applyNumberFormat="1" applyFill="1" applyBorder="1">
      <alignment vertical="center"/>
    </xf>
    <xf numFmtId="0" fontId="6" fillId="0" borderId="1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9" fontId="6" fillId="0" borderId="6" xfId="9" applyFont="1" applyBorder="1">
      <alignment vertical="center"/>
    </xf>
    <xf numFmtId="9" fontId="6" fillId="0" borderId="7" xfId="9" applyFont="1" applyBorder="1">
      <alignment vertical="center"/>
    </xf>
    <xf numFmtId="9" fontId="6" fillId="0" borderId="6" xfId="0" applyNumberFormat="1" applyFont="1" applyBorder="1">
      <alignment vertical="center"/>
    </xf>
    <xf numFmtId="9" fontId="6" fillId="0" borderId="7" xfId="0" applyNumberFormat="1" applyFont="1" applyBorder="1">
      <alignment vertical="center"/>
    </xf>
    <xf numFmtId="9" fontId="6" fillId="0" borderId="9" xfId="0" applyNumberFormat="1" applyFont="1" applyBorder="1">
      <alignment vertical="center"/>
    </xf>
    <xf numFmtId="9" fontId="6" fillId="0" borderId="0" xfId="0" applyNumberFormat="1" applyFont="1" applyBorder="1">
      <alignment vertical="center"/>
    </xf>
    <xf numFmtId="0" fontId="6" fillId="0" borderId="9" xfId="0" applyFont="1" applyBorder="1" applyAlignment="1">
      <alignment horizontal="center" vertical="center"/>
    </xf>
    <xf numFmtId="176" fontId="0" fillId="0" borderId="9" xfId="0" applyNumberFormat="1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38" fontId="0" fillId="0" borderId="3" xfId="1" applyFont="1" applyBorder="1">
      <alignment vertical="center"/>
    </xf>
    <xf numFmtId="38" fontId="0" fillId="0" borderId="4" xfId="1" applyFont="1" applyBorder="1">
      <alignment vertical="center"/>
    </xf>
    <xf numFmtId="38" fontId="0" fillId="0" borderId="5" xfId="1" applyFont="1" applyBorder="1">
      <alignment vertical="center"/>
    </xf>
    <xf numFmtId="176" fontId="0" fillId="0" borderId="0" xfId="0" applyNumberFormat="1">
      <alignment vertical="center"/>
    </xf>
    <xf numFmtId="38" fontId="0" fillId="0" borderId="11" xfId="1" applyFont="1" applyBorder="1">
      <alignment vertical="center"/>
    </xf>
    <xf numFmtId="38" fontId="0" fillId="0" borderId="0" xfId="1" applyFont="1" applyBorder="1">
      <alignment vertical="center"/>
    </xf>
    <xf numFmtId="38" fontId="0" fillId="0" borderId="13" xfId="1" applyFont="1" applyBorder="1">
      <alignment vertical="center"/>
    </xf>
    <xf numFmtId="176" fontId="0" fillId="0" borderId="9" xfId="0" applyNumberFormat="1" applyFill="1" applyBorder="1">
      <alignment vertical="center"/>
    </xf>
    <xf numFmtId="0" fontId="6" fillId="0" borderId="10" xfId="0" applyFont="1" applyBorder="1" applyAlignment="1">
      <alignment horizontal="center" vertical="center"/>
    </xf>
    <xf numFmtId="38" fontId="9" fillId="0" borderId="6" xfId="1" applyFont="1" applyFill="1" applyBorder="1">
      <alignment vertical="center"/>
    </xf>
    <xf numFmtId="0" fontId="9" fillId="0" borderId="9" xfId="0" applyFont="1" applyBorder="1">
      <alignment vertical="center"/>
    </xf>
    <xf numFmtId="38" fontId="0" fillId="0" borderId="6" xfId="0" applyNumberFormat="1" applyBorder="1">
      <alignment vertical="center"/>
    </xf>
    <xf numFmtId="38" fontId="0" fillId="0" borderId="7" xfId="0" applyNumberFormat="1" applyBorder="1">
      <alignment vertical="center"/>
    </xf>
    <xf numFmtId="38" fontId="0" fillId="0" borderId="9" xfId="0" applyNumberFormat="1" applyBorder="1">
      <alignment vertical="center"/>
    </xf>
    <xf numFmtId="0" fontId="0" fillId="0" borderId="13" xfId="0" applyBorder="1">
      <alignment vertical="center"/>
    </xf>
    <xf numFmtId="9" fontId="6" fillId="0" borderId="9" xfId="9" applyFont="1" applyBorder="1">
      <alignment vertical="center"/>
    </xf>
    <xf numFmtId="180" fontId="6" fillId="0" borderId="6" xfId="9" applyNumberFormat="1" applyFont="1" applyBorder="1">
      <alignment vertical="center"/>
    </xf>
    <xf numFmtId="180" fontId="6" fillId="0" borderId="10" xfId="9" applyNumberFormat="1" applyFont="1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</cellXfs>
  <cellStyles count="50">
    <cellStyle name="標準" xfId="0" builtinId="0"/>
    <cellStyle name="桁区切り[0]" xfId="1" builtinId="6"/>
    <cellStyle name="入力" xfId="2" builtinId="20"/>
    <cellStyle name="桁区切り" xfId="3" builtinId="3"/>
    <cellStyle name="通貨[0]" xfId="4" builtinId="7"/>
    <cellStyle name="40% - アクセント 5" xfId="5" builtinId="47"/>
    <cellStyle name="通貨" xfId="6" builtinId="4"/>
    <cellStyle name="20% - アクセント 4" xfId="7" builtinId="42"/>
    <cellStyle name="メモ" xfId="8" builtinId="10"/>
    <cellStyle name="パーセント" xfId="9" builtinId="5"/>
    <cellStyle name="ハイパーリンク" xfId="10" builtinId="8"/>
    <cellStyle name="アクセント 2" xfId="11" builtinId="33"/>
    <cellStyle name="訪問済ハイパーリンク" xfId="12" builtinId="9"/>
    <cellStyle name="良い" xfId="13" builtinId="26"/>
    <cellStyle name="警告文" xfId="14" builtinId="11"/>
    <cellStyle name="リンクセル" xfId="15" builtinId="24"/>
    <cellStyle name="タイトル" xfId="16" builtinId="15"/>
    <cellStyle name="説明文" xfId="17" builtinId="53"/>
    <cellStyle name="アクセント 6" xfId="18" builtinId="49"/>
    <cellStyle name="出力" xfId="19" builtinId="21"/>
    <cellStyle name="見出し 1" xfId="20" builtinId="16"/>
    <cellStyle name="見出し 2" xfId="21" builtinId="17"/>
    <cellStyle name="計算" xfId="22" builtinId="22"/>
    <cellStyle name="見出し 3" xfId="23" builtinId="18"/>
    <cellStyle name="見出し 4" xfId="24" builtinId="19"/>
    <cellStyle name="60% - アクセント 5" xfId="25" builtinId="48"/>
    <cellStyle name="チェックセル" xfId="26" builtinId="23"/>
    <cellStyle name="40% - アクセント 1" xfId="27" builtinId="31"/>
    <cellStyle name="集計" xfId="28" builtinId="25"/>
    <cellStyle name="悪い" xfId="29" builtinId="27"/>
    <cellStyle name="どちらでもない" xfId="30" builtinId="28"/>
    <cellStyle name="アクセント 1" xfId="31" builtinId="29"/>
    <cellStyle name="20% - アクセント 1" xfId="32" builtinId="30"/>
    <cellStyle name="20% - アクセント 5" xfId="33" builtinId="46"/>
    <cellStyle name="60% - アクセント 1" xfId="34" builtinId="32"/>
    <cellStyle name="20% - アクセント 2" xfId="35" builtinId="34"/>
    <cellStyle name="40% - アクセント 2" xfId="36" builtinId="35"/>
    <cellStyle name="20% - アクセント 6" xfId="37" builtinId="50"/>
    <cellStyle name="60% - アクセント 2" xfId="38" builtinId="36"/>
    <cellStyle name="アクセント 3" xfId="39" builtinId="37"/>
    <cellStyle name="20% - アクセント 3" xfId="40" builtinId="38"/>
    <cellStyle name="40% - アクセント 3" xfId="41" builtinId="39"/>
    <cellStyle name="60% - アクセント 3" xfId="42" builtinId="40"/>
    <cellStyle name="アクセント 4" xfId="43" builtinId="41"/>
    <cellStyle name="40% - アクセント 4" xfId="44" builtinId="43"/>
    <cellStyle name="60% - アクセント 4" xfId="45" builtinId="44"/>
    <cellStyle name="アクセント 5" xfId="46" builtinId="45"/>
    <cellStyle name="40% - アクセント 6" xfId="47" builtinId="51"/>
    <cellStyle name="60% - アクセント 6" xfId="48" builtinId="52"/>
    <cellStyle name="標準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9" Type="http://schemas.openxmlformats.org/officeDocument/2006/relationships/image" Target="../media/image9.png"/><Relationship Id="rId8" Type="http://schemas.openxmlformats.org/officeDocument/2006/relationships/image" Target="../media/image8.png"/><Relationship Id="rId7" Type="http://schemas.openxmlformats.org/officeDocument/2006/relationships/image" Target="../media/image7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7" Type="http://schemas.openxmlformats.org/officeDocument/2006/relationships/image" Target="../media/image17.png"/><Relationship Id="rId16" Type="http://schemas.openxmlformats.org/officeDocument/2006/relationships/image" Target="../media/image16.png"/><Relationship Id="rId15" Type="http://schemas.openxmlformats.org/officeDocument/2006/relationships/image" Target="../media/image15.png"/><Relationship Id="rId14" Type="http://schemas.openxmlformats.org/officeDocument/2006/relationships/image" Target="../media/image14.png"/><Relationship Id="rId13" Type="http://schemas.openxmlformats.org/officeDocument/2006/relationships/image" Target="../media/image13.png"/><Relationship Id="rId12" Type="http://schemas.openxmlformats.org/officeDocument/2006/relationships/image" Target="../media/image12.png"/><Relationship Id="rId11" Type="http://schemas.openxmlformats.org/officeDocument/2006/relationships/image" Target="../media/image11.png"/><Relationship Id="rId10" Type="http://schemas.openxmlformats.org/officeDocument/2006/relationships/image" Target="../media/image10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601980</xdr:colOff>
      <xdr:row>13</xdr:row>
      <xdr:rowOff>76200</xdr:rowOff>
    </xdr:from>
    <xdr:to>
      <xdr:col>9</xdr:col>
      <xdr:colOff>510540</xdr:colOff>
      <xdr:row>18</xdr:row>
      <xdr:rowOff>99060</xdr:rowOff>
    </xdr:to>
    <xdr:sp>
      <xdr:nvSpPr>
        <xdr:cNvPr id="2" name="正方形/長方形 2"/>
        <xdr:cNvSpPr>
          <a:spLocks noChangeArrowheads="1"/>
        </xdr:cNvSpPr>
      </xdr:nvSpPr>
      <xdr:spPr>
        <a:xfrm rot="856518">
          <a:off x="5374005" y="3171825"/>
          <a:ext cx="527685" cy="121348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oneCellAnchor>
    <xdr:from>
      <xdr:col>10</xdr:col>
      <xdr:colOff>45720</xdr:colOff>
      <xdr:row>60</xdr:row>
      <xdr:rowOff>106680</xdr:rowOff>
    </xdr:from>
    <xdr:ext cx="20848" cy="266235"/>
    <xdr:sp>
      <xdr:nvSpPr>
        <xdr:cNvPr id="3" name="正方形/長方形 7"/>
        <xdr:cNvSpPr>
          <a:spLocks noChangeArrowheads="1"/>
        </xdr:cNvSpPr>
      </xdr:nvSpPr>
      <xdr:spPr>
        <a:xfrm>
          <a:off x="6055995" y="14394180"/>
          <a:ext cx="20320" cy="266065"/>
        </a:xfrm>
        <a:prstGeom prst="rect">
          <a:avLst/>
        </a:prstGeom>
        <a:noFill/>
        <a:ln>
          <a:noFill/>
        </a:ln>
      </xdr:spPr>
      <xdr:txBody>
        <a:bodyPr wrap="none" lIns="18288" tIns="0" rIns="0" bIns="0" anchor="t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10</xdr:col>
      <xdr:colOff>266700</xdr:colOff>
      <xdr:row>31</xdr:row>
      <xdr:rowOff>30480</xdr:rowOff>
    </xdr:from>
    <xdr:ext cx="20848" cy="266235"/>
    <xdr:sp>
      <xdr:nvSpPr>
        <xdr:cNvPr id="4" name="正方形/長方形 1"/>
        <xdr:cNvSpPr>
          <a:spLocks noChangeArrowheads="1"/>
        </xdr:cNvSpPr>
      </xdr:nvSpPr>
      <xdr:spPr>
        <a:xfrm>
          <a:off x="6276975" y="7412355"/>
          <a:ext cx="20320" cy="266065"/>
        </a:xfrm>
        <a:prstGeom prst="rect">
          <a:avLst/>
        </a:prstGeom>
        <a:noFill/>
        <a:ln>
          <a:noFill/>
        </a:ln>
      </xdr:spPr>
      <xdr:txBody>
        <a:bodyPr wrap="none" lIns="18288" tIns="0" rIns="0" bIns="0" anchor="t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13</xdr:col>
      <xdr:colOff>327660</xdr:colOff>
      <xdr:row>77</xdr:row>
      <xdr:rowOff>68580</xdr:rowOff>
    </xdr:from>
    <xdr:ext cx="18531" cy="213668"/>
    <xdr:sp>
      <xdr:nvSpPr>
        <xdr:cNvPr id="5" name="正方形/長方形 3"/>
        <xdr:cNvSpPr>
          <a:spLocks noChangeArrowheads="1"/>
        </xdr:cNvSpPr>
      </xdr:nvSpPr>
      <xdr:spPr>
        <a:xfrm>
          <a:off x="8195310" y="18404205"/>
          <a:ext cx="18415" cy="213360"/>
        </a:xfrm>
        <a:prstGeom prst="rect">
          <a:avLst/>
        </a:prstGeom>
        <a:noFill/>
        <a:ln>
          <a:noFill/>
        </a:ln>
      </xdr:spPr>
      <xdr:txBody>
        <a:bodyPr wrap="none" lIns="18288" tIns="0" rIns="0" bIns="0" anchor="t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6</xdr:col>
      <xdr:colOff>304800</xdr:colOff>
      <xdr:row>136</xdr:row>
      <xdr:rowOff>175260</xdr:rowOff>
    </xdr:from>
    <xdr:ext cx="20848" cy="323422"/>
    <xdr:sp>
      <xdr:nvSpPr>
        <xdr:cNvPr id="6" name="正方形/長方形 5"/>
        <xdr:cNvSpPr>
          <a:spLocks noChangeArrowheads="1"/>
        </xdr:cNvSpPr>
      </xdr:nvSpPr>
      <xdr:spPr>
        <a:xfrm>
          <a:off x="3838575" y="32560260"/>
          <a:ext cx="20320" cy="323215"/>
        </a:xfrm>
        <a:prstGeom prst="rect">
          <a:avLst/>
        </a:prstGeom>
        <a:noFill/>
        <a:ln>
          <a:noFill/>
        </a:ln>
      </xdr:spPr>
      <xdr:txBody>
        <a:bodyPr wrap="none" lIns="18288" tIns="0" rIns="0" bIns="0" anchor="t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7</xdr:col>
      <xdr:colOff>198120</xdr:colOff>
      <xdr:row>135</xdr:row>
      <xdr:rowOff>30480</xdr:rowOff>
    </xdr:from>
    <xdr:ext cx="20848" cy="266235"/>
    <xdr:sp>
      <xdr:nvSpPr>
        <xdr:cNvPr id="7" name="正方形/長方形 6"/>
        <xdr:cNvSpPr>
          <a:spLocks noChangeArrowheads="1"/>
        </xdr:cNvSpPr>
      </xdr:nvSpPr>
      <xdr:spPr>
        <a:xfrm>
          <a:off x="4351020" y="32177355"/>
          <a:ext cx="20320" cy="266065"/>
        </a:xfrm>
        <a:prstGeom prst="rect">
          <a:avLst/>
        </a:prstGeom>
        <a:noFill/>
        <a:ln>
          <a:noFill/>
        </a:ln>
      </xdr:spPr>
      <xdr:txBody>
        <a:bodyPr wrap="none" lIns="18288" tIns="0" rIns="0" bIns="0" anchor="t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7</xdr:col>
      <xdr:colOff>612866</xdr:colOff>
      <xdr:row>134</xdr:row>
      <xdr:rowOff>22860</xdr:rowOff>
    </xdr:from>
    <xdr:ext cx="18531" cy="156518"/>
    <xdr:sp>
      <xdr:nvSpPr>
        <xdr:cNvPr id="8" name="正方形/長方形 14"/>
        <xdr:cNvSpPr>
          <a:spLocks noChangeArrowheads="1"/>
        </xdr:cNvSpPr>
      </xdr:nvSpPr>
      <xdr:spPr>
        <a:xfrm>
          <a:off x="4765675" y="31931610"/>
          <a:ext cx="18415" cy="156210"/>
        </a:xfrm>
        <a:prstGeom prst="rect">
          <a:avLst/>
        </a:prstGeom>
        <a:noFill/>
        <a:ln>
          <a:noFill/>
        </a:ln>
      </xdr:spPr>
      <xdr:txBody>
        <a:bodyPr wrap="none" lIns="18288" tIns="0" rIns="0" bIns="0" anchor="t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8</xdr:col>
      <xdr:colOff>144780</xdr:colOff>
      <xdr:row>105</xdr:row>
      <xdr:rowOff>22860</xdr:rowOff>
    </xdr:from>
    <xdr:ext cx="18531" cy="258387"/>
    <xdr:sp>
      <xdr:nvSpPr>
        <xdr:cNvPr id="9" name="正方形/長方形 17"/>
        <xdr:cNvSpPr>
          <a:spLocks noChangeArrowheads="1"/>
        </xdr:cNvSpPr>
      </xdr:nvSpPr>
      <xdr:spPr>
        <a:xfrm>
          <a:off x="4916805" y="25025985"/>
          <a:ext cx="18415" cy="257810"/>
        </a:xfrm>
        <a:prstGeom prst="rect">
          <a:avLst/>
        </a:prstGeom>
        <a:noFill/>
        <a:ln>
          <a:noFill/>
        </a:ln>
      </xdr:spPr>
      <xdr:txBody>
        <a:bodyPr wrap="none" lIns="18288" tIns="0" rIns="0" bIns="0" anchor="t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9</xdr:col>
      <xdr:colOff>342900</xdr:colOff>
      <xdr:row>102</xdr:row>
      <xdr:rowOff>175260</xdr:rowOff>
    </xdr:from>
    <xdr:ext cx="20848" cy="325120"/>
    <xdr:sp>
      <xdr:nvSpPr>
        <xdr:cNvPr id="10" name="正方形/長方形 10"/>
        <xdr:cNvSpPr>
          <a:spLocks noChangeArrowheads="1"/>
        </xdr:cNvSpPr>
      </xdr:nvSpPr>
      <xdr:spPr>
        <a:xfrm>
          <a:off x="5734050" y="24464010"/>
          <a:ext cx="20320" cy="325120"/>
        </a:xfrm>
        <a:prstGeom prst="rect">
          <a:avLst/>
        </a:prstGeom>
        <a:noFill/>
        <a:ln>
          <a:noFill/>
        </a:ln>
      </xdr:spPr>
      <xdr:txBody>
        <a:bodyPr wrap="none" lIns="18288" tIns="0" rIns="0" bIns="0" anchor="t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12</xdr:col>
      <xdr:colOff>449580</xdr:colOff>
      <xdr:row>178</xdr:row>
      <xdr:rowOff>144780</xdr:rowOff>
    </xdr:from>
    <xdr:ext cx="18531" cy="267970"/>
    <xdr:sp>
      <xdr:nvSpPr>
        <xdr:cNvPr id="11" name="正方形/長方形 22"/>
        <xdr:cNvSpPr>
          <a:spLocks noChangeArrowheads="1"/>
        </xdr:cNvSpPr>
      </xdr:nvSpPr>
      <xdr:spPr>
        <a:xfrm>
          <a:off x="7698105" y="42531030"/>
          <a:ext cx="18415" cy="267970"/>
        </a:xfrm>
        <a:prstGeom prst="rect">
          <a:avLst/>
        </a:prstGeom>
        <a:noFill/>
        <a:ln>
          <a:noFill/>
        </a:ln>
      </xdr:spPr>
      <xdr:txBody>
        <a:bodyPr wrap="none" lIns="18288" tIns="0" rIns="0" bIns="0" anchor="t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15</xdr:col>
      <xdr:colOff>480060</xdr:colOff>
      <xdr:row>180</xdr:row>
      <xdr:rowOff>22860</xdr:rowOff>
    </xdr:from>
    <xdr:ext cx="18531" cy="156518"/>
    <xdr:sp>
      <xdr:nvSpPr>
        <xdr:cNvPr id="12" name="正方形/長方形 23"/>
        <xdr:cNvSpPr>
          <a:spLocks noChangeArrowheads="1"/>
        </xdr:cNvSpPr>
      </xdr:nvSpPr>
      <xdr:spPr>
        <a:xfrm>
          <a:off x="9585960" y="42885360"/>
          <a:ext cx="18415" cy="156210"/>
        </a:xfrm>
        <a:prstGeom prst="rect">
          <a:avLst/>
        </a:prstGeom>
        <a:noFill/>
        <a:ln>
          <a:noFill/>
        </a:ln>
      </xdr:spPr>
      <xdr:txBody>
        <a:bodyPr wrap="none" lIns="18288" tIns="0" rIns="0" bIns="0" anchor="t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15</xdr:col>
      <xdr:colOff>190500</xdr:colOff>
      <xdr:row>223</xdr:row>
      <xdr:rowOff>68580</xdr:rowOff>
    </xdr:from>
    <xdr:ext cx="20848" cy="266272"/>
    <xdr:sp>
      <xdr:nvSpPr>
        <xdr:cNvPr id="13" name="正方形/長方形 27"/>
        <xdr:cNvSpPr>
          <a:spLocks noChangeArrowheads="1"/>
        </xdr:cNvSpPr>
      </xdr:nvSpPr>
      <xdr:spPr>
        <a:xfrm>
          <a:off x="9296400" y="53170455"/>
          <a:ext cx="20320" cy="266065"/>
        </a:xfrm>
        <a:prstGeom prst="rect">
          <a:avLst/>
        </a:prstGeom>
        <a:noFill/>
        <a:ln>
          <a:noFill/>
        </a:ln>
      </xdr:spPr>
      <xdr:txBody>
        <a:bodyPr wrap="none" lIns="18288" tIns="0" rIns="0" bIns="0" anchor="t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8</xdr:col>
      <xdr:colOff>381000</xdr:colOff>
      <xdr:row>274</xdr:row>
      <xdr:rowOff>175260</xdr:rowOff>
    </xdr:from>
    <xdr:ext cx="20848" cy="324684"/>
    <xdr:sp>
      <xdr:nvSpPr>
        <xdr:cNvPr id="14" name="正方形/長方形 9"/>
        <xdr:cNvSpPr>
          <a:spLocks noChangeArrowheads="1"/>
        </xdr:cNvSpPr>
      </xdr:nvSpPr>
      <xdr:spPr>
        <a:xfrm>
          <a:off x="5153025" y="65421510"/>
          <a:ext cx="20320" cy="324485"/>
        </a:xfrm>
        <a:prstGeom prst="rect">
          <a:avLst/>
        </a:prstGeom>
        <a:noFill/>
        <a:ln>
          <a:noFill/>
        </a:ln>
      </xdr:spPr>
      <xdr:txBody>
        <a:bodyPr wrap="none" lIns="18288" tIns="0" rIns="0" bIns="0" anchor="t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12</xdr:col>
      <xdr:colOff>144780</xdr:colOff>
      <xdr:row>266</xdr:row>
      <xdr:rowOff>175260</xdr:rowOff>
    </xdr:from>
    <xdr:ext cx="18531" cy="325120"/>
    <xdr:sp>
      <xdr:nvSpPr>
        <xdr:cNvPr id="15" name="正方形/長方形 11"/>
        <xdr:cNvSpPr>
          <a:spLocks noChangeArrowheads="1"/>
        </xdr:cNvSpPr>
      </xdr:nvSpPr>
      <xdr:spPr>
        <a:xfrm>
          <a:off x="7393305" y="63516510"/>
          <a:ext cx="18415" cy="325120"/>
        </a:xfrm>
        <a:prstGeom prst="rect">
          <a:avLst/>
        </a:prstGeom>
        <a:noFill/>
        <a:ln>
          <a:noFill/>
        </a:ln>
      </xdr:spPr>
      <xdr:txBody>
        <a:bodyPr wrap="none" lIns="18288" tIns="0" rIns="0" bIns="0" anchor="t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9</xdr:col>
      <xdr:colOff>612866</xdr:colOff>
      <xdr:row>314</xdr:row>
      <xdr:rowOff>68580</xdr:rowOff>
    </xdr:from>
    <xdr:ext cx="18531" cy="213668"/>
    <xdr:sp>
      <xdr:nvSpPr>
        <xdr:cNvPr id="16" name="正方形/長方形 13"/>
        <xdr:cNvSpPr>
          <a:spLocks noChangeArrowheads="1"/>
        </xdr:cNvSpPr>
      </xdr:nvSpPr>
      <xdr:spPr>
        <a:xfrm>
          <a:off x="6003925" y="74839830"/>
          <a:ext cx="18415" cy="213360"/>
        </a:xfrm>
        <a:prstGeom prst="rect">
          <a:avLst/>
        </a:prstGeom>
        <a:noFill/>
        <a:ln>
          <a:noFill/>
        </a:ln>
      </xdr:spPr>
      <xdr:txBody>
        <a:bodyPr wrap="none" lIns="18288" tIns="0" rIns="0" bIns="0" anchor="t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12</xdr:col>
      <xdr:colOff>247795</xdr:colOff>
      <xdr:row>329</xdr:row>
      <xdr:rowOff>104775</xdr:rowOff>
    </xdr:from>
    <xdr:ext cx="184731" cy="378860"/>
    <xdr:sp>
      <xdr:nvSpPr>
        <xdr:cNvPr id="17" name="テキスト ボックス 15"/>
        <xdr:cNvSpPr txBox="1"/>
      </xdr:nvSpPr>
      <xdr:spPr>
        <a:xfrm>
          <a:off x="7496175" y="78447900"/>
          <a:ext cx="184785" cy="3784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14</xdr:col>
      <xdr:colOff>556260</xdr:colOff>
      <xdr:row>307</xdr:row>
      <xdr:rowOff>68580</xdr:rowOff>
    </xdr:from>
    <xdr:ext cx="18531" cy="213668"/>
    <xdr:sp>
      <xdr:nvSpPr>
        <xdr:cNvPr id="18" name="正方形/長方形 16"/>
        <xdr:cNvSpPr>
          <a:spLocks noChangeArrowheads="1"/>
        </xdr:cNvSpPr>
      </xdr:nvSpPr>
      <xdr:spPr>
        <a:xfrm>
          <a:off x="9043035" y="73172955"/>
          <a:ext cx="18415" cy="213360"/>
        </a:xfrm>
        <a:prstGeom prst="rect">
          <a:avLst/>
        </a:prstGeom>
        <a:noFill/>
        <a:ln>
          <a:noFill/>
        </a:ln>
      </xdr:spPr>
      <xdr:txBody>
        <a:bodyPr wrap="none" lIns="18288" tIns="0" rIns="0" bIns="0" anchor="t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7</xdr:col>
      <xdr:colOff>251460</xdr:colOff>
      <xdr:row>355</xdr:row>
      <xdr:rowOff>144780</xdr:rowOff>
    </xdr:from>
    <xdr:ext cx="18531" cy="213668"/>
    <xdr:sp>
      <xdr:nvSpPr>
        <xdr:cNvPr id="19" name="正方形/長方形 19"/>
        <xdr:cNvSpPr>
          <a:spLocks noChangeArrowheads="1"/>
        </xdr:cNvSpPr>
      </xdr:nvSpPr>
      <xdr:spPr>
        <a:xfrm>
          <a:off x="4404360" y="84679155"/>
          <a:ext cx="18415" cy="213360"/>
        </a:xfrm>
        <a:prstGeom prst="rect">
          <a:avLst/>
        </a:prstGeom>
        <a:noFill/>
        <a:ln>
          <a:noFill/>
        </a:ln>
      </xdr:spPr>
      <xdr:txBody>
        <a:bodyPr wrap="none" lIns="18288" tIns="0" rIns="0" bIns="0" anchor="t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9</xdr:col>
      <xdr:colOff>68580</xdr:colOff>
      <xdr:row>355</xdr:row>
      <xdr:rowOff>160020</xdr:rowOff>
    </xdr:from>
    <xdr:ext cx="18531" cy="322990"/>
    <xdr:sp>
      <xdr:nvSpPr>
        <xdr:cNvPr id="20" name="正方形/長方形 20"/>
        <xdr:cNvSpPr>
          <a:spLocks noChangeArrowheads="1"/>
        </xdr:cNvSpPr>
      </xdr:nvSpPr>
      <xdr:spPr>
        <a:xfrm>
          <a:off x="5459730" y="84694395"/>
          <a:ext cx="18415" cy="322580"/>
        </a:xfrm>
        <a:prstGeom prst="rect">
          <a:avLst/>
        </a:prstGeom>
        <a:noFill/>
        <a:ln>
          <a:noFill/>
        </a:ln>
      </xdr:spPr>
      <xdr:txBody>
        <a:bodyPr wrap="none" lIns="18288" tIns="0" rIns="0" bIns="0" anchor="t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9</xdr:col>
      <xdr:colOff>114300</xdr:colOff>
      <xdr:row>398</xdr:row>
      <xdr:rowOff>175260</xdr:rowOff>
    </xdr:from>
    <xdr:ext cx="20848" cy="325120"/>
    <xdr:sp>
      <xdr:nvSpPr>
        <xdr:cNvPr id="21" name="正方形/長方形 24"/>
        <xdr:cNvSpPr>
          <a:spLocks noChangeArrowheads="1"/>
        </xdr:cNvSpPr>
      </xdr:nvSpPr>
      <xdr:spPr>
        <a:xfrm>
          <a:off x="5505450" y="94949010"/>
          <a:ext cx="20320" cy="325120"/>
        </a:xfrm>
        <a:prstGeom prst="rect">
          <a:avLst/>
        </a:prstGeom>
        <a:noFill/>
        <a:ln>
          <a:noFill/>
        </a:ln>
      </xdr:spPr>
      <xdr:txBody>
        <a:bodyPr wrap="none" lIns="18288" tIns="0" rIns="0" bIns="0" anchor="t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11</xdr:col>
      <xdr:colOff>220980</xdr:colOff>
      <xdr:row>403</xdr:row>
      <xdr:rowOff>160020</xdr:rowOff>
    </xdr:from>
    <xdr:ext cx="18531" cy="323385"/>
    <xdr:sp>
      <xdr:nvSpPr>
        <xdr:cNvPr id="22" name="正方形/長方形 25"/>
        <xdr:cNvSpPr>
          <a:spLocks noChangeArrowheads="1"/>
        </xdr:cNvSpPr>
      </xdr:nvSpPr>
      <xdr:spPr>
        <a:xfrm>
          <a:off x="6850380" y="96124395"/>
          <a:ext cx="18415" cy="323215"/>
        </a:xfrm>
        <a:prstGeom prst="rect">
          <a:avLst/>
        </a:prstGeom>
        <a:noFill/>
        <a:ln>
          <a:noFill/>
        </a:ln>
      </xdr:spPr>
      <xdr:txBody>
        <a:bodyPr wrap="none" lIns="18288" tIns="0" rIns="0" bIns="0" anchor="t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12</xdr:col>
      <xdr:colOff>144780</xdr:colOff>
      <xdr:row>406</xdr:row>
      <xdr:rowOff>144780</xdr:rowOff>
    </xdr:from>
    <xdr:ext cx="18531" cy="267970"/>
    <xdr:sp>
      <xdr:nvSpPr>
        <xdr:cNvPr id="23" name="正方形/長方形 28"/>
        <xdr:cNvSpPr>
          <a:spLocks noChangeArrowheads="1"/>
        </xdr:cNvSpPr>
      </xdr:nvSpPr>
      <xdr:spPr>
        <a:xfrm>
          <a:off x="7393305" y="96823530"/>
          <a:ext cx="18415" cy="267970"/>
        </a:xfrm>
        <a:prstGeom prst="rect">
          <a:avLst/>
        </a:prstGeom>
        <a:noFill/>
        <a:ln>
          <a:noFill/>
        </a:ln>
      </xdr:spPr>
      <xdr:txBody>
        <a:bodyPr wrap="none" lIns="18288" tIns="0" rIns="0" bIns="0" anchor="t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12</xdr:col>
      <xdr:colOff>411480</xdr:colOff>
      <xdr:row>408</xdr:row>
      <xdr:rowOff>106680</xdr:rowOff>
    </xdr:from>
    <xdr:ext cx="18531" cy="213668"/>
    <xdr:sp>
      <xdr:nvSpPr>
        <xdr:cNvPr id="24" name="正方形/長方形 29"/>
        <xdr:cNvSpPr>
          <a:spLocks noChangeArrowheads="1"/>
        </xdr:cNvSpPr>
      </xdr:nvSpPr>
      <xdr:spPr>
        <a:xfrm>
          <a:off x="7660005" y="97261680"/>
          <a:ext cx="18415" cy="213360"/>
        </a:xfrm>
        <a:prstGeom prst="rect">
          <a:avLst/>
        </a:prstGeom>
        <a:noFill/>
        <a:ln>
          <a:noFill/>
        </a:ln>
      </xdr:spPr>
      <xdr:txBody>
        <a:bodyPr wrap="none" lIns="18288" tIns="0" rIns="0" bIns="0" anchor="t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twoCellAnchor editAs="oneCell">
    <xdr:from>
      <xdr:col>2</xdr:col>
      <xdr:colOff>0</xdr:colOff>
      <xdr:row>0</xdr:row>
      <xdr:rowOff>0</xdr:rowOff>
    </xdr:from>
    <xdr:to>
      <xdr:col>18</xdr:col>
      <xdr:colOff>28575</xdr:colOff>
      <xdr:row>19</xdr:row>
      <xdr:rowOff>152400</xdr:rowOff>
    </xdr:to>
    <xdr:pic>
      <xdr:nvPicPr>
        <xdr:cNvPr id="25" name="図形 2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57275" y="0"/>
          <a:ext cx="9934575" cy="4676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21</xdr:row>
      <xdr:rowOff>0</xdr:rowOff>
    </xdr:from>
    <xdr:to>
      <xdr:col>18</xdr:col>
      <xdr:colOff>47625</xdr:colOff>
      <xdr:row>40</xdr:row>
      <xdr:rowOff>114300</xdr:rowOff>
    </xdr:to>
    <xdr:pic>
      <xdr:nvPicPr>
        <xdr:cNvPr id="26" name="図形 2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57275" y="5000625"/>
          <a:ext cx="9953625" cy="4638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18</xdr:col>
      <xdr:colOff>57150</xdr:colOff>
      <xdr:row>60</xdr:row>
      <xdr:rowOff>123825</xdr:rowOff>
    </xdr:to>
    <xdr:pic>
      <xdr:nvPicPr>
        <xdr:cNvPr id="27" name="図形 2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057275" y="9763125"/>
          <a:ext cx="9963150" cy="4648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18</xdr:col>
      <xdr:colOff>133350</xdr:colOff>
      <xdr:row>81</xdr:row>
      <xdr:rowOff>133350</xdr:rowOff>
    </xdr:to>
    <xdr:pic>
      <xdr:nvPicPr>
        <xdr:cNvPr id="28" name="図形 27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1057275" y="14763750"/>
          <a:ext cx="10039350" cy="4657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83</xdr:row>
      <xdr:rowOff>0</xdr:rowOff>
    </xdr:from>
    <xdr:to>
      <xdr:col>18</xdr:col>
      <xdr:colOff>47625</xdr:colOff>
      <xdr:row>102</xdr:row>
      <xdr:rowOff>114300</xdr:rowOff>
    </xdr:to>
    <xdr:pic>
      <xdr:nvPicPr>
        <xdr:cNvPr id="29" name="図形 28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057275" y="19764375"/>
          <a:ext cx="9953625" cy="4638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104</xdr:row>
      <xdr:rowOff>0</xdr:rowOff>
    </xdr:from>
    <xdr:to>
      <xdr:col>18</xdr:col>
      <xdr:colOff>66675</xdr:colOff>
      <xdr:row>123</xdr:row>
      <xdr:rowOff>152400</xdr:rowOff>
    </xdr:to>
    <xdr:pic>
      <xdr:nvPicPr>
        <xdr:cNvPr id="30" name="図形 29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1057275" y="24765000"/>
          <a:ext cx="9972675" cy="4676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127</xdr:row>
      <xdr:rowOff>131445</xdr:rowOff>
    </xdr:from>
    <xdr:to>
      <xdr:col>17</xdr:col>
      <xdr:colOff>247650</xdr:colOff>
      <xdr:row>147</xdr:row>
      <xdr:rowOff>74295</xdr:rowOff>
    </xdr:to>
    <xdr:pic>
      <xdr:nvPicPr>
        <xdr:cNvPr id="31" name="図形 30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504825" y="30373320"/>
          <a:ext cx="10086975" cy="4705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</xdr:row>
      <xdr:rowOff>0</xdr:rowOff>
    </xdr:from>
    <xdr:to>
      <xdr:col>17</xdr:col>
      <xdr:colOff>152400</xdr:colOff>
      <xdr:row>168</xdr:row>
      <xdr:rowOff>57150</xdr:rowOff>
    </xdr:to>
    <xdr:pic>
      <xdr:nvPicPr>
        <xdr:cNvPr id="32" name="図形 31"/>
        <xdr:cNvPicPr>
          <a:picLocks noChangeAspect="1"/>
        </xdr:cNvPicPr>
      </xdr:nvPicPr>
      <xdr:blipFill>
        <a:blip r:embed="rId8"/>
        <a:stretch>
          <a:fillRect/>
        </a:stretch>
      </xdr:blipFill>
      <xdr:spPr>
        <a:xfrm>
          <a:off x="504825" y="35480625"/>
          <a:ext cx="9991725" cy="4581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170</xdr:row>
      <xdr:rowOff>0</xdr:rowOff>
    </xdr:from>
    <xdr:to>
      <xdr:col>17</xdr:col>
      <xdr:colOff>123825</xdr:colOff>
      <xdr:row>190</xdr:row>
      <xdr:rowOff>0</xdr:rowOff>
    </xdr:to>
    <xdr:pic>
      <xdr:nvPicPr>
        <xdr:cNvPr id="33" name="図形 32"/>
        <xdr:cNvPicPr>
          <a:picLocks noChangeAspect="1"/>
        </xdr:cNvPicPr>
      </xdr:nvPicPr>
      <xdr:blipFill>
        <a:blip r:embed="rId9"/>
        <a:stretch>
          <a:fillRect/>
        </a:stretch>
      </xdr:blipFill>
      <xdr:spPr>
        <a:xfrm>
          <a:off x="504825" y="40481250"/>
          <a:ext cx="9963150" cy="47625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191</xdr:row>
      <xdr:rowOff>0</xdr:rowOff>
    </xdr:from>
    <xdr:to>
      <xdr:col>17</xdr:col>
      <xdr:colOff>180975</xdr:colOff>
      <xdr:row>210</xdr:row>
      <xdr:rowOff>161925</xdr:rowOff>
    </xdr:to>
    <xdr:pic>
      <xdr:nvPicPr>
        <xdr:cNvPr id="34" name="図形 33"/>
        <xdr:cNvPicPr>
          <a:picLocks noChangeAspect="1"/>
        </xdr:cNvPicPr>
      </xdr:nvPicPr>
      <xdr:blipFill>
        <a:blip r:embed="rId10"/>
        <a:stretch>
          <a:fillRect/>
        </a:stretch>
      </xdr:blipFill>
      <xdr:spPr>
        <a:xfrm>
          <a:off x="504825" y="45481875"/>
          <a:ext cx="10020300" cy="4686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16510</xdr:colOff>
      <xdr:row>212</xdr:row>
      <xdr:rowOff>71120</xdr:rowOff>
    </xdr:from>
    <xdr:to>
      <xdr:col>17</xdr:col>
      <xdr:colOff>149860</xdr:colOff>
      <xdr:row>231</xdr:row>
      <xdr:rowOff>185420</xdr:rowOff>
    </xdr:to>
    <xdr:pic>
      <xdr:nvPicPr>
        <xdr:cNvPr id="35" name="図形 34"/>
        <xdr:cNvPicPr>
          <a:picLocks noChangeAspect="1"/>
        </xdr:cNvPicPr>
      </xdr:nvPicPr>
      <xdr:blipFill>
        <a:blip r:embed="rId11"/>
        <a:stretch>
          <a:fillRect/>
        </a:stretch>
      </xdr:blipFill>
      <xdr:spPr>
        <a:xfrm>
          <a:off x="521335" y="50553620"/>
          <a:ext cx="9972675" cy="4638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40005</xdr:colOff>
      <xdr:row>233</xdr:row>
      <xdr:rowOff>23495</xdr:rowOff>
    </xdr:from>
    <xdr:to>
      <xdr:col>17</xdr:col>
      <xdr:colOff>259080</xdr:colOff>
      <xdr:row>252</xdr:row>
      <xdr:rowOff>186055</xdr:rowOff>
    </xdr:to>
    <xdr:pic>
      <xdr:nvPicPr>
        <xdr:cNvPr id="36" name="図形 35"/>
        <xdr:cNvPicPr>
          <a:picLocks noChangeAspect="1"/>
        </xdr:cNvPicPr>
      </xdr:nvPicPr>
      <xdr:blipFill>
        <a:blip r:embed="rId12"/>
        <a:stretch>
          <a:fillRect/>
        </a:stretch>
      </xdr:blipFill>
      <xdr:spPr>
        <a:xfrm>
          <a:off x="544830" y="55506620"/>
          <a:ext cx="10058400" cy="4686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27940</xdr:colOff>
      <xdr:row>253</xdr:row>
      <xdr:rowOff>214630</xdr:rowOff>
    </xdr:from>
    <xdr:to>
      <xdr:col>17</xdr:col>
      <xdr:colOff>180340</xdr:colOff>
      <xdr:row>273</xdr:row>
      <xdr:rowOff>147955</xdr:rowOff>
    </xdr:to>
    <xdr:pic>
      <xdr:nvPicPr>
        <xdr:cNvPr id="37" name="図形 36"/>
        <xdr:cNvPicPr>
          <a:picLocks noChangeAspect="1"/>
        </xdr:cNvPicPr>
      </xdr:nvPicPr>
      <xdr:blipFill>
        <a:blip r:embed="rId13"/>
        <a:stretch>
          <a:fillRect/>
        </a:stretch>
      </xdr:blipFill>
      <xdr:spPr>
        <a:xfrm>
          <a:off x="532765" y="60460255"/>
          <a:ext cx="9991725" cy="4695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480695</xdr:colOff>
      <xdr:row>275</xdr:row>
      <xdr:rowOff>12700</xdr:rowOff>
    </xdr:from>
    <xdr:to>
      <xdr:col>17</xdr:col>
      <xdr:colOff>195580</xdr:colOff>
      <xdr:row>294</xdr:row>
      <xdr:rowOff>136525</xdr:rowOff>
    </xdr:to>
    <xdr:pic>
      <xdr:nvPicPr>
        <xdr:cNvPr id="38" name="図形 37"/>
        <xdr:cNvPicPr>
          <a:picLocks noChangeAspect="1"/>
        </xdr:cNvPicPr>
      </xdr:nvPicPr>
      <xdr:blipFill>
        <a:blip r:embed="rId14"/>
        <a:stretch>
          <a:fillRect/>
        </a:stretch>
      </xdr:blipFill>
      <xdr:spPr>
        <a:xfrm>
          <a:off x="480695" y="65497075"/>
          <a:ext cx="10059035" cy="4648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51435</xdr:colOff>
      <xdr:row>295</xdr:row>
      <xdr:rowOff>35560</xdr:rowOff>
    </xdr:from>
    <xdr:to>
      <xdr:col>17</xdr:col>
      <xdr:colOff>165735</xdr:colOff>
      <xdr:row>314</xdr:row>
      <xdr:rowOff>149860</xdr:rowOff>
    </xdr:to>
    <xdr:pic>
      <xdr:nvPicPr>
        <xdr:cNvPr id="39" name="図形 38"/>
        <xdr:cNvPicPr>
          <a:picLocks noChangeAspect="1"/>
        </xdr:cNvPicPr>
      </xdr:nvPicPr>
      <xdr:blipFill>
        <a:blip r:embed="rId15"/>
        <a:stretch>
          <a:fillRect/>
        </a:stretch>
      </xdr:blipFill>
      <xdr:spPr>
        <a:xfrm>
          <a:off x="556260" y="70282435"/>
          <a:ext cx="9953625" cy="4638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505460</xdr:colOff>
      <xdr:row>315</xdr:row>
      <xdr:rowOff>226060</xdr:rowOff>
    </xdr:from>
    <xdr:to>
      <xdr:col>17</xdr:col>
      <xdr:colOff>172085</xdr:colOff>
      <xdr:row>335</xdr:row>
      <xdr:rowOff>121285</xdr:rowOff>
    </xdr:to>
    <xdr:pic>
      <xdr:nvPicPr>
        <xdr:cNvPr id="40" name="図形 39"/>
        <xdr:cNvPicPr>
          <a:picLocks noChangeAspect="1"/>
        </xdr:cNvPicPr>
      </xdr:nvPicPr>
      <xdr:blipFill>
        <a:blip r:embed="rId16"/>
        <a:stretch>
          <a:fillRect/>
        </a:stretch>
      </xdr:blipFill>
      <xdr:spPr>
        <a:xfrm>
          <a:off x="504825" y="75235435"/>
          <a:ext cx="10011410" cy="4657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337</xdr:row>
      <xdr:rowOff>0</xdr:rowOff>
    </xdr:from>
    <xdr:to>
      <xdr:col>17</xdr:col>
      <xdr:colOff>95250</xdr:colOff>
      <xdr:row>356</xdr:row>
      <xdr:rowOff>228600</xdr:rowOff>
    </xdr:to>
    <xdr:pic>
      <xdr:nvPicPr>
        <xdr:cNvPr id="41" name="図形 40"/>
        <xdr:cNvPicPr>
          <a:picLocks noChangeAspect="1"/>
        </xdr:cNvPicPr>
      </xdr:nvPicPr>
      <xdr:blipFill>
        <a:blip r:embed="rId17"/>
        <a:stretch>
          <a:fillRect/>
        </a:stretch>
      </xdr:blipFill>
      <xdr:spPr>
        <a:xfrm>
          <a:off x="504825" y="80248125"/>
          <a:ext cx="9934575" cy="47529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64"/>
  <sheetViews>
    <sheetView tabSelected="1" workbookViewId="0">
      <pane xSplit="1" ySplit="8" topLeftCell="B15" activePane="bottomRight" state="frozen"/>
      <selection/>
      <selection pane="topRight"/>
      <selection pane="bottomLeft"/>
      <selection pane="bottomRight" activeCell="H23" sqref="H23"/>
    </sheetView>
  </sheetViews>
  <sheetFormatPr defaultColWidth="9" defaultRowHeight="18.75"/>
  <cols>
    <col min="1" max="1" width="4.875" customWidth="1"/>
    <col min="2" max="2" width="12" customWidth="1"/>
    <col min="3" max="3" width="10.625" customWidth="1"/>
    <col min="4" max="6" width="8.25" customWidth="1"/>
    <col min="7" max="7" width="9.875" customWidth="1"/>
    <col min="10" max="15" width="7.75" customWidth="1"/>
  </cols>
  <sheetData>
    <row r="1" spans="1:3">
      <c r="A1" s="17" t="s">
        <v>0</v>
      </c>
      <c r="C1" t="s">
        <v>1</v>
      </c>
    </row>
    <row r="2" spans="1:3">
      <c r="A2" s="17" t="s">
        <v>2</v>
      </c>
      <c r="C2" t="s">
        <v>3</v>
      </c>
    </row>
    <row r="3" spans="1:3">
      <c r="A3" s="17" t="s">
        <v>4</v>
      </c>
      <c r="C3" s="18">
        <v>100000</v>
      </c>
    </row>
    <row r="4" spans="1:3">
      <c r="A4" s="17" t="s">
        <v>5</v>
      </c>
      <c r="C4" s="18" t="s">
        <v>6</v>
      </c>
    </row>
    <row r="5" ht="19.5" spans="1:3">
      <c r="A5" s="17" t="s">
        <v>7</v>
      </c>
      <c r="C5" s="18" t="s">
        <v>8</v>
      </c>
    </row>
    <row r="6" ht="19.5" spans="1:15">
      <c r="A6" s="19" t="s">
        <v>9</v>
      </c>
      <c r="B6" s="19" t="s">
        <v>10</v>
      </c>
      <c r="C6" s="19" t="s">
        <v>10</v>
      </c>
      <c r="D6" s="20" t="s">
        <v>11</v>
      </c>
      <c r="E6" s="21"/>
      <c r="F6" s="22"/>
      <c r="G6" s="23" t="s">
        <v>12</v>
      </c>
      <c r="H6" s="24"/>
      <c r="I6" s="72"/>
      <c r="J6" s="23" t="s">
        <v>13</v>
      </c>
      <c r="K6" s="24"/>
      <c r="L6" s="72"/>
      <c r="M6" s="23" t="s">
        <v>14</v>
      </c>
      <c r="N6" s="24"/>
      <c r="O6" s="72"/>
    </row>
    <row r="7" ht="19.5" spans="1:15">
      <c r="A7" s="25"/>
      <c r="B7" s="25" t="s">
        <v>15</v>
      </c>
      <c r="C7" s="26" t="s">
        <v>16</v>
      </c>
      <c r="D7" s="27">
        <v>1.27</v>
      </c>
      <c r="E7" s="28">
        <v>1.5</v>
      </c>
      <c r="F7" s="29">
        <v>2</v>
      </c>
      <c r="G7" s="27">
        <v>1.27</v>
      </c>
      <c r="H7" s="28">
        <v>1.5</v>
      </c>
      <c r="I7" s="29">
        <v>2</v>
      </c>
      <c r="J7" s="27">
        <v>1.27</v>
      </c>
      <c r="K7" s="28">
        <v>1.5</v>
      </c>
      <c r="L7" s="29">
        <v>2</v>
      </c>
      <c r="M7" s="27">
        <v>1.27</v>
      </c>
      <c r="N7" s="28">
        <v>1.5</v>
      </c>
      <c r="O7" s="29">
        <v>2</v>
      </c>
    </row>
    <row r="8" spans="1:15">
      <c r="A8" s="30" t="s">
        <v>17</v>
      </c>
      <c r="B8" s="31"/>
      <c r="C8" s="32"/>
      <c r="D8" s="33"/>
      <c r="E8" s="34"/>
      <c r="F8" s="35"/>
      <c r="G8" s="36">
        <f>C3</f>
        <v>100000</v>
      </c>
      <c r="H8" s="37">
        <f>C3</f>
        <v>100000</v>
      </c>
      <c r="I8" s="73">
        <f>C3</f>
        <v>100000</v>
      </c>
      <c r="J8" s="74" t="s">
        <v>13</v>
      </c>
      <c r="K8" s="75"/>
      <c r="L8" s="76"/>
      <c r="M8" s="74"/>
      <c r="N8" s="75"/>
      <c r="O8" s="76"/>
    </row>
    <row r="9" spans="1:18">
      <c r="A9" s="38">
        <v>1</v>
      </c>
      <c r="B9" s="39">
        <v>44201</v>
      </c>
      <c r="C9" s="40">
        <v>2</v>
      </c>
      <c r="D9" s="41">
        <v>1.27</v>
      </c>
      <c r="E9" s="42">
        <v>1.5</v>
      </c>
      <c r="F9" s="43">
        <v>-1</v>
      </c>
      <c r="G9" s="44">
        <f>IF(D9="","",G8+M9)</f>
        <v>103810</v>
      </c>
      <c r="H9" s="44">
        <f t="shared" ref="H9" si="0">IF(E9="","",H8+N9)</f>
        <v>104500</v>
      </c>
      <c r="I9" s="44">
        <f t="shared" ref="I9" si="1">IF(F9="","",I8+O9)</f>
        <v>97000</v>
      </c>
      <c r="J9" s="77">
        <f>IF(G8="","",G8*0.03)</f>
        <v>3000</v>
      </c>
      <c r="K9" s="78">
        <f>IF(H8="","",H8*0.03)</f>
        <v>3000</v>
      </c>
      <c r="L9" s="79">
        <f>IF(I8="","",I8*0.03)</f>
        <v>3000</v>
      </c>
      <c r="M9" s="77">
        <f>IF(D9="","",J9*D9)</f>
        <v>3810</v>
      </c>
      <c r="N9" s="78">
        <f>IF(E9="","",K9*E9)</f>
        <v>4500</v>
      </c>
      <c r="O9" s="79">
        <f>IF(F9="","",L9*F9)</f>
        <v>-3000</v>
      </c>
      <c r="P9" s="80"/>
      <c r="Q9" s="80"/>
      <c r="R9" s="80"/>
    </row>
    <row r="10" spans="1:18">
      <c r="A10" s="38">
        <v>2</v>
      </c>
      <c r="B10" s="45">
        <v>44202</v>
      </c>
      <c r="C10" s="46">
        <v>1</v>
      </c>
      <c r="D10" s="47">
        <v>1.27</v>
      </c>
      <c r="E10" s="48">
        <v>1.5</v>
      </c>
      <c r="F10" s="49">
        <v>2</v>
      </c>
      <c r="G10" s="44">
        <f t="shared" ref="G10:G43" si="2">IF(D10="","",G9+M10)</f>
        <v>107765.161</v>
      </c>
      <c r="H10" s="44">
        <f t="shared" ref="H10:H42" si="3">IF(E10="","",H9+N10)</f>
        <v>109202.5</v>
      </c>
      <c r="I10" s="44">
        <f t="shared" ref="I10:I42" si="4">IF(F10="","",I9+O10)</f>
        <v>102820</v>
      </c>
      <c r="J10" s="81">
        <f t="shared" ref="J10:J12" si="5">IF(G9="","",G9*0.03)</f>
        <v>3114.3</v>
      </c>
      <c r="K10" s="82">
        <f t="shared" ref="K10:K12" si="6">IF(H9="","",H9*0.03)</f>
        <v>3135</v>
      </c>
      <c r="L10" s="83">
        <f t="shared" ref="L10:L12" si="7">IF(I9="","",I9*0.03)</f>
        <v>2910</v>
      </c>
      <c r="M10" s="81">
        <f t="shared" ref="M10:M12" si="8">IF(D10="","",J10*D10)</f>
        <v>3955.161</v>
      </c>
      <c r="N10" s="82">
        <f t="shared" ref="N10:N12" si="9">IF(E10="","",K10*E10)</f>
        <v>4702.5</v>
      </c>
      <c r="O10" s="83">
        <f t="shared" ref="O10:O12" si="10">IF(F10="","",L10*F10)</f>
        <v>5820</v>
      </c>
      <c r="P10" s="80"/>
      <c r="Q10" s="80"/>
      <c r="R10" s="80"/>
    </row>
    <row r="11" spans="1:18">
      <c r="A11" s="38">
        <v>3</v>
      </c>
      <c r="B11" s="45">
        <v>44214</v>
      </c>
      <c r="C11" s="46">
        <v>2</v>
      </c>
      <c r="D11" s="47">
        <v>-1</v>
      </c>
      <c r="E11" s="48">
        <v>-1</v>
      </c>
      <c r="F11" s="50">
        <v>-1</v>
      </c>
      <c r="G11" s="44">
        <f t="shared" si="2"/>
        <v>104532.20617</v>
      </c>
      <c r="H11" s="44">
        <f t="shared" si="3"/>
        <v>105926.425</v>
      </c>
      <c r="I11" s="44">
        <f t="shared" si="4"/>
        <v>99735.4</v>
      </c>
      <c r="J11" s="81">
        <f t="shared" si="5"/>
        <v>3232.95483</v>
      </c>
      <c r="K11" s="82">
        <f t="shared" si="6"/>
        <v>3276.075</v>
      </c>
      <c r="L11" s="83">
        <f t="shared" si="7"/>
        <v>3084.6</v>
      </c>
      <c r="M11" s="81">
        <f t="shared" si="8"/>
        <v>-3232.95483</v>
      </c>
      <c r="N11" s="82">
        <f t="shared" si="9"/>
        <v>-3276.075</v>
      </c>
      <c r="O11" s="83">
        <f t="shared" si="10"/>
        <v>-3084.6</v>
      </c>
      <c r="P11" s="80"/>
      <c r="Q11" s="80"/>
      <c r="R11" s="80"/>
    </row>
    <row r="12" spans="1:18">
      <c r="A12" s="38">
        <v>4</v>
      </c>
      <c r="B12" s="45">
        <v>44216</v>
      </c>
      <c r="C12" s="46">
        <v>2</v>
      </c>
      <c r="D12" s="47">
        <v>1.27</v>
      </c>
      <c r="E12" s="48">
        <v>1.5</v>
      </c>
      <c r="F12" s="49">
        <v>2</v>
      </c>
      <c r="G12" s="44">
        <f t="shared" si="2"/>
        <v>108514.883225077</v>
      </c>
      <c r="H12" s="44">
        <f t="shared" si="3"/>
        <v>110693.114125</v>
      </c>
      <c r="I12" s="44">
        <f t="shared" si="4"/>
        <v>105719.524</v>
      </c>
      <c r="J12" s="81">
        <f t="shared" si="5"/>
        <v>3135.9661851</v>
      </c>
      <c r="K12" s="82">
        <f t="shared" si="6"/>
        <v>3177.79275</v>
      </c>
      <c r="L12" s="83">
        <f t="shared" si="7"/>
        <v>2992.062</v>
      </c>
      <c r="M12" s="81">
        <f t="shared" si="8"/>
        <v>3982.677055077</v>
      </c>
      <c r="N12" s="82">
        <f t="shared" si="9"/>
        <v>4766.689125</v>
      </c>
      <c r="O12" s="83">
        <f t="shared" si="10"/>
        <v>5984.124</v>
      </c>
      <c r="P12" s="80"/>
      <c r="Q12" s="80"/>
      <c r="R12" s="80"/>
    </row>
    <row r="13" spans="1:18">
      <c r="A13" s="38">
        <v>5</v>
      </c>
      <c r="B13" s="45">
        <v>44216</v>
      </c>
      <c r="C13" s="46">
        <v>2</v>
      </c>
      <c r="D13" s="47">
        <v>-1</v>
      </c>
      <c r="E13" s="48">
        <v>-1</v>
      </c>
      <c r="F13" s="50">
        <v>-1</v>
      </c>
      <c r="G13" s="44">
        <f t="shared" si="2"/>
        <v>105259.436728325</v>
      </c>
      <c r="H13" s="44">
        <f t="shared" si="3"/>
        <v>107372.32070125</v>
      </c>
      <c r="I13" s="44">
        <f t="shared" si="4"/>
        <v>102547.93828</v>
      </c>
      <c r="J13" s="81">
        <f t="shared" ref="J13:J58" si="11">IF(G12="","",G12*0.03)</f>
        <v>3255.44649675231</v>
      </c>
      <c r="K13" s="82">
        <f t="shared" ref="K13:K58" si="12">IF(H12="","",H12*0.03)</f>
        <v>3320.79342375</v>
      </c>
      <c r="L13" s="83">
        <f t="shared" ref="L13:L58" si="13">IF(I12="","",I12*0.03)</f>
        <v>3171.58572</v>
      </c>
      <c r="M13" s="81">
        <f t="shared" ref="M13:M58" si="14">IF(D13="","",J13*D13)</f>
        <v>-3255.44649675231</v>
      </c>
      <c r="N13" s="82">
        <f t="shared" ref="N13:N58" si="15">IF(E13="","",K13*E13)</f>
        <v>-3320.79342375</v>
      </c>
      <c r="O13" s="83">
        <f t="shared" ref="O13:O58" si="16">IF(F13="","",L13*F13)</f>
        <v>-3171.58572</v>
      </c>
      <c r="P13" s="80"/>
      <c r="Q13" s="80"/>
      <c r="R13" s="80"/>
    </row>
    <row r="14" spans="1:18">
      <c r="A14" s="38">
        <v>6</v>
      </c>
      <c r="B14" s="45">
        <v>44236</v>
      </c>
      <c r="C14" s="46">
        <v>2</v>
      </c>
      <c r="D14" s="47">
        <v>-1</v>
      </c>
      <c r="E14" s="48">
        <v>-1</v>
      </c>
      <c r="F14" s="49">
        <v>-1</v>
      </c>
      <c r="G14" s="44">
        <f t="shared" si="2"/>
        <v>102101.653626475</v>
      </c>
      <c r="H14" s="44">
        <f t="shared" si="3"/>
        <v>104151.151080213</v>
      </c>
      <c r="I14" s="44">
        <f t="shared" si="4"/>
        <v>99471.5001316</v>
      </c>
      <c r="J14" s="81">
        <f t="shared" si="11"/>
        <v>3157.78310184974</v>
      </c>
      <c r="K14" s="82">
        <f t="shared" si="12"/>
        <v>3221.1696210375</v>
      </c>
      <c r="L14" s="83">
        <f t="shared" si="13"/>
        <v>3076.4381484</v>
      </c>
      <c r="M14" s="81">
        <f t="shared" si="14"/>
        <v>-3157.78310184974</v>
      </c>
      <c r="N14" s="82">
        <f t="shared" si="15"/>
        <v>-3221.1696210375</v>
      </c>
      <c r="O14" s="83">
        <f t="shared" si="16"/>
        <v>-3076.4381484</v>
      </c>
      <c r="P14" s="80"/>
      <c r="Q14" s="80"/>
      <c r="R14" s="80"/>
    </row>
    <row r="15" spans="1:18">
      <c r="A15" s="38">
        <v>7</v>
      </c>
      <c r="B15" s="45">
        <v>44239</v>
      </c>
      <c r="C15" s="46">
        <v>1</v>
      </c>
      <c r="D15" s="47">
        <v>1.27</v>
      </c>
      <c r="E15" s="48">
        <v>1.5</v>
      </c>
      <c r="F15" s="49">
        <v>2</v>
      </c>
      <c r="G15" s="44">
        <f t="shared" si="2"/>
        <v>105991.726629644</v>
      </c>
      <c r="H15" s="44">
        <f t="shared" si="3"/>
        <v>108837.952878822</v>
      </c>
      <c r="I15" s="44">
        <f t="shared" si="4"/>
        <v>105439.790139496</v>
      </c>
      <c r="J15" s="81">
        <f t="shared" si="11"/>
        <v>3063.04960879425</v>
      </c>
      <c r="K15" s="82">
        <f t="shared" si="12"/>
        <v>3124.53453240638</v>
      </c>
      <c r="L15" s="83">
        <f t="shared" si="13"/>
        <v>2984.145003948</v>
      </c>
      <c r="M15" s="81">
        <f t="shared" si="14"/>
        <v>3890.0730031687</v>
      </c>
      <c r="N15" s="82">
        <f t="shared" si="15"/>
        <v>4686.80179860956</v>
      </c>
      <c r="O15" s="83">
        <f t="shared" si="16"/>
        <v>5968.290007896</v>
      </c>
      <c r="P15" s="80"/>
      <c r="Q15" s="80"/>
      <c r="R15" s="80"/>
    </row>
    <row r="16" spans="1:18">
      <c r="A16" s="38">
        <v>8</v>
      </c>
      <c r="B16" s="45">
        <v>44252</v>
      </c>
      <c r="C16" s="46">
        <v>1</v>
      </c>
      <c r="D16" s="47">
        <v>-1</v>
      </c>
      <c r="E16" s="48">
        <v>-1</v>
      </c>
      <c r="F16" s="49">
        <v>-1</v>
      </c>
      <c r="G16" s="44">
        <f t="shared" si="2"/>
        <v>102811.974830754</v>
      </c>
      <c r="H16" s="44">
        <f t="shared" si="3"/>
        <v>105572.814292457</v>
      </c>
      <c r="I16" s="44">
        <f t="shared" si="4"/>
        <v>102276.596435311</v>
      </c>
      <c r="J16" s="81">
        <f t="shared" si="11"/>
        <v>3179.75179888931</v>
      </c>
      <c r="K16" s="82">
        <f t="shared" si="12"/>
        <v>3265.13858636466</v>
      </c>
      <c r="L16" s="83">
        <f t="shared" si="13"/>
        <v>3163.19370418488</v>
      </c>
      <c r="M16" s="81">
        <f t="shared" si="14"/>
        <v>-3179.75179888931</v>
      </c>
      <c r="N16" s="82">
        <f t="shared" si="15"/>
        <v>-3265.13858636466</v>
      </c>
      <c r="O16" s="83">
        <f t="shared" si="16"/>
        <v>-3163.19370418488</v>
      </c>
      <c r="P16" s="80"/>
      <c r="Q16" s="80"/>
      <c r="R16" s="80"/>
    </row>
    <row r="17" spans="1:18">
      <c r="A17" s="38">
        <v>9</v>
      </c>
      <c r="B17" s="45">
        <v>44258</v>
      </c>
      <c r="C17" s="46">
        <v>1</v>
      </c>
      <c r="D17" s="47">
        <v>1.27</v>
      </c>
      <c r="E17" s="48">
        <v>1.5</v>
      </c>
      <c r="F17" s="49">
        <v>2</v>
      </c>
      <c r="G17" s="44">
        <f t="shared" si="2"/>
        <v>106729.111071806</v>
      </c>
      <c r="H17" s="44">
        <f t="shared" si="3"/>
        <v>110323.590935618</v>
      </c>
      <c r="I17" s="44">
        <f t="shared" si="4"/>
        <v>108413.19222143</v>
      </c>
      <c r="J17" s="81">
        <f t="shared" si="11"/>
        <v>3084.35924492263</v>
      </c>
      <c r="K17" s="82">
        <f t="shared" si="12"/>
        <v>3167.18442877372</v>
      </c>
      <c r="L17" s="83">
        <f t="shared" si="13"/>
        <v>3068.29789305933</v>
      </c>
      <c r="M17" s="81">
        <f t="shared" si="14"/>
        <v>3917.13624105174</v>
      </c>
      <c r="N17" s="82">
        <f t="shared" si="15"/>
        <v>4750.77664316058</v>
      </c>
      <c r="O17" s="83">
        <f t="shared" si="16"/>
        <v>6136.59578611867</v>
      </c>
      <c r="P17" s="80"/>
      <c r="Q17" s="80"/>
      <c r="R17" s="80"/>
    </row>
    <row r="18" spans="1:18">
      <c r="A18" s="38">
        <v>10</v>
      </c>
      <c r="B18" s="45">
        <v>44260</v>
      </c>
      <c r="C18" s="46">
        <v>1</v>
      </c>
      <c r="D18" s="47">
        <v>1.27</v>
      </c>
      <c r="E18" s="48">
        <v>1.5</v>
      </c>
      <c r="F18" s="49">
        <v>2</v>
      </c>
      <c r="G18" s="44">
        <f t="shared" si="2"/>
        <v>110795.490203642</v>
      </c>
      <c r="H18" s="44">
        <f t="shared" si="3"/>
        <v>115288.152527721</v>
      </c>
      <c r="I18" s="44">
        <f t="shared" si="4"/>
        <v>114917.983754716</v>
      </c>
      <c r="J18" s="81">
        <f t="shared" si="11"/>
        <v>3201.87333215418</v>
      </c>
      <c r="K18" s="82">
        <f t="shared" si="12"/>
        <v>3309.70772806854</v>
      </c>
      <c r="L18" s="83">
        <f t="shared" si="13"/>
        <v>3252.39576664289</v>
      </c>
      <c r="M18" s="81">
        <f t="shared" si="14"/>
        <v>4066.37913183581</v>
      </c>
      <c r="N18" s="82">
        <f t="shared" si="15"/>
        <v>4964.56159210281</v>
      </c>
      <c r="O18" s="83">
        <f t="shared" si="16"/>
        <v>6504.79153328579</v>
      </c>
      <c r="P18" s="80"/>
      <c r="Q18" s="80"/>
      <c r="R18" s="80"/>
    </row>
    <row r="19" spans="1:18">
      <c r="A19" s="38">
        <v>11</v>
      </c>
      <c r="B19" s="45">
        <v>44263</v>
      </c>
      <c r="C19" s="46">
        <v>1</v>
      </c>
      <c r="D19" s="47">
        <v>1.27</v>
      </c>
      <c r="E19" s="48">
        <v>1.5</v>
      </c>
      <c r="F19" s="49">
        <v>2</v>
      </c>
      <c r="G19" s="44">
        <f t="shared" si="2"/>
        <v>115016.798380401</v>
      </c>
      <c r="H19" s="44">
        <f t="shared" si="3"/>
        <v>120476.119391468</v>
      </c>
      <c r="I19" s="44">
        <f t="shared" si="4"/>
        <v>121813.062779998</v>
      </c>
      <c r="J19" s="81">
        <f t="shared" si="11"/>
        <v>3323.86470610926</v>
      </c>
      <c r="K19" s="82">
        <f t="shared" si="12"/>
        <v>3458.64457583162</v>
      </c>
      <c r="L19" s="83">
        <f t="shared" si="13"/>
        <v>3447.53951264147</v>
      </c>
      <c r="M19" s="81">
        <f t="shared" si="14"/>
        <v>4221.30817675876</v>
      </c>
      <c r="N19" s="82">
        <f t="shared" si="15"/>
        <v>5187.96686374744</v>
      </c>
      <c r="O19" s="83">
        <f t="shared" si="16"/>
        <v>6895.07902528293</v>
      </c>
      <c r="P19" s="80"/>
      <c r="Q19" s="80"/>
      <c r="R19" s="80"/>
    </row>
    <row r="20" spans="1:18">
      <c r="A20" s="38">
        <v>12</v>
      </c>
      <c r="B20" s="45">
        <v>44264</v>
      </c>
      <c r="C20" s="46">
        <v>2</v>
      </c>
      <c r="D20" s="47">
        <v>-1</v>
      </c>
      <c r="E20" s="48">
        <v>-1</v>
      </c>
      <c r="F20" s="49">
        <v>-1</v>
      </c>
      <c r="G20" s="44">
        <f t="shared" si="2"/>
        <v>111566.294428989</v>
      </c>
      <c r="H20" s="44">
        <f t="shared" si="3"/>
        <v>116861.835809724</v>
      </c>
      <c r="I20" s="44">
        <f t="shared" si="4"/>
        <v>118158.670896599</v>
      </c>
      <c r="J20" s="81">
        <f t="shared" si="11"/>
        <v>3450.50395141202</v>
      </c>
      <c r="K20" s="82">
        <f t="shared" si="12"/>
        <v>3614.28358174405</v>
      </c>
      <c r="L20" s="83">
        <f t="shared" si="13"/>
        <v>3654.39188339995</v>
      </c>
      <c r="M20" s="81">
        <f t="shared" si="14"/>
        <v>-3450.50395141202</v>
      </c>
      <c r="N20" s="82">
        <f t="shared" si="15"/>
        <v>-3614.28358174405</v>
      </c>
      <c r="O20" s="83">
        <f t="shared" si="16"/>
        <v>-3654.39188339995</v>
      </c>
      <c r="P20" s="80"/>
      <c r="Q20" s="80"/>
      <c r="R20" s="80"/>
    </row>
    <row r="21" spans="1:18">
      <c r="A21" s="38">
        <v>13</v>
      </c>
      <c r="B21" s="45">
        <v>44267</v>
      </c>
      <c r="C21" s="46">
        <v>1</v>
      </c>
      <c r="D21" s="47">
        <v>-1</v>
      </c>
      <c r="E21" s="48">
        <v>-1</v>
      </c>
      <c r="F21" s="49">
        <v>-1</v>
      </c>
      <c r="G21" s="44">
        <f t="shared" si="2"/>
        <v>108219.305596119</v>
      </c>
      <c r="H21" s="44">
        <f t="shared" si="3"/>
        <v>113355.980735432</v>
      </c>
      <c r="I21" s="44">
        <f t="shared" si="4"/>
        <v>114613.910769701</v>
      </c>
      <c r="J21" s="81">
        <f t="shared" si="11"/>
        <v>3346.98883286966</v>
      </c>
      <c r="K21" s="82">
        <f t="shared" si="12"/>
        <v>3505.85507429173</v>
      </c>
      <c r="L21" s="83">
        <f t="shared" si="13"/>
        <v>3544.76012689796</v>
      </c>
      <c r="M21" s="81">
        <f t="shared" si="14"/>
        <v>-3346.98883286966</v>
      </c>
      <c r="N21" s="82">
        <f t="shared" si="15"/>
        <v>-3505.85507429173</v>
      </c>
      <c r="O21" s="83">
        <f t="shared" si="16"/>
        <v>-3544.76012689796</v>
      </c>
      <c r="P21" s="80"/>
      <c r="Q21" s="80"/>
      <c r="R21" s="80"/>
    </row>
    <row r="22" spans="1:18">
      <c r="A22" s="38">
        <v>14</v>
      </c>
      <c r="B22" s="45">
        <v>44281</v>
      </c>
      <c r="C22" s="46">
        <v>1</v>
      </c>
      <c r="D22" s="47">
        <v>-1</v>
      </c>
      <c r="E22" s="48">
        <v>-1</v>
      </c>
      <c r="F22" s="49">
        <v>-1</v>
      </c>
      <c r="G22" s="44">
        <f t="shared" si="2"/>
        <v>104972.726428235</v>
      </c>
      <c r="H22" s="44">
        <f t="shared" si="3"/>
        <v>109955.30131337</v>
      </c>
      <c r="I22" s="44">
        <f t="shared" si="4"/>
        <v>111175.49344661</v>
      </c>
      <c r="J22" s="81">
        <f t="shared" si="11"/>
        <v>3246.57916788357</v>
      </c>
      <c r="K22" s="82">
        <f t="shared" si="12"/>
        <v>3400.67942206297</v>
      </c>
      <c r="L22" s="83">
        <f t="shared" si="13"/>
        <v>3438.41732309102</v>
      </c>
      <c r="M22" s="81">
        <f t="shared" si="14"/>
        <v>-3246.57916788357</v>
      </c>
      <c r="N22" s="82">
        <f t="shared" si="15"/>
        <v>-3400.67942206297</v>
      </c>
      <c r="O22" s="83">
        <f t="shared" si="16"/>
        <v>-3438.41732309102</v>
      </c>
      <c r="P22" s="80"/>
      <c r="Q22" s="80"/>
      <c r="R22" s="80"/>
    </row>
    <row r="23" spans="1:18">
      <c r="A23" s="38">
        <v>15</v>
      </c>
      <c r="B23" s="45">
        <v>44291</v>
      </c>
      <c r="C23" s="46">
        <v>2</v>
      </c>
      <c r="D23" s="47">
        <v>1.27</v>
      </c>
      <c r="E23" s="48">
        <v>1.5</v>
      </c>
      <c r="F23" s="50">
        <v>2</v>
      </c>
      <c r="G23" s="44">
        <f t="shared" si="2"/>
        <v>108972.187305151</v>
      </c>
      <c r="H23" s="44">
        <f t="shared" si="3"/>
        <v>114903.289872471</v>
      </c>
      <c r="I23" s="44">
        <f t="shared" si="4"/>
        <v>117846.023053406</v>
      </c>
      <c r="J23" s="81">
        <f t="shared" si="11"/>
        <v>3149.18179284706</v>
      </c>
      <c r="K23" s="82">
        <f t="shared" si="12"/>
        <v>3298.65903940109</v>
      </c>
      <c r="L23" s="83">
        <f t="shared" si="13"/>
        <v>3335.26480339829</v>
      </c>
      <c r="M23" s="81">
        <f t="shared" si="14"/>
        <v>3999.46087691577</v>
      </c>
      <c r="N23" s="82">
        <f t="shared" si="15"/>
        <v>4947.98855910163</v>
      </c>
      <c r="O23" s="83">
        <f t="shared" si="16"/>
        <v>6670.52960679657</v>
      </c>
      <c r="P23" s="80"/>
      <c r="Q23" s="80"/>
      <c r="R23" s="80"/>
    </row>
    <row r="24" spans="1:18">
      <c r="A24" s="38">
        <v>16</v>
      </c>
      <c r="B24" s="45">
        <v>44301</v>
      </c>
      <c r="C24" s="46">
        <v>2</v>
      </c>
      <c r="D24" s="47">
        <v>-1</v>
      </c>
      <c r="E24" s="48">
        <v>-1</v>
      </c>
      <c r="F24" s="49">
        <v>-1</v>
      </c>
      <c r="G24" s="44">
        <f t="shared" si="2"/>
        <v>105703.021685997</v>
      </c>
      <c r="H24" s="44">
        <f t="shared" si="3"/>
        <v>111456.191176297</v>
      </c>
      <c r="I24" s="44">
        <f t="shared" si="4"/>
        <v>114310.642361804</v>
      </c>
      <c r="J24" s="81">
        <f t="shared" si="11"/>
        <v>3269.16561915454</v>
      </c>
      <c r="K24" s="82">
        <f t="shared" si="12"/>
        <v>3447.09869617413</v>
      </c>
      <c r="L24" s="83">
        <f t="shared" si="13"/>
        <v>3535.38069160218</v>
      </c>
      <c r="M24" s="81">
        <f t="shared" si="14"/>
        <v>-3269.16561915454</v>
      </c>
      <c r="N24" s="82">
        <f t="shared" si="15"/>
        <v>-3447.09869617413</v>
      </c>
      <c r="O24" s="83">
        <f t="shared" si="16"/>
        <v>-3535.38069160218</v>
      </c>
      <c r="P24" s="80"/>
      <c r="Q24" s="80"/>
      <c r="R24" s="80"/>
    </row>
    <row r="25" spans="1:18">
      <c r="A25" s="38">
        <v>17</v>
      </c>
      <c r="B25" s="45">
        <v>44308</v>
      </c>
      <c r="C25" s="46">
        <v>2</v>
      </c>
      <c r="D25" s="47">
        <v>-1</v>
      </c>
      <c r="E25" s="48">
        <v>-1</v>
      </c>
      <c r="F25" s="49">
        <v>-1</v>
      </c>
      <c r="G25" s="44">
        <f t="shared" si="2"/>
        <v>102531.931035417</v>
      </c>
      <c r="H25" s="44">
        <f t="shared" si="3"/>
        <v>108112.505441008</v>
      </c>
      <c r="I25" s="44">
        <f t="shared" si="4"/>
        <v>110881.32309095</v>
      </c>
      <c r="J25" s="81">
        <f t="shared" si="11"/>
        <v>3171.0906505799</v>
      </c>
      <c r="K25" s="82">
        <f t="shared" si="12"/>
        <v>3343.68573528891</v>
      </c>
      <c r="L25" s="83">
        <f t="shared" si="13"/>
        <v>3429.31927085412</v>
      </c>
      <c r="M25" s="81">
        <f t="shared" si="14"/>
        <v>-3171.0906505799</v>
      </c>
      <c r="N25" s="82">
        <f t="shared" si="15"/>
        <v>-3343.68573528891</v>
      </c>
      <c r="O25" s="83">
        <f t="shared" si="16"/>
        <v>-3429.31927085412</v>
      </c>
      <c r="P25" s="80"/>
      <c r="Q25" s="80"/>
      <c r="R25" s="80"/>
    </row>
    <row r="26" spans="1:18">
      <c r="A26" s="38">
        <v>18</v>
      </c>
      <c r="B26" s="45"/>
      <c r="C26" s="46"/>
      <c r="D26" s="47"/>
      <c r="E26" s="48"/>
      <c r="F26" s="49"/>
      <c r="G26" s="44" t="str">
        <f t="shared" si="2"/>
        <v/>
      </c>
      <c r="H26" s="44" t="str">
        <f t="shared" si="3"/>
        <v/>
      </c>
      <c r="I26" s="44" t="str">
        <f t="shared" si="4"/>
        <v/>
      </c>
      <c r="J26" s="81">
        <f t="shared" si="11"/>
        <v>3075.9579310625</v>
      </c>
      <c r="K26" s="82">
        <f t="shared" si="12"/>
        <v>3243.37516323024</v>
      </c>
      <c r="L26" s="83">
        <f t="shared" si="13"/>
        <v>3326.43969272849</v>
      </c>
      <c r="M26" s="81" t="str">
        <f t="shared" si="14"/>
        <v/>
      </c>
      <c r="N26" s="82" t="str">
        <f t="shared" si="15"/>
        <v/>
      </c>
      <c r="O26" s="83" t="str">
        <f t="shared" si="16"/>
        <v/>
      </c>
      <c r="P26" s="80"/>
      <c r="Q26" s="80"/>
      <c r="R26" s="80"/>
    </row>
    <row r="27" spans="1:18">
      <c r="A27" s="38">
        <v>19</v>
      </c>
      <c r="B27" s="45"/>
      <c r="C27" s="46"/>
      <c r="D27" s="47"/>
      <c r="E27" s="48"/>
      <c r="F27" s="49"/>
      <c r="G27" s="44" t="str">
        <f t="shared" si="2"/>
        <v/>
      </c>
      <c r="H27" s="44" t="str">
        <f t="shared" si="3"/>
        <v/>
      </c>
      <c r="I27" s="44" t="str">
        <f t="shared" si="4"/>
        <v/>
      </c>
      <c r="J27" s="81" t="str">
        <f t="shared" si="11"/>
        <v/>
      </c>
      <c r="K27" s="82" t="str">
        <f t="shared" si="12"/>
        <v/>
      </c>
      <c r="L27" s="83" t="str">
        <f t="shared" si="13"/>
        <v/>
      </c>
      <c r="M27" s="81" t="str">
        <f t="shared" si="14"/>
        <v/>
      </c>
      <c r="N27" s="82" t="str">
        <f t="shared" si="15"/>
        <v/>
      </c>
      <c r="O27" s="83" t="str">
        <f t="shared" si="16"/>
        <v/>
      </c>
      <c r="P27" s="80"/>
      <c r="Q27" s="80"/>
      <c r="R27" s="80"/>
    </row>
    <row r="28" spans="1:18">
      <c r="A28" s="38">
        <v>20</v>
      </c>
      <c r="B28" s="45"/>
      <c r="C28" s="46"/>
      <c r="D28" s="47"/>
      <c r="E28" s="48"/>
      <c r="F28" s="49"/>
      <c r="G28" s="44" t="str">
        <f t="shared" si="2"/>
        <v/>
      </c>
      <c r="H28" s="44" t="str">
        <f t="shared" si="3"/>
        <v/>
      </c>
      <c r="I28" s="44" t="str">
        <f t="shared" si="4"/>
        <v/>
      </c>
      <c r="J28" s="81" t="str">
        <f t="shared" si="11"/>
        <v/>
      </c>
      <c r="K28" s="82" t="str">
        <f t="shared" si="12"/>
        <v/>
      </c>
      <c r="L28" s="83" t="str">
        <f t="shared" si="13"/>
        <v/>
      </c>
      <c r="M28" s="81" t="str">
        <f t="shared" si="14"/>
        <v/>
      </c>
      <c r="N28" s="82" t="str">
        <f t="shared" si="15"/>
        <v/>
      </c>
      <c r="O28" s="83" t="str">
        <f t="shared" si="16"/>
        <v/>
      </c>
      <c r="P28" s="80"/>
      <c r="Q28" s="80"/>
      <c r="R28" s="80"/>
    </row>
    <row r="29" spans="1:18">
      <c r="A29" s="38">
        <v>21</v>
      </c>
      <c r="B29" s="45"/>
      <c r="C29" s="46"/>
      <c r="D29" s="47"/>
      <c r="E29" s="48"/>
      <c r="F29" s="50"/>
      <c r="G29" s="44" t="str">
        <f t="shared" si="2"/>
        <v/>
      </c>
      <c r="H29" s="44" t="str">
        <f t="shared" si="3"/>
        <v/>
      </c>
      <c r="I29" s="44" t="str">
        <f t="shared" si="4"/>
        <v/>
      </c>
      <c r="J29" s="81" t="str">
        <f t="shared" si="11"/>
        <v/>
      </c>
      <c r="K29" s="82" t="str">
        <f t="shared" si="12"/>
        <v/>
      </c>
      <c r="L29" s="83" t="str">
        <f t="shared" si="13"/>
        <v/>
      </c>
      <c r="M29" s="81" t="str">
        <f t="shared" si="14"/>
        <v/>
      </c>
      <c r="N29" s="82" t="str">
        <f t="shared" si="15"/>
        <v/>
      </c>
      <c r="O29" s="83" t="str">
        <f t="shared" si="16"/>
        <v/>
      </c>
      <c r="P29" s="80"/>
      <c r="Q29" s="80"/>
      <c r="R29" s="80"/>
    </row>
    <row r="30" spans="1:18">
      <c r="A30" s="38">
        <v>22</v>
      </c>
      <c r="B30" s="45"/>
      <c r="C30" s="46"/>
      <c r="D30" s="47"/>
      <c r="E30" s="48"/>
      <c r="F30" s="50"/>
      <c r="G30" s="44" t="str">
        <f t="shared" si="2"/>
        <v/>
      </c>
      <c r="H30" s="44" t="str">
        <f t="shared" si="3"/>
        <v/>
      </c>
      <c r="I30" s="44" t="str">
        <f t="shared" si="4"/>
        <v/>
      </c>
      <c r="J30" s="81" t="str">
        <f t="shared" si="11"/>
        <v/>
      </c>
      <c r="K30" s="82" t="str">
        <f t="shared" si="12"/>
        <v/>
      </c>
      <c r="L30" s="83" t="str">
        <f t="shared" si="13"/>
        <v/>
      </c>
      <c r="M30" s="81" t="str">
        <f t="shared" si="14"/>
        <v/>
      </c>
      <c r="N30" s="82" t="str">
        <f t="shared" si="15"/>
        <v/>
      </c>
      <c r="O30" s="83" t="str">
        <f t="shared" si="16"/>
        <v/>
      </c>
      <c r="P30" s="80"/>
      <c r="Q30" s="80"/>
      <c r="R30" s="80"/>
    </row>
    <row r="31" spans="1:18">
      <c r="A31" s="38">
        <v>23</v>
      </c>
      <c r="B31" s="45"/>
      <c r="C31" s="46"/>
      <c r="D31" s="47"/>
      <c r="E31" s="48"/>
      <c r="F31" s="49"/>
      <c r="G31" s="44" t="str">
        <f t="shared" si="2"/>
        <v/>
      </c>
      <c r="H31" s="44" t="str">
        <f t="shared" si="3"/>
        <v/>
      </c>
      <c r="I31" s="44" t="str">
        <f t="shared" si="4"/>
        <v/>
      </c>
      <c r="J31" s="81" t="str">
        <f t="shared" si="11"/>
        <v/>
      </c>
      <c r="K31" s="82" t="str">
        <f t="shared" si="12"/>
        <v/>
      </c>
      <c r="L31" s="83" t="str">
        <f t="shared" si="13"/>
        <v/>
      </c>
      <c r="M31" s="81" t="str">
        <f t="shared" si="14"/>
        <v/>
      </c>
      <c r="N31" s="82" t="str">
        <f t="shared" si="15"/>
        <v/>
      </c>
      <c r="O31" s="83" t="str">
        <f t="shared" si="16"/>
        <v/>
      </c>
      <c r="P31" s="80"/>
      <c r="Q31" s="80"/>
      <c r="R31" s="80"/>
    </row>
    <row r="32" spans="1:18">
      <c r="A32" s="38">
        <v>24</v>
      </c>
      <c r="B32" s="45"/>
      <c r="C32" s="46"/>
      <c r="D32" s="47"/>
      <c r="E32" s="48"/>
      <c r="F32" s="49"/>
      <c r="G32" s="44" t="str">
        <f t="shared" si="2"/>
        <v/>
      </c>
      <c r="H32" s="44" t="str">
        <f t="shared" si="3"/>
        <v/>
      </c>
      <c r="I32" s="44" t="str">
        <f t="shared" si="4"/>
        <v/>
      </c>
      <c r="J32" s="81" t="str">
        <f t="shared" si="11"/>
        <v/>
      </c>
      <c r="K32" s="82" t="str">
        <f t="shared" si="12"/>
        <v/>
      </c>
      <c r="L32" s="83" t="str">
        <f t="shared" si="13"/>
        <v/>
      </c>
      <c r="M32" s="81" t="str">
        <f t="shared" si="14"/>
        <v/>
      </c>
      <c r="N32" s="82" t="str">
        <f t="shared" si="15"/>
        <v/>
      </c>
      <c r="O32" s="83" t="str">
        <f t="shared" si="16"/>
        <v/>
      </c>
      <c r="P32" s="80"/>
      <c r="Q32" s="80"/>
      <c r="R32" s="80"/>
    </row>
    <row r="33" spans="1:18">
      <c r="A33" s="38">
        <v>25</v>
      </c>
      <c r="B33" s="45"/>
      <c r="C33" s="46"/>
      <c r="D33" s="47"/>
      <c r="E33" s="48"/>
      <c r="F33" s="49"/>
      <c r="G33" s="44" t="str">
        <f t="shared" si="2"/>
        <v/>
      </c>
      <c r="H33" s="44" t="str">
        <f t="shared" si="3"/>
        <v/>
      </c>
      <c r="I33" s="44" t="str">
        <f t="shared" si="4"/>
        <v/>
      </c>
      <c r="J33" s="81" t="str">
        <f t="shared" si="11"/>
        <v/>
      </c>
      <c r="K33" s="82" t="str">
        <f t="shared" si="12"/>
        <v/>
      </c>
      <c r="L33" s="83" t="str">
        <f t="shared" si="13"/>
        <v/>
      </c>
      <c r="M33" s="81" t="str">
        <f t="shared" si="14"/>
        <v/>
      </c>
      <c r="N33" s="82" t="str">
        <f t="shared" si="15"/>
        <v/>
      </c>
      <c r="O33" s="83" t="str">
        <f t="shared" si="16"/>
        <v/>
      </c>
      <c r="P33" s="80"/>
      <c r="Q33" s="80"/>
      <c r="R33" s="80"/>
    </row>
    <row r="34" spans="1:18">
      <c r="A34" s="38">
        <v>26</v>
      </c>
      <c r="B34" s="45"/>
      <c r="C34" s="46"/>
      <c r="D34" s="47"/>
      <c r="E34" s="48"/>
      <c r="F34" s="50"/>
      <c r="G34" s="44" t="str">
        <f t="shared" si="2"/>
        <v/>
      </c>
      <c r="H34" s="44" t="str">
        <f t="shared" si="3"/>
        <v/>
      </c>
      <c r="I34" s="44" t="str">
        <f t="shared" si="4"/>
        <v/>
      </c>
      <c r="J34" s="81" t="str">
        <f t="shared" si="11"/>
        <v/>
      </c>
      <c r="K34" s="82" t="str">
        <f t="shared" si="12"/>
        <v/>
      </c>
      <c r="L34" s="83" t="str">
        <f t="shared" si="13"/>
        <v/>
      </c>
      <c r="M34" s="81" t="str">
        <f t="shared" si="14"/>
        <v/>
      </c>
      <c r="N34" s="82" t="str">
        <f t="shared" si="15"/>
        <v/>
      </c>
      <c r="O34" s="83" t="str">
        <f t="shared" si="16"/>
        <v/>
      </c>
      <c r="P34" s="80"/>
      <c r="Q34" s="80"/>
      <c r="R34" s="80"/>
    </row>
    <row r="35" spans="1:18">
      <c r="A35" s="38">
        <v>27</v>
      </c>
      <c r="B35" s="45"/>
      <c r="C35" s="46"/>
      <c r="D35" s="47"/>
      <c r="E35" s="48"/>
      <c r="F35" s="50"/>
      <c r="G35" s="44" t="str">
        <f t="shared" si="2"/>
        <v/>
      </c>
      <c r="H35" s="44" t="str">
        <f t="shared" si="3"/>
        <v/>
      </c>
      <c r="I35" s="44" t="str">
        <f t="shared" si="4"/>
        <v/>
      </c>
      <c r="J35" s="81" t="str">
        <f t="shared" si="11"/>
        <v/>
      </c>
      <c r="K35" s="82" t="str">
        <f t="shared" si="12"/>
        <v/>
      </c>
      <c r="L35" s="83" t="str">
        <f t="shared" si="13"/>
        <v/>
      </c>
      <c r="M35" s="81" t="str">
        <f t="shared" si="14"/>
        <v/>
      </c>
      <c r="N35" s="82" t="str">
        <f t="shared" si="15"/>
        <v/>
      </c>
      <c r="O35" s="83" t="str">
        <f t="shared" si="16"/>
        <v/>
      </c>
      <c r="P35" s="80"/>
      <c r="Q35" s="80"/>
      <c r="R35" s="80"/>
    </row>
    <row r="36" spans="1:18">
      <c r="A36" s="38">
        <v>28</v>
      </c>
      <c r="B36" s="45"/>
      <c r="C36" s="46"/>
      <c r="D36" s="47"/>
      <c r="E36" s="48"/>
      <c r="F36" s="49"/>
      <c r="G36" s="44" t="str">
        <f t="shared" si="2"/>
        <v/>
      </c>
      <c r="H36" s="44" t="str">
        <f t="shared" si="3"/>
        <v/>
      </c>
      <c r="I36" s="44" t="str">
        <f t="shared" si="4"/>
        <v/>
      </c>
      <c r="J36" s="81" t="str">
        <f t="shared" si="11"/>
        <v/>
      </c>
      <c r="K36" s="82" t="str">
        <f t="shared" si="12"/>
        <v/>
      </c>
      <c r="L36" s="83" t="str">
        <f t="shared" si="13"/>
        <v/>
      </c>
      <c r="M36" s="81" t="str">
        <f t="shared" si="14"/>
        <v/>
      </c>
      <c r="N36" s="82" t="str">
        <f t="shared" si="15"/>
        <v/>
      </c>
      <c r="O36" s="83" t="str">
        <f t="shared" si="16"/>
        <v/>
      </c>
      <c r="P36" s="80"/>
      <c r="Q36" s="80"/>
      <c r="R36" s="80"/>
    </row>
    <row r="37" spans="1:18">
      <c r="A37" s="38">
        <v>29</v>
      </c>
      <c r="B37" s="45"/>
      <c r="C37" s="46"/>
      <c r="D37" s="47"/>
      <c r="E37" s="48"/>
      <c r="F37" s="49"/>
      <c r="G37" s="44" t="str">
        <f t="shared" si="2"/>
        <v/>
      </c>
      <c r="H37" s="44" t="str">
        <f t="shared" si="3"/>
        <v/>
      </c>
      <c r="I37" s="44" t="str">
        <f t="shared" si="4"/>
        <v/>
      </c>
      <c r="J37" s="81" t="str">
        <f t="shared" si="11"/>
        <v/>
      </c>
      <c r="K37" s="82" t="str">
        <f t="shared" si="12"/>
        <v/>
      </c>
      <c r="L37" s="83" t="str">
        <f t="shared" si="13"/>
        <v/>
      </c>
      <c r="M37" s="81" t="str">
        <f t="shared" si="14"/>
        <v/>
      </c>
      <c r="N37" s="82" t="str">
        <f t="shared" si="15"/>
        <v/>
      </c>
      <c r="O37" s="83" t="str">
        <f t="shared" si="16"/>
        <v/>
      </c>
      <c r="P37" s="80"/>
      <c r="Q37" s="80"/>
      <c r="R37" s="80"/>
    </row>
    <row r="38" spans="1:18">
      <c r="A38" s="38">
        <v>30</v>
      </c>
      <c r="B38" s="45"/>
      <c r="C38" s="46"/>
      <c r="D38" s="47"/>
      <c r="E38" s="48"/>
      <c r="F38" s="49"/>
      <c r="G38" s="44" t="str">
        <f t="shared" si="2"/>
        <v/>
      </c>
      <c r="H38" s="44" t="str">
        <f t="shared" si="3"/>
        <v/>
      </c>
      <c r="I38" s="44" t="str">
        <f t="shared" si="4"/>
        <v/>
      </c>
      <c r="J38" s="81" t="str">
        <f t="shared" si="11"/>
        <v/>
      </c>
      <c r="K38" s="82" t="str">
        <f t="shared" si="12"/>
        <v/>
      </c>
      <c r="L38" s="83" t="str">
        <f t="shared" si="13"/>
        <v/>
      </c>
      <c r="M38" s="81" t="str">
        <f t="shared" si="14"/>
        <v/>
      </c>
      <c r="N38" s="82" t="str">
        <f t="shared" si="15"/>
        <v/>
      </c>
      <c r="O38" s="83" t="str">
        <f t="shared" si="16"/>
        <v/>
      </c>
      <c r="P38" s="80"/>
      <c r="Q38" s="80"/>
      <c r="R38" s="80"/>
    </row>
    <row r="39" spans="1:18">
      <c r="A39" s="38">
        <v>31</v>
      </c>
      <c r="B39" s="45"/>
      <c r="C39" s="46"/>
      <c r="D39" s="47"/>
      <c r="E39" s="51"/>
      <c r="F39" s="49"/>
      <c r="G39" s="44" t="str">
        <f t="shared" si="2"/>
        <v/>
      </c>
      <c r="H39" s="44" t="str">
        <f t="shared" si="3"/>
        <v/>
      </c>
      <c r="I39" s="44" t="str">
        <f t="shared" si="4"/>
        <v/>
      </c>
      <c r="J39" s="81" t="str">
        <f t="shared" si="11"/>
        <v/>
      </c>
      <c r="K39" s="82" t="str">
        <f t="shared" si="12"/>
        <v/>
      </c>
      <c r="L39" s="83" t="str">
        <f t="shared" si="13"/>
        <v/>
      </c>
      <c r="M39" s="81" t="str">
        <f t="shared" si="14"/>
        <v/>
      </c>
      <c r="N39" s="82" t="str">
        <f t="shared" si="15"/>
        <v/>
      </c>
      <c r="O39" s="83" t="str">
        <f t="shared" si="16"/>
        <v/>
      </c>
      <c r="P39" s="80"/>
      <c r="Q39" s="80"/>
      <c r="R39" s="80"/>
    </row>
    <row r="40" spans="1:18">
      <c r="A40" s="38">
        <v>32</v>
      </c>
      <c r="B40" s="45"/>
      <c r="C40" s="46"/>
      <c r="D40" s="47"/>
      <c r="E40" s="51"/>
      <c r="F40" s="49"/>
      <c r="G40" s="44" t="str">
        <f t="shared" si="2"/>
        <v/>
      </c>
      <c r="H40" s="44" t="str">
        <f t="shared" si="3"/>
        <v/>
      </c>
      <c r="I40" s="44" t="str">
        <f t="shared" si="4"/>
        <v/>
      </c>
      <c r="J40" s="81" t="str">
        <f t="shared" si="11"/>
        <v/>
      </c>
      <c r="K40" s="82" t="str">
        <f t="shared" si="12"/>
        <v/>
      </c>
      <c r="L40" s="83" t="str">
        <f t="shared" si="13"/>
        <v/>
      </c>
      <c r="M40" s="81" t="str">
        <f t="shared" si="14"/>
        <v/>
      </c>
      <c r="N40" s="82" t="str">
        <f t="shared" si="15"/>
        <v/>
      </c>
      <c r="O40" s="83" t="str">
        <f t="shared" si="16"/>
        <v/>
      </c>
      <c r="P40" s="80"/>
      <c r="Q40" s="80"/>
      <c r="R40" s="80"/>
    </row>
    <row r="41" spans="1:18">
      <c r="A41" s="38">
        <v>33</v>
      </c>
      <c r="B41" s="45"/>
      <c r="C41" s="46"/>
      <c r="D41" s="47"/>
      <c r="E41" s="51"/>
      <c r="F41" s="50"/>
      <c r="G41" s="44" t="str">
        <f t="shared" si="2"/>
        <v/>
      </c>
      <c r="H41" s="44" t="str">
        <f t="shared" si="3"/>
        <v/>
      </c>
      <c r="I41" s="44" t="str">
        <f t="shared" si="4"/>
        <v/>
      </c>
      <c r="J41" s="81" t="str">
        <f t="shared" si="11"/>
        <v/>
      </c>
      <c r="K41" s="82" t="str">
        <f t="shared" si="12"/>
        <v/>
      </c>
      <c r="L41" s="83" t="str">
        <f t="shared" si="13"/>
        <v/>
      </c>
      <c r="M41" s="81" t="str">
        <f t="shared" si="14"/>
        <v/>
      </c>
      <c r="N41" s="82" t="str">
        <f t="shared" si="15"/>
        <v/>
      </c>
      <c r="O41" s="83" t="str">
        <f t="shared" si="16"/>
        <v/>
      </c>
      <c r="P41" s="80"/>
      <c r="Q41" s="80"/>
      <c r="R41" s="80"/>
    </row>
    <row r="42" spans="1:18">
      <c r="A42" s="38">
        <v>34</v>
      </c>
      <c r="B42" s="45"/>
      <c r="C42" s="46"/>
      <c r="D42" s="47"/>
      <c r="E42" s="51"/>
      <c r="F42" s="50"/>
      <c r="G42" s="44" t="str">
        <f t="shared" si="2"/>
        <v/>
      </c>
      <c r="H42" s="44" t="str">
        <f t="shared" si="3"/>
        <v/>
      </c>
      <c r="I42" s="44" t="str">
        <f t="shared" si="4"/>
        <v/>
      </c>
      <c r="J42" s="81" t="str">
        <f t="shared" si="11"/>
        <v/>
      </c>
      <c r="K42" s="82" t="str">
        <f t="shared" si="12"/>
        <v/>
      </c>
      <c r="L42" s="83" t="str">
        <f t="shared" si="13"/>
        <v/>
      </c>
      <c r="M42" s="81" t="str">
        <f t="shared" si="14"/>
        <v/>
      </c>
      <c r="N42" s="82" t="str">
        <f t="shared" si="15"/>
        <v/>
      </c>
      <c r="O42" s="83" t="str">
        <f t="shared" si="16"/>
        <v/>
      </c>
      <c r="P42" s="80"/>
      <c r="Q42" s="80"/>
      <c r="R42" s="80"/>
    </row>
    <row r="43" spans="1:15">
      <c r="A43" s="52">
        <v>35</v>
      </c>
      <c r="B43" s="45"/>
      <c r="C43" s="46"/>
      <c r="D43" s="47"/>
      <c r="E43" s="51"/>
      <c r="F43" s="49"/>
      <c r="G43" s="44" t="str">
        <f t="shared" si="2"/>
        <v/>
      </c>
      <c r="H43" s="44" t="str">
        <f t="shared" ref="H43:I43" si="17">IF(E43="","",H42+N43)</f>
        <v/>
      </c>
      <c r="I43" s="44" t="str">
        <f t="shared" si="17"/>
        <v/>
      </c>
      <c r="J43" s="81" t="str">
        <f t="shared" si="11"/>
        <v/>
      </c>
      <c r="K43" s="82" t="str">
        <f t="shared" si="12"/>
        <v/>
      </c>
      <c r="L43" s="83" t="str">
        <f t="shared" si="13"/>
        <v/>
      </c>
      <c r="M43" s="81" t="str">
        <f t="shared" si="14"/>
        <v/>
      </c>
      <c r="N43" s="82" t="str">
        <f t="shared" si="15"/>
        <v/>
      </c>
      <c r="O43" s="83" t="str">
        <f t="shared" si="16"/>
        <v/>
      </c>
    </row>
    <row r="44" spans="1:15">
      <c r="A44" s="38">
        <v>36</v>
      </c>
      <c r="B44" s="45"/>
      <c r="C44" s="46"/>
      <c r="D44" s="47"/>
      <c r="E44" s="51"/>
      <c r="F44" s="49"/>
      <c r="G44" s="44" t="str">
        <f t="shared" ref="G44:G58" si="18">IF(D44="","",G43+M44)</f>
        <v/>
      </c>
      <c r="H44" s="44" t="str">
        <f t="shared" ref="H44:H58" si="19">IF(E44="","",H43+N44)</f>
        <v/>
      </c>
      <c r="I44" s="44" t="str">
        <f t="shared" ref="I44:I58" si="20">IF(F44="","",I43+O44)</f>
        <v/>
      </c>
      <c r="J44" s="81" t="str">
        <f t="shared" si="11"/>
        <v/>
      </c>
      <c r="K44" s="82" t="str">
        <f t="shared" si="12"/>
        <v/>
      </c>
      <c r="L44" s="83" t="str">
        <f t="shared" si="13"/>
        <v/>
      </c>
      <c r="M44" s="81" t="str">
        <f t="shared" si="14"/>
        <v/>
      </c>
      <c r="N44" s="82" t="str">
        <f t="shared" si="15"/>
        <v/>
      </c>
      <c r="O44" s="83" t="str">
        <f t="shared" si="16"/>
        <v/>
      </c>
    </row>
    <row r="45" spans="1:15">
      <c r="A45" s="38">
        <v>37</v>
      </c>
      <c r="B45" s="45"/>
      <c r="C45" s="46"/>
      <c r="D45" s="47"/>
      <c r="E45" s="48"/>
      <c r="F45" s="49"/>
      <c r="G45" s="44" t="str">
        <f t="shared" si="18"/>
        <v/>
      </c>
      <c r="H45" s="44" t="str">
        <f t="shared" si="19"/>
        <v/>
      </c>
      <c r="I45" s="44" t="str">
        <f t="shared" si="20"/>
        <v/>
      </c>
      <c r="J45" s="81" t="str">
        <f t="shared" si="11"/>
        <v/>
      </c>
      <c r="K45" s="82" t="str">
        <f t="shared" si="12"/>
        <v/>
      </c>
      <c r="L45" s="83" t="str">
        <f t="shared" si="13"/>
        <v/>
      </c>
      <c r="M45" s="81" t="str">
        <f t="shared" si="14"/>
        <v/>
      </c>
      <c r="N45" s="82" t="str">
        <f t="shared" si="15"/>
        <v/>
      </c>
      <c r="O45" s="83" t="str">
        <f t="shared" si="16"/>
        <v/>
      </c>
    </row>
    <row r="46" spans="1:15">
      <c r="A46" s="38">
        <v>38</v>
      </c>
      <c r="B46" s="45"/>
      <c r="C46" s="46"/>
      <c r="D46" s="47"/>
      <c r="E46" s="48"/>
      <c r="F46" s="49"/>
      <c r="G46" s="44" t="str">
        <f t="shared" si="18"/>
        <v/>
      </c>
      <c r="H46" s="44" t="str">
        <f t="shared" si="19"/>
        <v/>
      </c>
      <c r="I46" s="44" t="str">
        <f t="shared" si="20"/>
        <v/>
      </c>
      <c r="J46" s="81" t="str">
        <f t="shared" si="11"/>
        <v/>
      </c>
      <c r="K46" s="82" t="str">
        <f t="shared" si="12"/>
        <v/>
      </c>
      <c r="L46" s="83" t="str">
        <f t="shared" si="13"/>
        <v/>
      </c>
      <c r="M46" s="81" t="str">
        <f t="shared" si="14"/>
        <v/>
      </c>
      <c r="N46" s="82" t="str">
        <f t="shared" si="15"/>
        <v/>
      </c>
      <c r="O46" s="83" t="str">
        <f t="shared" si="16"/>
        <v/>
      </c>
    </row>
    <row r="47" spans="1:15">
      <c r="A47" s="38">
        <v>39</v>
      </c>
      <c r="B47" s="45"/>
      <c r="C47" s="46"/>
      <c r="D47" s="47"/>
      <c r="E47" s="48"/>
      <c r="F47" s="49"/>
      <c r="G47" s="44" t="str">
        <f t="shared" si="18"/>
        <v/>
      </c>
      <c r="H47" s="44" t="str">
        <f t="shared" si="19"/>
        <v/>
      </c>
      <c r="I47" s="44" t="str">
        <f t="shared" si="20"/>
        <v/>
      </c>
      <c r="J47" s="81" t="str">
        <f t="shared" si="11"/>
        <v/>
      </c>
      <c r="K47" s="82" t="str">
        <f t="shared" si="12"/>
        <v/>
      </c>
      <c r="L47" s="83" t="str">
        <f t="shared" si="13"/>
        <v/>
      </c>
      <c r="M47" s="81" t="str">
        <f t="shared" si="14"/>
        <v/>
      </c>
      <c r="N47" s="82" t="str">
        <f t="shared" si="15"/>
        <v/>
      </c>
      <c r="O47" s="83" t="str">
        <f t="shared" si="16"/>
        <v/>
      </c>
    </row>
    <row r="48" spans="1:15">
      <c r="A48" s="38">
        <v>40</v>
      </c>
      <c r="B48" s="45"/>
      <c r="C48" s="46"/>
      <c r="D48" s="47"/>
      <c r="E48" s="48"/>
      <c r="F48" s="49"/>
      <c r="G48" s="44" t="str">
        <f t="shared" si="18"/>
        <v/>
      </c>
      <c r="H48" s="44" t="str">
        <f t="shared" si="19"/>
        <v/>
      </c>
      <c r="I48" s="44" t="str">
        <f t="shared" si="20"/>
        <v/>
      </c>
      <c r="J48" s="81" t="str">
        <f t="shared" si="11"/>
        <v/>
      </c>
      <c r="K48" s="82" t="str">
        <f t="shared" si="12"/>
        <v/>
      </c>
      <c r="L48" s="83" t="str">
        <f t="shared" si="13"/>
        <v/>
      </c>
      <c r="M48" s="81" t="str">
        <f t="shared" si="14"/>
        <v/>
      </c>
      <c r="N48" s="82" t="str">
        <f t="shared" si="15"/>
        <v/>
      </c>
      <c r="O48" s="83" t="str">
        <f t="shared" si="16"/>
        <v/>
      </c>
    </row>
    <row r="49" spans="1:15">
      <c r="A49" s="38">
        <v>41</v>
      </c>
      <c r="B49" s="45"/>
      <c r="C49" s="46"/>
      <c r="D49" s="47"/>
      <c r="E49" s="48"/>
      <c r="F49" s="49"/>
      <c r="G49" s="44" t="str">
        <f t="shared" si="18"/>
        <v/>
      </c>
      <c r="H49" s="44" t="str">
        <f t="shared" si="19"/>
        <v/>
      </c>
      <c r="I49" s="44" t="str">
        <f t="shared" si="20"/>
        <v/>
      </c>
      <c r="J49" s="81" t="str">
        <f t="shared" si="11"/>
        <v/>
      </c>
      <c r="K49" s="82" t="str">
        <f t="shared" si="12"/>
        <v/>
      </c>
      <c r="L49" s="83" t="str">
        <f t="shared" si="13"/>
        <v/>
      </c>
      <c r="M49" s="81" t="str">
        <f t="shared" si="14"/>
        <v/>
      </c>
      <c r="N49" s="82" t="str">
        <f t="shared" si="15"/>
        <v/>
      </c>
      <c r="O49" s="83" t="str">
        <f t="shared" si="16"/>
        <v/>
      </c>
    </row>
    <row r="50" spans="1:15">
      <c r="A50" s="38">
        <v>42</v>
      </c>
      <c r="B50" s="45"/>
      <c r="C50" s="46"/>
      <c r="D50" s="47"/>
      <c r="E50" s="48"/>
      <c r="F50" s="49"/>
      <c r="G50" s="44" t="str">
        <f t="shared" si="18"/>
        <v/>
      </c>
      <c r="H50" s="44" t="str">
        <f t="shared" si="19"/>
        <v/>
      </c>
      <c r="I50" s="44" t="str">
        <f t="shared" si="20"/>
        <v/>
      </c>
      <c r="J50" s="81" t="str">
        <f t="shared" si="11"/>
        <v/>
      </c>
      <c r="K50" s="82" t="str">
        <f t="shared" si="12"/>
        <v/>
      </c>
      <c r="L50" s="83" t="str">
        <f t="shared" si="13"/>
        <v/>
      </c>
      <c r="M50" s="81" t="str">
        <f t="shared" si="14"/>
        <v/>
      </c>
      <c r="N50" s="82" t="str">
        <f t="shared" si="15"/>
        <v/>
      </c>
      <c r="O50" s="83" t="str">
        <f t="shared" si="16"/>
        <v/>
      </c>
    </row>
    <row r="51" spans="1:15">
      <c r="A51" s="38">
        <v>43</v>
      </c>
      <c r="B51" s="45"/>
      <c r="C51" s="46"/>
      <c r="D51" s="47"/>
      <c r="E51" s="48"/>
      <c r="F51" s="50"/>
      <c r="G51" s="44" t="str">
        <f t="shared" si="18"/>
        <v/>
      </c>
      <c r="H51" s="44" t="str">
        <f t="shared" si="19"/>
        <v/>
      </c>
      <c r="I51" s="44" t="str">
        <f t="shared" si="20"/>
        <v/>
      </c>
      <c r="J51" s="81" t="str">
        <f t="shared" si="11"/>
        <v/>
      </c>
      <c r="K51" s="82" t="str">
        <f t="shared" si="12"/>
        <v/>
      </c>
      <c r="L51" s="83" t="str">
        <f t="shared" si="13"/>
        <v/>
      </c>
      <c r="M51" s="81" t="str">
        <f t="shared" si="14"/>
        <v/>
      </c>
      <c r="N51" s="82" t="str">
        <f t="shared" si="15"/>
        <v/>
      </c>
      <c r="O51" s="83" t="str">
        <f t="shared" si="16"/>
        <v/>
      </c>
    </row>
    <row r="52" spans="1:15">
      <c r="A52" s="38">
        <v>44</v>
      </c>
      <c r="B52" s="45"/>
      <c r="C52" s="46"/>
      <c r="D52" s="47"/>
      <c r="E52" s="48"/>
      <c r="F52" s="49"/>
      <c r="G52" s="44" t="str">
        <f t="shared" si="18"/>
        <v/>
      </c>
      <c r="H52" s="44" t="str">
        <f t="shared" si="19"/>
        <v/>
      </c>
      <c r="I52" s="44" t="str">
        <f t="shared" si="20"/>
        <v/>
      </c>
      <c r="J52" s="81" t="str">
        <f t="shared" si="11"/>
        <v/>
      </c>
      <c r="K52" s="82" t="str">
        <f t="shared" si="12"/>
        <v/>
      </c>
      <c r="L52" s="83" t="str">
        <f t="shared" si="13"/>
        <v/>
      </c>
      <c r="M52" s="81" t="str">
        <f t="shared" si="14"/>
        <v/>
      </c>
      <c r="N52" s="82" t="str">
        <f t="shared" si="15"/>
        <v/>
      </c>
      <c r="O52" s="83" t="str">
        <f t="shared" si="16"/>
        <v/>
      </c>
    </row>
    <row r="53" spans="1:15">
      <c r="A53" s="38">
        <v>45</v>
      </c>
      <c r="B53" s="45"/>
      <c r="C53" s="46"/>
      <c r="D53" s="47"/>
      <c r="E53" s="48"/>
      <c r="F53" s="49"/>
      <c r="G53" s="44" t="str">
        <f t="shared" si="18"/>
        <v/>
      </c>
      <c r="H53" s="44" t="str">
        <f t="shared" si="19"/>
        <v/>
      </c>
      <c r="I53" s="44" t="str">
        <f t="shared" si="20"/>
        <v/>
      </c>
      <c r="J53" s="81" t="str">
        <f t="shared" si="11"/>
        <v/>
      </c>
      <c r="K53" s="82" t="str">
        <f t="shared" si="12"/>
        <v/>
      </c>
      <c r="L53" s="83" t="str">
        <f t="shared" si="13"/>
        <v/>
      </c>
      <c r="M53" s="81" t="str">
        <f t="shared" si="14"/>
        <v/>
      </c>
      <c r="N53" s="82" t="str">
        <f t="shared" si="15"/>
        <v/>
      </c>
      <c r="O53" s="83" t="str">
        <f t="shared" si="16"/>
        <v/>
      </c>
    </row>
    <row r="54" spans="1:15">
      <c r="A54" s="38">
        <v>46</v>
      </c>
      <c r="B54" s="45"/>
      <c r="C54" s="46"/>
      <c r="D54" s="47"/>
      <c r="E54" s="48"/>
      <c r="F54" s="49"/>
      <c r="G54" s="44" t="str">
        <f t="shared" si="18"/>
        <v/>
      </c>
      <c r="H54" s="44" t="str">
        <f t="shared" si="19"/>
        <v/>
      </c>
      <c r="I54" s="44" t="str">
        <f t="shared" si="20"/>
        <v/>
      </c>
      <c r="J54" s="81" t="str">
        <f t="shared" si="11"/>
        <v/>
      </c>
      <c r="K54" s="82" t="str">
        <f t="shared" si="12"/>
        <v/>
      </c>
      <c r="L54" s="83" t="str">
        <f t="shared" si="13"/>
        <v/>
      </c>
      <c r="M54" s="81" t="str">
        <f t="shared" si="14"/>
        <v/>
      </c>
      <c r="N54" s="82" t="str">
        <f t="shared" si="15"/>
        <v/>
      </c>
      <c r="O54" s="83" t="str">
        <f t="shared" si="16"/>
        <v/>
      </c>
    </row>
    <row r="55" spans="1:15">
      <c r="A55" s="38">
        <v>47</v>
      </c>
      <c r="B55" s="45"/>
      <c r="C55" s="46"/>
      <c r="D55" s="47"/>
      <c r="E55" s="48"/>
      <c r="F55" s="49"/>
      <c r="G55" s="44" t="str">
        <f t="shared" si="18"/>
        <v/>
      </c>
      <c r="H55" s="44" t="str">
        <f t="shared" si="19"/>
        <v/>
      </c>
      <c r="I55" s="44" t="str">
        <f t="shared" si="20"/>
        <v/>
      </c>
      <c r="J55" s="81" t="str">
        <f t="shared" si="11"/>
        <v/>
      </c>
      <c r="K55" s="82" t="str">
        <f t="shared" si="12"/>
        <v/>
      </c>
      <c r="L55" s="83" t="str">
        <f t="shared" si="13"/>
        <v/>
      </c>
      <c r="M55" s="81" t="str">
        <f t="shared" si="14"/>
        <v/>
      </c>
      <c r="N55" s="82" t="str">
        <f t="shared" si="15"/>
        <v/>
      </c>
      <c r="O55" s="83" t="str">
        <f t="shared" si="16"/>
        <v/>
      </c>
    </row>
    <row r="56" spans="1:15">
      <c r="A56" s="38">
        <v>48</v>
      </c>
      <c r="B56" s="45"/>
      <c r="C56" s="46"/>
      <c r="D56" s="47"/>
      <c r="E56" s="48"/>
      <c r="F56" s="49"/>
      <c r="G56" s="44" t="str">
        <f t="shared" si="18"/>
        <v/>
      </c>
      <c r="H56" s="44" t="str">
        <f t="shared" si="19"/>
        <v/>
      </c>
      <c r="I56" s="44" t="str">
        <f t="shared" si="20"/>
        <v/>
      </c>
      <c r="J56" s="81" t="str">
        <f t="shared" si="11"/>
        <v/>
      </c>
      <c r="K56" s="82" t="str">
        <f t="shared" si="12"/>
        <v/>
      </c>
      <c r="L56" s="83" t="str">
        <f t="shared" si="13"/>
        <v/>
      </c>
      <c r="M56" s="81" t="str">
        <f t="shared" si="14"/>
        <v/>
      </c>
      <c r="N56" s="82" t="str">
        <f t="shared" si="15"/>
        <v/>
      </c>
      <c r="O56" s="83" t="str">
        <f t="shared" si="16"/>
        <v/>
      </c>
    </row>
    <row r="57" spans="1:15">
      <c r="A57" s="38">
        <v>49</v>
      </c>
      <c r="B57" s="45"/>
      <c r="C57" s="46"/>
      <c r="D57" s="47"/>
      <c r="E57" s="48"/>
      <c r="F57" s="49"/>
      <c r="G57" s="44" t="str">
        <f t="shared" si="18"/>
        <v/>
      </c>
      <c r="H57" s="44" t="str">
        <f t="shared" si="19"/>
        <v/>
      </c>
      <c r="I57" s="44" t="str">
        <f t="shared" si="20"/>
        <v/>
      </c>
      <c r="J57" s="81" t="str">
        <f t="shared" si="11"/>
        <v/>
      </c>
      <c r="K57" s="82" t="str">
        <f t="shared" si="12"/>
        <v/>
      </c>
      <c r="L57" s="83" t="str">
        <f t="shared" si="13"/>
        <v/>
      </c>
      <c r="M57" s="81" t="str">
        <f t="shared" si="14"/>
        <v/>
      </c>
      <c r="N57" s="82" t="str">
        <f t="shared" si="15"/>
        <v/>
      </c>
      <c r="O57" s="83" t="str">
        <f t="shared" si="16"/>
        <v/>
      </c>
    </row>
    <row r="58" ht="19.5" spans="1:15">
      <c r="A58" s="38">
        <v>50</v>
      </c>
      <c r="B58" s="53"/>
      <c r="C58" s="54"/>
      <c r="D58" s="55"/>
      <c r="E58" s="56"/>
      <c r="F58" s="57"/>
      <c r="G58" s="44" t="str">
        <f t="shared" si="18"/>
        <v/>
      </c>
      <c r="H58" s="44" t="str">
        <f t="shared" si="19"/>
        <v/>
      </c>
      <c r="I58" s="44" t="str">
        <f t="shared" si="20"/>
        <v/>
      </c>
      <c r="J58" s="81" t="str">
        <f t="shared" si="11"/>
        <v/>
      </c>
      <c r="K58" s="82" t="str">
        <f t="shared" si="12"/>
        <v/>
      </c>
      <c r="L58" s="83" t="str">
        <f t="shared" si="13"/>
        <v/>
      </c>
      <c r="M58" s="81" t="str">
        <f t="shared" si="14"/>
        <v/>
      </c>
      <c r="N58" s="82" t="str">
        <f t="shared" si="15"/>
        <v/>
      </c>
      <c r="O58" s="83" t="str">
        <f t="shared" si="16"/>
        <v/>
      </c>
    </row>
    <row r="59" ht="19.5" spans="1:15">
      <c r="A59" s="38"/>
      <c r="B59" s="58" t="s">
        <v>18</v>
      </c>
      <c r="C59" s="59"/>
      <c r="D59" s="60">
        <f>COUNTIF(D9:D58,1.27)</f>
        <v>8</v>
      </c>
      <c r="E59" s="60">
        <f>COUNTIF(E9:E58,1.5)</f>
        <v>8</v>
      </c>
      <c r="F59" s="61">
        <f>COUNTIF(F9:F58,2)</f>
        <v>7</v>
      </c>
      <c r="G59" s="62">
        <f>M59+G8</f>
        <v>102531.931035417</v>
      </c>
      <c r="H59" s="63">
        <f>N59+H8</f>
        <v>108112.505441008</v>
      </c>
      <c r="I59" s="84">
        <f>O59+I8</f>
        <v>110881.32309095</v>
      </c>
      <c r="J59" s="85" t="s">
        <v>19</v>
      </c>
      <c r="K59" s="86">
        <f>B58-B9</f>
        <v>-44201</v>
      </c>
      <c r="L59" s="87" t="s">
        <v>20</v>
      </c>
      <c r="M59" s="88">
        <f>SUM(M9:M58)</f>
        <v>2531.93103541673</v>
      </c>
      <c r="N59" s="89">
        <f>SUM(N9:N58)</f>
        <v>8112.50544100807</v>
      </c>
      <c r="O59" s="90">
        <f>SUM(O9:O58)</f>
        <v>10881.3230909498</v>
      </c>
    </row>
    <row r="60" ht="19.5" spans="1:15">
      <c r="A60" s="38"/>
      <c r="B60" s="64" t="s">
        <v>21</v>
      </c>
      <c r="C60" s="65"/>
      <c r="D60" s="60">
        <f>COUNTIF(D9:D58,-1)</f>
        <v>9</v>
      </c>
      <c r="E60" s="60">
        <f>COUNTIF(E9:E58,-1)</f>
        <v>9</v>
      </c>
      <c r="F60" s="61">
        <f>COUNTIF(F9:F58,-1)</f>
        <v>10</v>
      </c>
      <c r="G60" s="23" t="s">
        <v>22</v>
      </c>
      <c r="H60" s="24"/>
      <c r="I60" s="72"/>
      <c r="J60" s="23" t="s">
        <v>23</v>
      </c>
      <c r="K60" s="24"/>
      <c r="L60" s="72"/>
      <c r="M60" s="38"/>
      <c r="N60" s="52"/>
      <c r="O60" s="91"/>
    </row>
    <row r="61" ht="19.5" spans="1:15">
      <c r="A61" s="38"/>
      <c r="B61" s="64" t="s">
        <v>24</v>
      </c>
      <c r="C61" s="65"/>
      <c r="D61" s="60">
        <f>COUNTIF(D9:D58,0)</f>
        <v>0</v>
      </c>
      <c r="E61" s="60">
        <f>COUNTIF(E9:E58,0)</f>
        <v>0</v>
      </c>
      <c r="F61" s="60">
        <f>COUNTIF(F9:F58,0)</f>
        <v>0</v>
      </c>
      <c r="G61" s="66">
        <f>G59/G8</f>
        <v>1.02531931035417</v>
      </c>
      <c r="H61" s="67">
        <f t="shared" ref="H61:I61" si="21">H59/H8</f>
        <v>1.08112505441008</v>
      </c>
      <c r="I61" s="92">
        <f t="shared" si="21"/>
        <v>1.1088132309095</v>
      </c>
      <c r="J61" s="93">
        <f>(G61-100%)*30/K59</f>
        <v>-1.71846634832927e-5</v>
      </c>
      <c r="K61" s="93">
        <f>(H61-100%)*30/K59</f>
        <v>-5.50610084003173e-5</v>
      </c>
      <c r="L61" s="94">
        <f>(I61-100%)*30/K59</f>
        <v>-7.38534632086368e-5</v>
      </c>
      <c r="M61" s="95"/>
      <c r="N61" s="96"/>
      <c r="O61" s="97"/>
    </row>
    <row r="62" ht="19.5" spans="1:6">
      <c r="A62" s="52"/>
      <c r="B62" s="23" t="s">
        <v>25</v>
      </c>
      <c r="C62" s="24"/>
      <c r="D62" s="68">
        <f t="shared" ref="D62:F62" si="22">D59/(D59+D60+D61)</f>
        <v>0.470588235294118</v>
      </c>
      <c r="E62" s="69">
        <f t="shared" si="22"/>
        <v>0.470588235294118</v>
      </c>
      <c r="F62" s="70">
        <f t="shared" si="22"/>
        <v>0.411764705882353</v>
      </c>
    </row>
    <row r="64" spans="4:6">
      <c r="D64" s="71"/>
      <c r="E64" s="71"/>
      <c r="F64" s="71"/>
    </row>
  </sheetData>
  <mergeCells count="11">
    <mergeCell ref="G6:I6"/>
    <mergeCell ref="J6:L6"/>
    <mergeCell ref="M6:O6"/>
    <mergeCell ref="J8:L8"/>
    <mergeCell ref="M8:O8"/>
    <mergeCell ref="B59:C59"/>
    <mergeCell ref="B60:C60"/>
    <mergeCell ref="G60:I60"/>
    <mergeCell ref="J60:L60"/>
    <mergeCell ref="B61:C61"/>
    <mergeCell ref="B62:C6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38"/>
  <sheetViews>
    <sheetView zoomScale="80" zoomScaleNormal="80" topLeftCell="A325" workbookViewId="0">
      <selection activeCell="B338" sqref="B338"/>
    </sheetView>
  </sheetViews>
  <sheetFormatPr defaultColWidth="8.125" defaultRowHeight="18.75"/>
  <cols>
    <col min="1" max="1" width="6.625" style="16" customWidth="1"/>
    <col min="2" max="2" width="7.25" style="11" customWidth="1"/>
    <col min="3" max="256" width="8.125" style="11"/>
    <col min="257" max="257" width="6.625" style="11" customWidth="1"/>
    <col min="258" max="258" width="7.25" style="11" customWidth="1"/>
    <col min="259" max="512" width="8.125" style="11"/>
    <col min="513" max="513" width="6.625" style="11" customWidth="1"/>
    <col min="514" max="514" width="7.25" style="11" customWidth="1"/>
    <col min="515" max="768" width="8.125" style="11"/>
    <col min="769" max="769" width="6.625" style="11" customWidth="1"/>
    <col min="770" max="770" width="7.25" style="11" customWidth="1"/>
    <col min="771" max="1024" width="8.125" style="11"/>
    <col min="1025" max="1025" width="6.625" style="11" customWidth="1"/>
    <col min="1026" max="1026" width="7.25" style="11" customWidth="1"/>
    <col min="1027" max="1280" width="8.125" style="11"/>
    <col min="1281" max="1281" width="6.625" style="11" customWidth="1"/>
    <col min="1282" max="1282" width="7.25" style="11" customWidth="1"/>
    <col min="1283" max="1536" width="8.125" style="11"/>
    <col min="1537" max="1537" width="6.625" style="11" customWidth="1"/>
    <col min="1538" max="1538" width="7.25" style="11" customWidth="1"/>
    <col min="1539" max="1792" width="8.125" style="11"/>
    <col min="1793" max="1793" width="6.625" style="11" customWidth="1"/>
    <col min="1794" max="1794" width="7.25" style="11" customWidth="1"/>
    <col min="1795" max="2048" width="8.125" style="11"/>
    <col min="2049" max="2049" width="6.625" style="11" customWidth="1"/>
    <col min="2050" max="2050" width="7.25" style="11" customWidth="1"/>
    <col min="2051" max="2304" width="8.125" style="11"/>
    <col min="2305" max="2305" width="6.625" style="11" customWidth="1"/>
    <col min="2306" max="2306" width="7.25" style="11" customWidth="1"/>
    <col min="2307" max="2560" width="8.125" style="11"/>
    <col min="2561" max="2561" width="6.625" style="11" customWidth="1"/>
    <col min="2562" max="2562" width="7.25" style="11" customWidth="1"/>
    <col min="2563" max="2816" width="8.125" style="11"/>
    <col min="2817" max="2817" width="6.625" style="11" customWidth="1"/>
    <col min="2818" max="2818" width="7.25" style="11" customWidth="1"/>
    <col min="2819" max="3072" width="8.125" style="11"/>
    <col min="3073" max="3073" width="6.625" style="11" customWidth="1"/>
    <col min="3074" max="3074" width="7.25" style="11" customWidth="1"/>
    <col min="3075" max="3328" width="8.125" style="11"/>
    <col min="3329" max="3329" width="6.625" style="11" customWidth="1"/>
    <col min="3330" max="3330" width="7.25" style="11" customWidth="1"/>
    <col min="3331" max="3584" width="8.125" style="11"/>
    <col min="3585" max="3585" width="6.625" style="11" customWidth="1"/>
    <col min="3586" max="3586" width="7.25" style="11" customWidth="1"/>
    <col min="3587" max="3840" width="8.125" style="11"/>
    <col min="3841" max="3841" width="6.625" style="11" customWidth="1"/>
    <col min="3842" max="3842" width="7.25" style="11" customWidth="1"/>
    <col min="3843" max="4096" width="8.125" style="11"/>
    <col min="4097" max="4097" width="6.625" style="11" customWidth="1"/>
    <col min="4098" max="4098" width="7.25" style="11" customWidth="1"/>
    <col min="4099" max="4352" width="8.125" style="11"/>
    <col min="4353" max="4353" width="6.625" style="11" customWidth="1"/>
    <col min="4354" max="4354" width="7.25" style="11" customWidth="1"/>
    <col min="4355" max="4608" width="8.125" style="11"/>
    <col min="4609" max="4609" width="6.625" style="11" customWidth="1"/>
    <col min="4610" max="4610" width="7.25" style="11" customWidth="1"/>
    <col min="4611" max="4864" width="8.125" style="11"/>
    <col min="4865" max="4865" width="6.625" style="11" customWidth="1"/>
    <col min="4866" max="4866" width="7.25" style="11" customWidth="1"/>
    <col min="4867" max="5120" width="8.125" style="11"/>
    <col min="5121" max="5121" width="6.625" style="11" customWidth="1"/>
    <col min="5122" max="5122" width="7.25" style="11" customWidth="1"/>
    <col min="5123" max="5376" width="8.125" style="11"/>
    <col min="5377" max="5377" width="6.625" style="11" customWidth="1"/>
    <col min="5378" max="5378" width="7.25" style="11" customWidth="1"/>
    <col min="5379" max="5632" width="8.125" style="11"/>
    <col min="5633" max="5633" width="6.625" style="11" customWidth="1"/>
    <col min="5634" max="5634" width="7.25" style="11" customWidth="1"/>
    <col min="5635" max="5888" width="8.125" style="11"/>
    <col min="5889" max="5889" width="6.625" style="11" customWidth="1"/>
    <col min="5890" max="5890" width="7.25" style="11" customWidth="1"/>
    <col min="5891" max="6144" width="8.125" style="11"/>
    <col min="6145" max="6145" width="6.625" style="11" customWidth="1"/>
    <col min="6146" max="6146" width="7.25" style="11" customWidth="1"/>
    <col min="6147" max="6400" width="8.125" style="11"/>
    <col min="6401" max="6401" width="6.625" style="11" customWidth="1"/>
    <col min="6402" max="6402" width="7.25" style="11" customWidth="1"/>
    <col min="6403" max="6656" width="8.125" style="11"/>
    <col min="6657" max="6657" width="6.625" style="11" customWidth="1"/>
    <col min="6658" max="6658" width="7.25" style="11" customWidth="1"/>
    <col min="6659" max="6912" width="8.125" style="11"/>
    <col min="6913" max="6913" width="6.625" style="11" customWidth="1"/>
    <col min="6914" max="6914" width="7.25" style="11" customWidth="1"/>
    <col min="6915" max="7168" width="8.125" style="11"/>
    <col min="7169" max="7169" width="6.625" style="11" customWidth="1"/>
    <col min="7170" max="7170" width="7.25" style="11" customWidth="1"/>
    <col min="7171" max="7424" width="8.125" style="11"/>
    <col min="7425" max="7425" width="6.625" style="11" customWidth="1"/>
    <col min="7426" max="7426" width="7.25" style="11" customWidth="1"/>
    <col min="7427" max="7680" width="8.125" style="11"/>
    <col min="7681" max="7681" width="6.625" style="11" customWidth="1"/>
    <col min="7682" max="7682" width="7.25" style="11" customWidth="1"/>
    <col min="7683" max="7936" width="8.125" style="11"/>
    <col min="7937" max="7937" width="6.625" style="11" customWidth="1"/>
    <col min="7938" max="7938" width="7.25" style="11" customWidth="1"/>
    <col min="7939" max="8192" width="8.125" style="11"/>
    <col min="8193" max="8193" width="6.625" style="11" customWidth="1"/>
    <col min="8194" max="8194" width="7.25" style="11" customWidth="1"/>
    <col min="8195" max="8448" width="8.125" style="11"/>
    <col min="8449" max="8449" width="6.625" style="11" customWidth="1"/>
    <col min="8450" max="8450" width="7.25" style="11" customWidth="1"/>
    <col min="8451" max="8704" width="8.125" style="11"/>
    <col min="8705" max="8705" width="6.625" style="11" customWidth="1"/>
    <col min="8706" max="8706" width="7.25" style="11" customWidth="1"/>
    <col min="8707" max="8960" width="8.125" style="11"/>
    <col min="8961" max="8961" width="6.625" style="11" customWidth="1"/>
    <col min="8962" max="8962" width="7.25" style="11" customWidth="1"/>
    <col min="8963" max="9216" width="8.125" style="11"/>
    <col min="9217" max="9217" width="6.625" style="11" customWidth="1"/>
    <col min="9218" max="9218" width="7.25" style="11" customWidth="1"/>
    <col min="9219" max="9472" width="8.125" style="11"/>
    <col min="9473" max="9473" width="6.625" style="11" customWidth="1"/>
    <col min="9474" max="9474" width="7.25" style="11" customWidth="1"/>
    <col min="9475" max="9728" width="8.125" style="11"/>
    <col min="9729" max="9729" width="6.625" style="11" customWidth="1"/>
    <col min="9730" max="9730" width="7.25" style="11" customWidth="1"/>
    <col min="9731" max="9984" width="8.125" style="11"/>
    <col min="9985" max="9985" width="6.625" style="11" customWidth="1"/>
    <col min="9986" max="9986" width="7.25" style="11" customWidth="1"/>
    <col min="9987" max="10240" width="8.125" style="11"/>
    <col min="10241" max="10241" width="6.625" style="11" customWidth="1"/>
    <col min="10242" max="10242" width="7.25" style="11" customWidth="1"/>
    <col min="10243" max="10496" width="8.125" style="11"/>
    <col min="10497" max="10497" width="6.625" style="11" customWidth="1"/>
    <col min="10498" max="10498" width="7.25" style="11" customWidth="1"/>
    <col min="10499" max="10752" width="8.125" style="11"/>
    <col min="10753" max="10753" width="6.625" style="11" customWidth="1"/>
    <col min="10754" max="10754" width="7.25" style="11" customWidth="1"/>
    <col min="10755" max="11008" width="8.125" style="11"/>
    <col min="11009" max="11009" width="6.625" style="11" customWidth="1"/>
    <col min="11010" max="11010" width="7.25" style="11" customWidth="1"/>
    <col min="11011" max="11264" width="8.125" style="11"/>
    <col min="11265" max="11265" width="6.625" style="11" customWidth="1"/>
    <col min="11266" max="11266" width="7.25" style="11" customWidth="1"/>
    <col min="11267" max="11520" width="8.125" style="11"/>
    <col min="11521" max="11521" width="6.625" style="11" customWidth="1"/>
    <col min="11522" max="11522" width="7.25" style="11" customWidth="1"/>
    <col min="11523" max="11776" width="8.125" style="11"/>
    <col min="11777" max="11777" width="6.625" style="11" customWidth="1"/>
    <col min="11778" max="11778" width="7.25" style="11" customWidth="1"/>
    <col min="11779" max="12032" width="8.125" style="11"/>
    <col min="12033" max="12033" width="6.625" style="11" customWidth="1"/>
    <col min="12034" max="12034" width="7.25" style="11" customWidth="1"/>
    <col min="12035" max="12288" width="8.125" style="11"/>
    <col min="12289" max="12289" width="6.625" style="11" customWidth="1"/>
    <col min="12290" max="12290" width="7.25" style="11" customWidth="1"/>
    <col min="12291" max="12544" width="8.125" style="11"/>
    <col min="12545" max="12545" width="6.625" style="11" customWidth="1"/>
    <col min="12546" max="12546" width="7.25" style="11" customWidth="1"/>
    <col min="12547" max="12800" width="8.125" style="11"/>
    <col min="12801" max="12801" width="6.625" style="11" customWidth="1"/>
    <col min="12802" max="12802" width="7.25" style="11" customWidth="1"/>
    <col min="12803" max="13056" width="8.125" style="11"/>
    <col min="13057" max="13057" width="6.625" style="11" customWidth="1"/>
    <col min="13058" max="13058" width="7.25" style="11" customWidth="1"/>
    <col min="13059" max="13312" width="8.125" style="11"/>
    <col min="13313" max="13313" width="6.625" style="11" customWidth="1"/>
    <col min="13314" max="13314" width="7.25" style="11" customWidth="1"/>
    <col min="13315" max="13568" width="8.125" style="11"/>
    <col min="13569" max="13569" width="6.625" style="11" customWidth="1"/>
    <col min="13570" max="13570" width="7.25" style="11" customWidth="1"/>
    <col min="13571" max="13824" width="8.125" style="11"/>
    <col min="13825" max="13825" width="6.625" style="11" customWidth="1"/>
    <col min="13826" max="13826" width="7.25" style="11" customWidth="1"/>
    <col min="13827" max="14080" width="8.125" style="11"/>
    <col min="14081" max="14081" width="6.625" style="11" customWidth="1"/>
    <col min="14082" max="14082" width="7.25" style="11" customWidth="1"/>
    <col min="14083" max="14336" width="8.125" style="11"/>
    <col min="14337" max="14337" width="6.625" style="11" customWidth="1"/>
    <col min="14338" max="14338" width="7.25" style="11" customWidth="1"/>
    <col min="14339" max="14592" width="8.125" style="11"/>
    <col min="14593" max="14593" width="6.625" style="11" customWidth="1"/>
    <col min="14594" max="14594" width="7.25" style="11" customWidth="1"/>
    <col min="14595" max="14848" width="8.125" style="11"/>
    <col min="14849" max="14849" width="6.625" style="11" customWidth="1"/>
    <col min="14850" max="14850" width="7.25" style="11" customWidth="1"/>
    <col min="14851" max="15104" width="8.125" style="11"/>
    <col min="15105" max="15105" width="6.625" style="11" customWidth="1"/>
    <col min="15106" max="15106" width="7.25" style="11" customWidth="1"/>
    <col min="15107" max="15360" width="8.125" style="11"/>
    <col min="15361" max="15361" width="6.625" style="11" customWidth="1"/>
    <col min="15362" max="15362" width="7.25" style="11" customWidth="1"/>
    <col min="15363" max="15616" width="8.125" style="11"/>
    <col min="15617" max="15617" width="6.625" style="11" customWidth="1"/>
    <col min="15618" max="15618" width="7.25" style="11" customWidth="1"/>
    <col min="15619" max="15872" width="8.125" style="11"/>
    <col min="15873" max="15873" width="6.625" style="11" customWidth="1"/>
    <col min="15874" max="15874" width="7.25" style="11" customWidth="1"/>
    <col min="15875" max="16128" width="8.125" style="11"/>
    <col min="16129" max="16129" width="6.625" style="11" customWidth="1"/>
    <col min="16130" max="16130" width="7.25" style="11" customWidth="1"/>
    <col min="16131" max="16384" width="8.125" style="11"/>
  </cols>
  <sheetData>
    <row r="1" spans="1:1">
      <c r="A1" s="16" t="s">
        <v>26</v>
      </c>
    </row>
    <row r="22" spans="1:1">
      <c r="A22" s="16" t="s">
        <v>27</v>
      </c>
    </row>
    <row r="42" spans="1:1">
      <c r="A42" s="16" t="s">
        <v>28</v>
      </c>
    </row>
    <row r="63" spans="1:1">
      <c r="A63" s="16" t="s">
        <v>29</v>
      </c>
    </row>
    <row r="84" spans="1:1">
      <c r="A84" s="16" t="s">
        <v>30</v>
      </c>
    </row>
    <row r="105" spans="1:1">
      <c r="A105" s="16" t="s">
        <v>31</v>
      </c>
    </row>
    <row r="126" spans="1:1">
      <c r="A126" s="16" t="s">
        <v>32</v>
      </c>
    </row>
    <row r="150" spans="1:1">
      <c r="A150" s="16" t="s">
        <v>33</v>
      </c>
    </row>
    <row r="171" spans="1:1">
      <c r="A171" s="16" t="s">
        <v>34</v>
      </c>
    </row>
    <row r="192" spans="1:1">
      <c r="A192" s="16" t="s">
        <v>35</v>
      </c>
    </row>
    <row r="213" spans="1:1">
      <c r="A213" s="16" t="s">
        <v>36</v>
      </c>
    </row>
    <row r="234" spans="1:1">
      <c r="A234" s="16" t="s">
        <v>37</v>
      </c>
    </row>
    <row r="255" spans="1:1">
      <c r="A255" s="16" t="s">
        <v>38</v>
      </c>
    </row>
    <row r="276" spans="1:1">
      <c r="A276" s="16" t="s">
        <v>39</v>
      </c>
    </row>
    <row r="296" spans="1:1">
      <c r="A296" s="16" t="s">
        <v>40</v>
      </c>
    </row>
    <row r="317" spans="1:1">
      <c r="A317" s="16" t="s">
        <v>41</v>
      </c>
    </row>
    <row r="338" spans="1:1">
      <c r="A338" s="16" t="s">
        <v>42</v>
      </c>
    </row>
  </sheetData>
  <pageMargins left="0.7" right="0.7" top="0.75" bottom="0.75" header="0.3" footer="0.3"/>
  <pageSetup paperSize="9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9"/>
  <sheetViews>
    <sheetView zoomScale="145" zoomScaleNormal="145" workbookViewId="0">
      <selection activeCell="B35" sqref="B35"/>
    </sheetView>
  </sheetViews>
  <sheetFormatPr defaultColWidth="8.125" defaultRowHeight="13.5"/>
  <cols>
    <col min="1" max="16384" width="8.125" style="11"/>
  </cols>
  <sheetData>
    <row r="1" spans="1:1">
      <c r="A1" s="11" t="s">
        <v>43</v>
      </c>
    </row>
    <row r="2" spans="1:10">
      <c r="A2" s="12"/>
      <c r="B2" s="13"/>
      <c r="C2" s="13"/>
      <c r="D2" s="13"/>
      <c r="E2" s="13"/>
      <c r="F2" s="13"/>
      <c r="G2" s="13"/>
      <c r="H2" s="13"/>
      <c r="I2" s="13"/>
      <c r="J2" s="13"/>
    </row>
    <row r="3" spans="1:10">
      <c r="A3" s="13"/>
      <c r="B3" s="13"/>
      <c r="C3" s="13"/>
      <c r="D3" s="13"/>
      <c r="E3" s="13"/>
      <c r="F3" s="13"/>
      <c r="G3" s="13"/>
      <c r="H3" s="13"/>
      <c r="I3" s="13"/>
      <c r="J3" s="13"/>
    </row>
    <row r="4" spans="1:10">
      <c r="A4" s="13"/>
      <c r="B4" s="13"/>
      <c r="C4" s="13"/>
      <c r="D4" s="13"/>
      <c r="E4" s="13"/>
      <c r="F4" s="13"/>
      <c r="G4" s="13"/>
      <c r="H4" s="13"/>
      <c r="I4" s="13"/>
      <c r="J4" s="13"/>
    </row>
    <row r="5" spans="1:10">
      <c r="A5" s="13"/>
      <c r="B5" s="13"/>
      <c r="C5" s="13"/>
      <c r="D5" s="13"/>
      <c r="E5" s="13"/>
      <c r="F5" s="13"/>
      <c r="G5" s="13"/>
      <c r="H5" s="13"/>
      <c r="I5" s="13"/>
      <c r="J5" s="13"/>
    </row>
    <row r="6" spans="1:10">
      <c r="A6" s="13"/>
      <c r="B6" s="13"/>
      <c r="C6" s="13"/>
      <c r="D6" s="13"/>
      <c r="E6" s="13"/>
      <c r="F6" s="13"/>
      <c r="G6" s="13"/>
      <c r="H6" s="13"/>
      <c r="I6" s="13"/>
      <c r="J6" s="13"/>
    </row>
    <row r="7" spans="1:10">
      <c r="A7" s="13"/>
      <c r="B7" s="13"/>
      <c r="C7" s="13"/>
      <c r="D7" s="13"/>
      <c r="E7" s="13"/>
      <c r="F7" s="13"/>
      <c r="G7" s="13"/>
      <c r="H7" s="13"/>
      <c r="I7" s="13"/>
      <c r="J7" s="13"/>
    </row>
    <row r="8" spans="1:10">
      <c r="A8" s="13"/>
      <c r="B8" s="13"/>
      <c r="C8" s="13"/>
      <c r="D8" s="13"/>
      <c r="E8" s="13"/>
      <c r="F8" s="13"/>
      <c r="G8" s="13"/>
      <c r="H8" s="13"/>
      <c r="I8" s="13"/>
      <c r="J8" s="13"/>
    </row>
    <row r="9" spans="1:10">
      <c r="A9" s="13"/>
      <c r="B9" s="13"/>
      <c r="C9" s="13"/>
      <c r="D9" s="13"/>
      <c r="E9" s="13"/>
      <c r="F9" s="13"/>
      <c r="G9" s="13"/>
      <c r="H9" s="13"/>
      <c r="I9" s="13"/>
      <c r="J9" s="13"/>
    </row>
    <row r="11" spans="1:1">
      <c r="A11" s="11" t="s">
        <v>44</v>
      </c>
    </row>
    <row r="12" spans="1:10">
      <c r="A12" s="14"/>
      <c r="B12" s="15"/>
      <c r="C12" s="15"/>
      <c r="D12" s="15"/>
      <c r="E12" s="15"/>
      <c r="F12" s="15"/>
      <c r="G12" s="15"/>
      <c r="H12" s="15"/>
      <c r="I12" s="15"/>
      <c r="J12" s="15"/>
    </row>
    <row r="13" spans="1:10">
      <c r="A13" s="15"/>
      <c r="B13" s="15"/>
      <c r="C13" s="15"/>
      <c r="D13" s="15"/>
      <c r="E13" s="15"/>
      <c r="F13" s="15"/>
      <c r="G13" s="15"/>
      <c r="H13" s="15"/>
      <c r="I13" s="15"/>
      <c r="J13" s="15"/>
    </row>
    <row r="14" spans="1:10">
      <c r="A14" s="15"/>
      <c r="B14" s="15"/>
      <c r="C14" s="15"/>
      <c r="D14" s="15"/>
      <c r="E14" s="15"/>
      <c r="F14" s="15"/>
      <c r="G14" s="15"/>
      <c r="H14" s="15"/>
      <c r="I14" s="15"/>
      <c r="J14" s="15"/>
    </row>
    <row r="15" spans="1:10">
      <c r="A15" s="15"/>
      <c r="B15" s="15"/>
      <c r="C15" s="15"/>
      <c r="D15" s="15"/>
      <c r="E15" s="15"/>
      <c r="F15" s="15"/>
      <c r="G15" s="15"/>
      <c r="H15" s="15"/>
      <c r="I15" s="15"/>
      <c r="J15" s="15"/>
    </row>
    <row r="16" spans="1:10">
      <c r="A16" s="15"/>
      <c r="B16" s="15"/>
      <c r="C16" s="15"/>
      <c r="D16" s="15"/>
      <c r="E16" s="15"/>
      <c r="F16" s="15"/>
      <c r="G16" s="15"/>
      <c r="H16" s="15"/>
      <c r="I16" s="15"/>
      <c r="J16" s="15"/>
    </row>
    <row r="17" spans="1:10">
      <c r="A17" s="15"/>
      <c r="B17" s="15"/>
      <c r="C17" s="15"/>
      <c r="D17" s="15"/>
      <c r="E17" s="15"/>
      <c r="F17" s="15"/>
      <c r="G17" s="15"/>
      <c r="H17" s="15"/>
      <c r="I17" s="15"/>
      <c r="J17" s="15"/>
    </row>
    <row r="18" spans="1:10">
      <c r="A18" s="15"/>
      <c r="B18" s="15"/>
      <c r="C18" s="15"/>
      <c r="D18" s="15"/>
      <c r="E18" s="15"/>
      <c r="F18" s="15"/>
      <c r="G18" s="15"/>
      <c r="H18" s="15"/>
      <c r="I18" s="15"/>
      <c r="J18" s="15"/>
    </row>
    <row r="19" spans="1:10">
      <c r="A19" s="15"/>
      <c r="B19" s="15"/>
      <c r="C19" s="15"/>
      <c r="D19" s="15"/>
      <c r="E19" s="15"/>
      <c r="F19" s="15"/>
      <c r="G19" s="15"/>
      <c r="H19" s="15"/>
      <c r="I19" s="15"/>
      <c r="J19" s="15"/>
    </row>
    <row r="21" spans="1:1">
      <c r="A21" s="11" t="s">
        <v>45</v>
      </c>
    </row>
    <row r="22" spans="1:10">
      <c r="A22" s="14"/>
      <c r="B22" s="14"/>
      <c r="C22" s="14"/>
      <c r="D22" s="14"/>
      <c r="E22" s="14"/>
      <c r="F22" s="14"/>
      <c r="G22" s="14"/>
      <c r="H22" s="14"/>
      <c r="I22" s="14"/>
      <c r="J22" s="14"/>
    </row>
    <row r="23" spans="1:10">
      <c r="A23" s="14"/>
      <c r="B23" s="14"/>
      <c r="C23" s="14"/>
      <c r="D23" s="14"/>
      <c r="E23" s="14"/>
      <c r="F23" s="14"/>
      <c r="G23" s="14"/>
      <c r="H23" s="14"/>
      <c r="I23" s="14"/>
      <c r="J23" s="14"/>
    </row>
    <row r="24" spans="1:10">
      <c r="A24" s="14"/>
      <c r="B24" s="14"/>
      <c r="C24" s="14"/>
      <c r="D24" s="14"/>
      <c r="E24" s="14"/>
      <c r="F24" s="14"/>
      <c r="G24" s="14"/>
      <c r="H24" s="14"/>
      <c r="I24" s="14"/>
      <c r="J24" s="14"/>
    </row>
    <row r="25" spans="1:10">
      <c r="A25" s="14"/>
      <c r="B25" s="14"/>
      <c r="C25" s="14"/>
      <c r="D25" s="14"/>
      <c r="E25" s="14"/>
      <c r="F25" s="14"/>
      <c r="G25" s="14"/>
      <c r="H25" s="14"/>
      <c r="I25" s="14"/>
      <c r="J25" s="14"/>
    </row>
    <row r="26" spans="1:10">
      <c r="A26" s="14"/>
      <c r="B26" s="14"/>
      <c r="C26" s="14"/>
      <c r="D26" s="14"/>
      <c r="E26" s="14"/>
      <c r="F26" s="14"/>
      <c r="G26" s="14"/>
      <c r="H26" s="14"/>
      <c r="I26" s="14"/>
      <c r="J26" s="14"/>
    </row>
    <row r="27" spans="1:10">
      <c r="A27" s="14"/>
      <c r="B27" s="14"/>
      <c r="C27" s="14"/>
      <c r="D27" s="14"/>
      <c r="E27" s="14"/>
      <c r="F27" s="14"/>
      <c r="G27" s="14"/>
      <c r="H27" s="14"/>
      <c r="I27" s="14"/>
      <c r="J27" s="14"/>
    </row>
    <row r="28" spans="1:10">
      <c r="A28" s="14"/>
      <c r="B28" s="14"/>
      <c r="C28" s="14"/>
      <c r="D28" s="14"/>
      <c r="E28" s="14"/>
      <c r="F28" s="14"/>
      <c r="G28" s="14"/>
      <c r="H28" s="14"/>
      <c r="I28" s="14"/>
      <c r="J28" s="14"/>
    </row>
    <row r="29" spans="1:10">
      <c r="A29" s="14"/>
      <c r="B29" s="14"/>
      <c r="C29" s="14"/>
      <c r="D29" s="14"/>
      <c r="E29" s="14"/>
      <c r="F29" s="14"/>
      <c r="G29" s="14"/>
      <c r="H29" s="14"/>
      <c r="I29" s="14"/>
      <c r="J29" s="14"/>
    </row>
  </sheetData>
  <mergeCells count="3">
    <mergeCell ref="A2:J9"/>
    <mergeCell ref="A12:J19"/>
    <mergeCell ref="A22:J29"/>
  </mergeCells>
  <pageMargins left="0.75" right="0.75" top="1" bottom="1" header="0.511111111111111" footer="0.511111111111111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zoomScale="80" zoomScaleNormal="80" workbookViewId="0">
      <selection activeCell="F4" sqref="F4"/>
    </sheetView>
  </sheetViews>
  <sheetFormatPr defaultColWidth="9" defaultRowHeight="18.75" outlineLevelCol="7"/>
  <cols>
    <col min="1" max="1" width="14" customWidth="1"/>
    <col min="2" max="2" width="13.25" customWidth="1"/>
    <col min="4" max="4" width="14.75" customWidth="1"/>
    <col min="6" max="6" width="14.25" customWidth="1"/>
    <col min="8" max="8" width="15.625" customWidth="1"/>
  </cols>
  <sheetData>
    <row r="1" spans="1:8">
      <c r="A1" s="1" t="s">
        <v>46</v>
      </c>
      <c r="B1" s="2"/>
      <c r="C1" s="3"/>
      <c r="D1" s="4"/>
      <c r="E1" s="3"/>
      <c r="F1" s="4"/>
      <c r="G1" s="3"/>
      <c r="H1" s="4"/>
    </row>
    <row r="2" spans="1:8">
      <c r="A2" s="5"/>
      <c r="B2" s="3"/>
      <c r="C2" s="3"/>
      <c r="D2" s="4"/>
      <c r="E2" s="3"/>
      <c r="F2" s="4"/>
      <c r="G2" s="3"/>
      <c r="H2" s="4"/>
    </row>
    <row r="3" spans="1:8">
      <c r="A3" s="6" t="s">
        <v>47</v>
      </c>
      <c r="B3" s="6" t="s">
        <v>0</v>
      </c>
      <c r="C3" s="6" t="s">
        <v>48</v>
      </c>
      <c r="D3" s="7" t="s">
        <v>49</v>
      </c>
      <c r="E3" s="6" t="s">
        <v>50</v>
      </c>
      <c r="F3" s="7" t="s">
        <v>49</v>
      </c>
      <c r="G3" s="6" t="s">
        <v>51</v>
      </c>
      <c r="H3" s="7" t="s">
        <v>49</v>
      </c>
    </row>
    <row r="4" spans="1:8">
      <c r="A4" s="8" t="s">
        <v>52</v>
      </c>
      <c r="B4" s="8" t="s">
        <v>53</v>
      </c>
      <c r="C4" s="8"/>
      <c r="D4" s="9"/>
      <c r="E4" s="8"/>
      <c r="F4" s="9"/>
      <c r="G4" s="8"/>
      <c r="H4" s="9"/>
    </row>
    <row r="5" spans="1:8">
      <c r="A5" s="8" t="s">
        <v>52</v>
      </c>
      <c r="B5" s="8"/>
      <c r="C5" s="8"/>
      <c r="D5" s="9"/>
      <c r="E5" s="8"/>
      <c r="F5" s="10"/>
      <c r="G5" s="8"/>
      <c r="H5" s="10"/>
    </row>
    <row r="6" spans="1:8">
      <c r="A6" s="8" t="s">
        <v>52</v>
      </c>
      <c r="B6" s="8"/>
      <c r="C6" s="8"/>
      <c r="D6" s="10"/>
      <c r="E6" s="8"/>
      <c r="F6" s="10"/>
      <c r="G6" s="8"/>
      <c r="H6" s="10"/>
    </row>
    <row r="7" spans="1:8">
      <c r="A7" s="8" t="s">
        <v>52</v>
      </c>
      <c r="B7" s="8"/>
      <c r="C7" s="8"/>
      <c r="D7" s="10"/>
      <c r="E7" s="8"/>
      <c r="F7" s="10"/>
      <c r="G7" s="8"/>
      <c r="H7" s="10"/>
    </row>
    <row r="8" spans="1:8">
      <c r="A8" s="8" t="s">
        <v>52</v>
      </c>
      <c r="B8" s="8"/>
      <c r="C8" s="8"/>
      <c r="D8" s="10"/>
      <c r="E8" s="8"/>
      <c r="F8" s="10"/>
      <c r="G8" s="8"/>
      <c r="H8" s="10"/>
    </row>
    <row r="9" spans="1:8">
      <c r="A9" s="8" t="s">
        <v>52</v>
      </c>
      <c r="B9" s="8"/>
      <c r="C9" s="8"/>
      <c r="D9" s="10"/>
      <c r="E9" s="8"/>
      <c r="F9" s="10"/>
      <c r="G9" s="8"/>
      <c r="H9" s="10"/>
    </row>
    <row r="10" spans="1:8">
      <c r="A10" s="8" t="s">
        <v>52</v>
      </c>
      <c r="B10" s="8"/>
      <c r="C10" s="8"/>
      <c r="D10" s="10"/>
      <c r="E10" s="8"/>
      <c r="F10" s="10"/>
      <c r="G10" s="8"/>
      <c r="H10" s="10"/>
    </row>
    <row r="11" spans="1:8">
      <c r="A11" s="8" t="s">
        <v>52</v>
      </c>
      <c r="B11" s="8"/>
      <c r="C11" s="8"/>
      <c r="D11" s="10"/>
      <c r="E11" s="8"/>
      <c r="F11" s="10"/>
      <c r="G11" s="8"/>
      <c r="H11" s="10"/>
    </row>
    <row r="12" spans="1:8">
      <c r="A12" s="5"/>
      <c r="B12" s="3"/>
      <c r="C12" s="3"/>
      <c r="D12" s="4"/>
      <c r="E12" s="3"/>
      <c r="F12" s="4"/>
      <c r="G12" s="3"/>
      <c r="H12" s="4"/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検証シート</vt:lpstr>
      <vt:lpstr>画像</vt:lpstr>
      <vt:lpstr>気づき</vt:lpstr>
      <vt:lpstr>検証終了通貨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木村壽巳</dc:creator>
  <cp:lastModifiedBy>windows10</cp:lastModifiedBy>
  <dcterms:created xsi:type="dcterms:W3CDTF">2020-09-18T03:10:00Z</dcterms:created>
  <dcterms:modified xsi:type="dcterms:W3CDTF">2022-01-23T07:22:54Z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1041-10.8.2.6709</vt:lpwstr>
  </property>
</Properties>
</file>