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750" windowHeight="8985" activeTab="2"/>
  </bookViews>
  <sheets>
    <sheet name="検証シート" sheetId="1" r:id="rId1"/>
    <sheet name="画像" sheetId="6" r:id="rId2"/>
    <sheet name="気づき" sheetId="5" r:id="rId3"/>
    <sheet name="検証終了通貨" sheetId="2" r:id="rId4"/>
  </sheets>
  <calcPr calcId="144525"/>
</workbook>
</file>

<file path=xl/sharedStrings.xml><?xml version="1.0" encoding="utf-8"?>
<sst xmlns="http://schemas.openxmlformats.org/spreadsheetml/2006/main" count="76">
  <si>
    <t>通貨ペア</t>
  </si>
  <si>
    <t>USAJPY</t>
  </si>
  <si>
    <t>時間足</t>
  </si>
  <si>
    <t>1H足</t>
  </si>
  <si>
    <t>当初資金</t>
  </si>
  <si>
    <t>エントリー理由</t>
  </si>
  <si>
    <t>10MA・20MAの両方の上側にキャンドルがあれば買い方向、下側なら売り方向。MAに触れてPB出現でエントリー待ち、PB高値or安値ブレイクでエントリー。</t>
  </si>
  <si>
    <t>決済理由</t>
  </si>
  <si>
    <t>フィボナッチターゲット1.27, 1.5, 2.0で決済(黄色で塗りつぶしたところはフィボナッチターゲット5までとれている）</t>
  </si>
  <si>
    <t>No.</t>
  </si>
  <si>
    <t>エントリー</t>
  </si>
  <si>
    <r>
      <rPr>
        <b/>
        <sz val="11"/>
        <color theme="1"/>
        <rFont val="游ゴシック"/>
        <charset val="128"/>
        <scheme val="minor"/>
      </rPr>
      <t>決済</t>
    </r>
    <r>
      <rPr>
        <b/>
        <sz val="9"/>
        <color theme="1"/>
        <rFont val="游ゴシック"/>
        <charset val="128"/>
        <scheme val="minor"/>
      </rPr>
      <t>(利確:1.27~2, 損切:-1,引分:0)</t>
    </r>
  </si>
  <si>
    <t>残金（円)</t>
  </si>
  <si>
    <t>損失上限（リスク3%）</t>
  </si>
  <si>
    <t>損益額</t>
  </si>
  <si>
    <t>日付</t>
  </si>
  <si>
    <t>買い1／売り2</t>
  </si>
  <si>
    <t>当初</t>
  </si>
  <si>
    <t>勝数</t>
  </si>
  <si>
    <t>期間</t>
  </si>
  <si>
    <t>日</t>
  </si>
  <si>
    <t>負数</t>
  </si>
  <si>
    <t>利益率</t>
  </si>
  <si>
    <t>月利</t>
  </si>
  <si>
    <t>引分</t>
  </si>
  <si>
    <t>勝率</t>
  </si>
  <si>
    <t>No1</t>
  </si>
  <si>
    <t>NO2</t>
  </si>
  <si>
    <t>NO3</t>
  </si>
  <si>
    <t>NO4</t>
  </si>
  <si>
    <t>No5</t>
  </si>
  <si>
    <t>NO6</t>
  </si>
  <si>
    <t>NO7</t>
  </si>
  <si>
    <t>No8</t>
  </si>
  <si>
    <t>No9</t>
  </si>
  <si>
    <t>No10</t>
  </si>
  <si>
    <t>No11</t>
  </si>
  <si>
    <t>No12</t>
  </si>
  <si>
    <t>No13</t>
  </si>
  <si>
    <t>No14</t>
  </si>
  <si>
    <t>No15</t>
  </si>
  <si>
    <t>No16</t>
  </si>
  <si>
    <t>No17</t>
  </si>
  <si>
    <t>No18</t>
  </si>
  <si>
    <t>No19</t>
  </si>
  <si>
    <t>No20</t>
  </si>
  <si>
    <t>No21</t>
  </si>
  <si>
    <t>No22</t>
  </si>
  <si>
    <t>No23</t>
  </si>
  <si>
    <t>No24</t>
  </si>
  <si>
    <t>No25</t>
  </si>
  <si>
    <t>No26</t>
  </si>
  <si>
    <t>No27</t>
  </si>
  <si>
    <t>No28</t>
  </si>
  <si>
    <t>No29</t>
  </si>
  <si>
    <t>No30</t>
  </si>
  <si>
    <t>No31</t>
  </si>
  <si>
    <t>No32</t>
  </si>
  <si>
    <t>No33</t>
  </si>
  <si>
    <t>No34</t>
  </si>
  <si>
    <t>No35</t>
  </si>
  <si>
    <t>No36</t>
  </si>
  <si>
    <t>No37</t>
  </si>
  <si>
    <t>No38</t>
  </si>
  <si>
    <t>No39</t>
  </si>
  <si>
    <t>気付き　質問</t>
  </si>
  <si>
    <t>1時間足くらいから利益も出やすいと感じました。今回は１年ではなく４か月検証しました。残りの８か月を検証するのと違う通貨を検証するのはどちらがいいのでしょうか？</t>
  </si>
  <si>
    <t>感想</t>
  </si>
  <si>
    <t>今後</t>
  </si>
  <si>
    <t>検証終了通貨</t>
  </si>
  <si>
    <t>ルール</t>
  </si>
  <si>
    <t>日足</t>
  </si>
  <si>
    <t>終了日</t>
  </si>
  <si>
    <t>4Ｈ足</t>
  </si>
  <si>
    <t>１Ｈ足</t>
  </si>
  <si>
    <t>PB</t>
  </si>
</sst>
</file>

<file path=xl/styles.xml><?xml version="1.0" encoding="utf-8"?>
<styleSheet xmlns="http://schemas.openxmlformats.org/spreadsheetml/2006/main">
  <numFmts count="7">
    <numFmt numFmtId="176" formatCode="#,##0_ "/>
    <numFmt numFmtId="177" formatCode="#,##0_);[Red]\(#,##0\)"/>
    <numFmt numFmtId="178" formatCode="_-&quot;\&quot;* #,##0_-\ ;\-&quot;\&quot;* #,##0_-\ ;_-&quot;\&quot;* &quot;-&quot;??_-\ ;_-@_-"/>
    <numFmt numFmtId="179" formatCode="_ * #,##0_ ;_ * \-#,##0_ ;_ * &quot;-&quot;??_ ;_ @_ "/>
    <numFmt numFmtId="180" formatCode="0.0%"/>
    <numFmt numFmtId="181" formatCode="_-&quot;\&quot;* #,##0.00_-\ ;\-&quot;\&quot;* #,##0.00_-\ ;_-&quot;\&quot;* &quot;-&quot;??_-\ ;_-@_-"/>
    <numFmt numFmtId="182" formatCode="yyyy/m/d;@"/>
  </numFmts>
  <fonts count="30">
    <font>
      <sz val="11"/>
      <color theme="1"/>
      <name val="游ゴシック"/>
      <charset val="128"/>
      <scheme val="minor"/>
    </font>
    <font>
      <b/>
      <sz val="14"/>
      <color indexed="8"/>
      <name val="ＭＳ Ｐゴシック"/>
      <charset val="128"/>
    </font>
    <font>
      <sz val="14"/>
      <color indexed="8"/>
      <name val="ＭＳ Ｐゴシック"/>
      <charset val="128"/>
    </font>
    <font>
      <b/>
      <sz val="14"/>
      <color rgb="FFFF0000"/>
      <name val="ＭＳ Ｐゴシック"/>
      <charset val="128"/>
    </font>
    <font>
      <sz val="11"/>
      <color indexed="8"/>
      <name val="ＭＳ Ｐゴシック"/>
      <charset val="128"/>
    </font>
    <font>
      <b/>
      <sz val="12"/>
      <color indexed="8"/>
      <name val="ＭＳ Ｐゴシック"/>
      <charset val="128"/>
    </font>
    <font>
      <b/>
      <sz val="11"/>
      <color theme="1"/>
      <name val="游ゴシック"/>
      <charset val="128"/>
      <scheme val="minor"/>
    </font>
    <font>
      <b/>
      <sz val="9"/>
      <color theme="1"/>
      <name val="游ゴシック"/>
      <charset val="128"/>
      <scheme val="minor"/>
    </font>
    <font>
      <sz val="11"/>
      <name val="游ゴシック"/>
      <charset val="128"/>
      <scheme val="minor"/>
    </font>
    <font>
      <b/>
      <sz val="11"/>
      <name val="游ゴシック"/>
      <charset val="128"/>
      <scheme val="minor"/>
    </font>
    <font>
      <sz val="11"/>
      <color theme="0"/>
      <name val="游ゴシック"/>
      <charset val="0"/>
      <scheme val="minor"/>
    </font>
    <font>
      <b/>
      <sz val="15"/>
      <color theme="3"/>
      <name val="游ゴシック"/>
      <charset val="134"/>
      <scheme val="minor"/>
    </font>
    <font>
      <sz val="11"/>
      <color rgb="FFFA7D00"/>
      <name val="游ゴシック"/>
      <charset val="0"/>
      <scheme val="minor"/>
    </font>
    <font>
      <sz val="11"/>
      <color theme="1"/>
      <name val="游ゴシック"/>
      <charset val="134"/>
      <scheme val="minor"/>
    </font>
    <font>
      <sz val="11"/>
      <color theme="1"/>
      <name val="游ゴシック"/>
      <charset val="0"/>
      <scheme val="minor"/>
    </font>
    <font>
      <b/>
      <sz val="11"/>
      <color rgb="FF3F3F3F"/>
      <name val="游ゴシック"/>
      <charset val="0"/>
      <scheme val="minor"/>
    </font>
    <font>
      <b/>
      <sz val="11"/>
      <color theme="3"/>
      <name val="游ゴシック"/>
      <charset val="134"/>
      <scheme val="minor"/>
    </font>
    <font>
      <b/>
      <sz val="18"/>
      <color theme="3"/>
      <name val="游ゴシック"/>
      <charset val="134"/>
      <scheme val="minor"/>
    </font>
    <font>
      <sz val="11"/>
      <color rgb="FF006100"/>
      <name val="游ゴシック"/>
      <charset val="0"/>
      <scheme val="minor"/>
    </font>
    <font>
      <u/>
      <sz val="11"/>
      <color rgb="FF0000FF"/>
      <name val="游ゴシック"/>
      <charset val="0"/>
      <scheme val="minor"/>
    </font>
    <font>
      <b/>
      <sz val="13"/>
      <color theme="3"/>
      <name val="游ゴシック"/>
      <charset val="134"/>
      <scheme val="minor"/>
    </font>
    <font>
      <sz val="11"/>
      <color rgb="FFFF0000"/>
      <name val="游ゴシック"/>
      <charset val="0"/>
      <scheme val="minor"/>
    </font>
    <font>
      <sz val="11"/>
      <color rgb="FF3F3F76"/>
      <name val="游ゴシック"/>
      <charset val="0"/>
      <scheme val="minor"/>
    </font>
    <font>
      <sz val="11"/>
      <color rgb="FF9C0006"/>
      <name val="游ゴシック"/>
      <charset val="0"/>
      <scheme val="minor"/>
    </font>
    <font>
      <sz val="11"/>
      <color rgb="FF9C6500"/>
      <name val="游ゴシック"/>
      <charset val="0"/>
      <scheme val="minor"/>
    </font>
    <font>
      <b/>
      <sz val="11"/>
      <color theme="1"/>
      <name val="游ゴシック"/>
      <charset val="0"/>
      <scheme val="minor"/>
    </font>
    <font>
      <b/>
      <sz val="11"/>
      <color rgb="FFFFFFFF"/>
      <name val="游ゴシック"/>
      <charset val="0"/>
      <scheme val="minor"/>
    </font>
    <font>
      <i/>
      <sz val="11"/>
      <color rgb="FF7F7F7F"/>
      <name val="游ゴシック"/>
      <charset val="0"/>
      <scheme val="minor"/>
    </font>
    <font>
      <u/>
      <sz val="11"/>
      <color rgb="FF800080"/>
      <name val="游ゴシック"/>
      <charset val="0"/>
      <scheme val="minor"/>
    </font>
    <font>
      <b/>
      <sz val="11"/>
      <color rgb="FFFA7D00"/>
      <name val="游ゴシック"/>
      <charset val="0"/>
      <scheme val="minor"/>
    </font>
  </fonts>
  <fills count="34">
    <fill>
      <patternFill patternType="none"/>
    </fill>
    <fill>
      <patternFill patternType="gray125"/>
    </fill>
    <fill>
      <patternFill patternType="solid">
        <fgColor theme="8" tint="0.399975585192419"/>
        <bgColor indexed="64"/>
      </patternFill>
    </fill>
    <fill>
      <patternFill patternType="solid">
        <fgColor theme="0"/>
        <bgColor indexed="64"/>
      </patternFill>
    </fill>
    <fill>
      <patternFill patternType="solid">
        <fgColor theme="8"/>
        <bgColor indexed="64"/>
      </patternFill>
    </fill>
    <fill>
      <patternFill patternType="solid">
        <fgColor theme="7"/>
        <bgColor indexed="64"/>
      </patternFill>
    </fill>
    <fill>
      <patternFill patternType="solid">
        <fgColor theme="4"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4"/>
        <bgColor indexed="64"/>
      </patternFill>
    </fill>
    <fill>
      <patternFill patternType="solid">
        <fgColor theme="5"/>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6" tint="0.799981688894314"/>
        <bgColor indexed="64"/>
      </patternFill>
    </fill>
  </fills>
  <borders count="2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38" fontId="0" fillId="0" borderId="0" applyFont="0" applyFill="0" applyBorder="0" applyAlignment="0" applyProtection="0">
      <alignment vertical="center"/>
    </xf>
    <xf numFmtId="0" fontId="22" fillId="19" borderId="22" applyNumberFormat="0" applyAlignment="0" applyProtection="0">
      <alignment vertical="center"/>
    </xf>
    <xf numFmtId="179" fontId="13" fillId="0" borderId="0" applyFont="0" applyFill="0" applyBorder="0" applyAlignment="0" applyProtection="0">
      <alignment vertical="center"/>
    </xf>
    <xf numFmtId="181" fontId="13" fillId="0" borderId="0" applyFont="0" applyFill="0" applyBorder="0" applyAlignment="0" applyProtection="0">
      <alignment vertical="center"/>
    </xf>
    <xf numFmtId="0" fontId="14" fillId="20" borderId="0" applyNumberFormat="0" applyBorder="0" applyAlignment="0" applyProtection="0">
      <alignment vertical="center"/>
    </xf>
    <xf numFmtId="178" fontId="13" fillId="0" borderId="0" applyFont="0" applyFill="0" applyBorder="0" applyAlignment="0" applyProtection="0">
      <alignment vertical="center"/>
    </xf>
    <xf numFmtId="0" fontId="14" fillId="11" borderId="0" applyNumberFormat="0" applyBorder="0" applyAlignment="0" applyProtection="0">
      <alignment vertical="center"/>
    </xf>
    <xf numFmtId="0" fontId="13" fillId="7" borderId="19" applyNumberFormat="0" applyFont="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0" fillId="18" borderId="0" applyNumberFormat="0" applyBorder="0" applyAlignment="0" applyProtection="0">
      <alignment vertical="center"/>
    </xf>
    <xf numFmtId="0" fontId="28" fillId="0" borderId="0" applyNumberFormat="0" applyFill="0" applyBorder="0" applyAlignment="0" applyProtection="0">
      <alignment vertical="center"/>
    </xf>
    <xf numFmtId="0" fontId="18" fillId="15" borderId="0" applyNumberFormat="0" applyBorder="0" applyAlignment="0" applyProtection="0">
      <alignment vertical="center"/>
    </xf>
    <xf numFmtId="0" fontId="21" fillId="0" borderId="0" applyNumberFormat="0" applyFill="0" applyBorder="0" applyAlignment="0" applyProtection="0">
      <alignment vertical="center"/>
    </xf>
    <xf numFmtId="0" fontId="12" fillId="0" borderId="18" applyNumberFormat="0" applyFill="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0" fillId="24" borderId="0" applyNumberFormat="0" applyBorder="0" applyAlignment="0" applyProtection="0">
      <alignment vertical="center"/>
    </xf>
    <xf numFmtId="0" fontId="15" fillId="10" borderId="20" applyNumberFormat="0" applyAlignment="0" applyProtection="0">
      <alignment vertical="center"/>
    </xf>
    <xf numFmtId="0" fontId="11" fillId="0" borderId="17" applyNumberFormat="0" applyFill="0" applyAlignment="0" applyProtection="0">
      <alignment vertical="center"/>
    </xf>
    <xf numFmtId="0" fontId="20" fillId="0" borderId="17" applyNumberFormat="0" applyFill="0" applyAlignment="0" applyProtection="0">
      <alignment vertical="center"/>
    </xf>
    <xf numFmtId="0" fontId="29" fillId="10" borderId="22" applyNumberFormat="0" applyAlignment="0" applyProtection="0">
      <alignment vertical="center"/>
    </xf>
    <xf numFmtId="0" fontId="16" fillId="0" borderId="21" applyNumberFormat="0" applyFill="0" applyAlignment="0" applyProtection="0">
      <alignment vertical="center"/>
    </xf>
    <xf numFmtId="0" fontId="16" fillId="0" borderId="0" applyNumberFormat="0" applyFill="0" applyBorder="0" applyAlignment="0" applyProtection="0">
      <alignment vertical="center"/>
    </xf>
    <xf numFmtId="0" fontId="10" fillId="2" borderId="0" applyNumberFormat="0" applyBorder="0" applyAlignment="0" applyProtection="0">
      <alignment vertical="center"/>
    </xf>
    <xf numFmtId="0" fontId="26" fillId="31" borderId="24" applyNumberFormat="0" applyAlignment="0" applyProtection="0">
      <alignment vertical="center"/>
    </xf>
    <xf numFmtId="0" fontId="14" fillId="9" borderId="0" applyNumberFormat="0" applyBorder="0" applyAlignment="0" applyProtection="0">
      <alignment vertical="center"/>
    </xf>
    <xf numFmtId="0" fontId="25" fillId="0" borderId="23" applyNumberFormat="0" applyFill="0" applyAlignment="0" applyProtection="0">
      <alignment vertical="center"/>
    </xf>
    <xf numFmtId="0" fontId="23" fillId="23" borderId="0" applyNumberFormat="0" applyBorder="0" applyAlignment="0" applyProtection="0">
      <alignment vertical="center"/>
    </xf>
    <xf numFmtId="0" fontId="24" fillId="28" borderId="0" applyNumberFormat="0" applyBorder="0" applyAlignment="0" applyProtection="0">
      <alignment vertical="center"/>
    </xf>
    <xf numFmtId="0" fontId="10" fillId="17" borderId="0" applyNumberFormat="0" applyBorder="0" applyAlignment="0" applyProtection="0">
      <alignment vertical="center"/>
    </xf>
    <xf numFmtId="0" fontId="14" fillId="14" borderId="0" applyNumberFormat="0" applyBorder="0" applyAlignment="0" applyProtection="0">
      <alignment vertical="center"/>
    </xf>
    <xf numFmtId="0" fontId="14" fillId="13" borderId="0" applyNumberFormat="0" applyBorder="0" applyAlignment="0" applyProtection="0">
      <alignment vertical="center"/>
    </xf>
    <xf numFmtId="0" fontId="10" fillId="6" borderId="0" applyNumberFormat="0" applyBorder="0" applyAlignment="0" applyProtection="0">
      <alignment vertical="center"/>
    </xf>
    <xf numFmtId="0" fontId="14" fillId="8" borderId="0" applyNumberFormat="0" applyBorder="0" applyAlignment="0" applyProtection="0">
      <alignment vertical="center"/>
    </xf>
    <xf numFmtId="0" fontId="14" fillId="22" borderId="0" applyNumberFormat="0" applyBorder="0" applyAlignment="0" applyProtection="0">
      <alignment vertical="center"/>
    </xf>
    <xf numFmtId="0" fontId="14" fillId="27" borderId="0" applyNumberFormat="0" applyBorder="0" applyAlignment="0" applyProtection="0">
      <alignment vertical="center"/>
    </xf>
    <xf numFmtId="0" fontId="10" fillId="21" borderId="0" applyNumberFormat="0" applyBorder="0" applyAlignment="0" applyProtection="0">
      <alignment vertical="center"/>
    </xf>
    <xf numFmtId="0" fontId="10" fillId="26" borderId="0" applyNumberFormat="0" applyBorder="0" applyAlignment="0" applyProtection="0">
      <alignment vertical="center"/>
    </xf>
    <xf numFmtId="0" fontId="14" fillId="33" borderId="0" applyNumberFormat="0" applyBorder="0" applyAlignment="0" applyProtection="0">
      <alignment vertical="center"/>
    </xf>
    <xf numFmtId="0" fontId="14" fillId="16" borderId="0" applyNumberFormat="0" applyBorder="0" applyAlignment="0" applyProtection="0">
      <alignment vertical="center"/>
    </xf>
    <xf numFmtId="0" fontId="10" fillId="12" borderId="0" applyNumberFormat="0" applyBorder="0" applyAlignment="0" applyProtection="0">
      <alignment vertical="center"/>
    </xf>
    <xf numFmtId="0" fontId="10" fillId="5" borderId="0" applyNumberFormat="0" applyBorder="0" applyAlignment="0" applyProtection="0">
      <alignment vertical="center"/>
    </xf>
    <xf numFmtId="0" fontId="14" fillId="25" borderId="0" applyNumberFormat="0" applyBorder="0" applyAlignment="0" applyProtection="0">
      <alignment vertical="center"/>
    </xf>
    <xf numFmtId="0" fontId="10" fillId="30" borderId="0" applyNumberFormat="0" applyBorder="0" applyAlignment="0" applyProtection="0">
      <alignment vertical="center"/>
    </xf>
    <xf numFmtId="0" fontId="10" fillId="4" borderId="0" applyNumberFormat="0" applyBorder="0" applyAlignment="0" applyProtection="0">
      <alignment vertical="center"/>
    </xf>
    <xf numFmtId="0" fontId="14" fillId="29" borderId="0" applyNumberFormat="0" applyBorder="0" applyAlignment="0" applyProtection="0">
      <alignment vertical="center"/>
    </xf>
    <xf numFmtId="0" fontId="10" fillId="32" borderId="0" applyNumberFormat="0" applyBorder="0" applyAlignment="0" applyProtection="0">
      <alignment vertical="center"/>
    </xf>
    <xf numFmtId="0" fontId="4" fillId="0" borderId="0">
      <alignment vertical="center"/>
    </xf>
  </cellStyleXfs>
  <cellXfs count="98">
    <xf numFmtId="0" fontId="0" fillId="0" borderId="0" xfId="0">
      <alignment vertical="center"/>
    </xf>
    <xf numFmtId="0" fontId="1" fillId="0" borderId="0" xfId="0" applyFont="1" applyAlignment="1">
      <alignment horizontal="lef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4" fillId="0" borderId="0" xfId="49">
      <alignment vertical="center"/>
    </xf>
    <xf numFmtId="0" fontId="4" fillId="0" borderId="0" xfId="49" applyAlignment="1">
      <alignment horizontal="left" vertical="top" wrapText="1"/>
    </xf>
    <xf numFmtId="0" fontId="4" fillId="0" borderId="0" xfId="49" applyAlignment="1">
      <alignment horizontal="left" vertical="top"/>
    </xf>
    <xf numFmtId="0" fontId="4" fillId="0" borderId="0" xfId="49" applyAlignment="1">
      <alignment vertical="top" wrapText="1"/>
    </xf>
    <xf numFmtId="0" fontId="4" fillId="0" borderId="0" xfId="49" applyAlignment="1">
      <alignment vertical="top"/>
    </xf>
    <xf numFmtId="0" fontId="5" fillId="0" borderId="0" xfId="49" applyFont="1" applyAlignment="1">
      <alignment horizontal="center" vertical="center"/>
    </xf>
    <xf numFmtId="0" fontId="6" fillId="0" borderId="0" xfId="0" applyFont="1">
      <alignment vertical="center"/>
    </xf>
    <xf numFmtId="176" fontId="0" fillId="0" borderId="0" xfId="0" applyNumberFormat="1">
      <alignment vertical="center"/>
    </xf>
    <xf numFmtId="0" fontId="6" fillId="0" borderId="2" xfId="0" applyFont="1" applyBorder="1">
      <alignment vertical="center"/>
    </xf>
    <xf numFmtId="0" fontId="7"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lignment vertical="center"/>
    </xf>
    <xf numFmtId="0" fontId="7" fillId="0" borderId="8"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9" xfId="0" applyFont="1" applyBorder="1">
      <alignment vertical="center"/>
    </xf>
    <xf numFmtId="0" fontId="0" fillId="0" borderId="10" xfId="0" applyFont="1" applyBorder="1">
      <alignment vertical="center"/>
    </xf>
    <xf numFmtId="0" fontId="0" fillId="0" borderId="10" xfId="0" applyBorder="1">
      <alignment vertical="center"/>
    </xf>
    <xf numFmtId="0" fontId="0" fillId="0" borderId="10" xfId="0" applyBorder="1" applyAlignment="1">
      <alignment horizontal="center"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177" fontId="0" fillId="0" borderId="6" xfId="0" applyNumberFormat="1" applyFont="1" applyBorder="1">
      <alignment vertical="center"/>
    </xf>
    <xf numFmtId="177" fontId="0" fillId="0" borderId="7" xfId="0" applyNumberFormat="1" applyBorder="1">
      <alignment vertical="center"/>
    </xf>
    <xf numFmtId="0" fontId="0" fillId="0" borderId="11" xfId="0" applyBorder="1">
      <alignment vertical="center"/>
    </xf>
    <xf numFmtId="182" fontId="0" fillId="0" borderId="2" xfId="0" applyNumberFormat="1" applyBorder="1">
      <alignment vertical="center"/>
    </xf>
    <xf numFmtId="0" fontId="0" fillId="0" borderId="3" xfId="0" applyBorder="1" applyAlignment="1">
      <alignment horizontal="center" vertical="center"/>
    </xf>
    <xf numFmtId="0" fontId="8" fillId="0" borderId="3" xfId="0" applyNumberFormat="1" applyFont="1" applyBorder="1">
      <alignment vertical="center"/>
    </xf>
    <xf numFmtId="0" fontId="8" fillId="0" borderId="4" xfId="0" applyNumberFormat="1" applyFont="1" applyBorder="1">
      <alignment vertical="center"/>
    </xf>
    <xf numFmtId="0" fontId="8" fillId="0" borderId="5" xfId="0" applyNumberFormat="1" applyFont="1" applyBorder="1">
      <alignment vertical="center"/>
    </xf>
    <xf numFmtId="177" fontId="0" fillId="0" borderId="0" xfId="0" applyNumberFormat="1" applyBorder="1">
      <alignment vertical="center"/>
    </xf>
    <xf numFmtId="182" fontId="0" fillId="0" borderId="12" xfId="0" applyNumberFormat="1" applyBorder="1">
      <alignment vertical="center"/>
    </xf>
    <xf numFmtId="0" fontId="0" fillId="0" borderId="11" xfId="0" applyBorder="1" applyAlignment="1">
      <alignment horizontal="center" vertical="center"/>
    </xf>
    <xf numFmtId="0" fontId="8" fillId="0" borderId="11" xfId="0" applyNumberFormat="1" applyFont="1" applyBorder="1">
      <alignment vertical="center"/>
    </xf>
    <xf numFmtId="0" fontId="8" fillId="0" borderId="0" xfId="0" applyNumberFormat="1" applyFont="1" applyBorder="1">
      <alignment vertical="center"/>
    </xf>
    <xf numFmtId="0" fontId="8" fillId="0" borderId="13" xfId="0" applyNumberFormat="1" applyFont="1" applyBorder="1">
      <alignment vertical="center"/>
    </xf>
    <xf numFmtId="0" fontId="8" fillId="3" borderId="13" xfId="0" applyNumberFormat="1" applyFont="1" applyFill="1" applyBorder="1">
      <alignment vertical="center"/>
    </xf>
    <xf numFmtId="0" fontId="8" fillId="0" borderId="0" xfId="0" applyNumberFormat="1" applyFont="1" applyFill="1" applyBorder="1">
      <alignment vertical="center"/>
    </xf>
    <xf numFmtId="0" fontId="0" fillId="0" borderId="0" xfId="0" applyBorder="1">
      <alignment vertical="center"/>
    </xf>
    <xf numFmtId="182" fontId="0" fillId="0" borderId="8" xfId="0" applyNumberFormat="1" applyBorder="1">
      <alignment vertical="center"/>
    </xf>
    <xf numFmtId="0" fontId="0" fillId="0" borderId="14" xfId="0" applyBorder="1" applyAlignment="1">
      <alignment horizontal="center" vertical="center"/>
    </xf>
    <xf numFmtId="0" fontId="8" fillId="0" borderId="14" xfId="0" applyNumberFormat="1" applyFont="1" applyBorder="1">
      <alignment vertical="center"/>
    </xf>
    <xf numFmtId="0" fontId="8" fillId="0" borderId="15" xfId="0" applyNumberFormat="1" applyFont="1" applyBorder="1">
      <alignment vertical="center"/>
    </xf>
    <xf numFmtId="0" fontId="8" fillId="0" borderId="16" xfId="0" applyNumberFormat="1" applyFont="1" applyBorder="1">
      <alignment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lignment vertical="center"/>
    </xf>
    <xf numFmtId="0" fontId="6" fillId="0" borderId="13" xfId="0" applyFont="1" applyBorder="1">
      <alignment vertical="center"/>
    </xf>
    <xf numFmtId="177" fontId="0" fillId="0" borderId="6" xfId="0" applyNumberFormat="1" applyFill="1" applyBorder="1">
      <alignment vertical="center"/>
    </xf>
    <xf numFmtId="177" fontId="0" fillId="0" borderId="7" xfId="0" applyNumberFormat="1" applyFill="1" applyBorder="1">
      <alignment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9" fontId="6" fillId="0" borderId="6" xfId="9" applyFont="1" applyBorder="1">
      <alignment vertical="center"/>
    </xf>
    <xf numFmtId="9" fontId="6" fillId="0" borderId="7" xfId="9" applyFont="1" applyBorder="1">
      <alignment vertical="center"/>
    </xf>
    <xf numFmtId="9" fontId="6" fillId="0" borderId="6" xfId="0" applyNumberFormat="1" applyFont="1" applyBorder="1">
      <alignment vertical="center"/>
    </xf>
    <xf numFmtId="9" fontId="6" fillId="0" borderId="7" xfId="0" applyNumberFormat="1" applyFont="1" applyBorder="1">
      <alignment vertical="center"/>
    </xf>
    <xf numFmtId="9" fontId="6" fillId="0" borderId="9" xfId="0" applyNumberFormat="1" applyFont="1" applyBorder="1">
      <alignment vertical="center"/>
    </xf>
    <xf numFmtId="9" fontId="6" fillId="0" borderId="0" xfId="0" applyNumberFormat="1" applyFont="1" applyBorder="1">
      <alignment vertical="center"/>
    </xf>
    <xf numFmtId="0" fontId="6" fillId="0" borderId="9" xfId="0" applyFont="1" applyBorder="1" applyAlignment="1">
      <alignment horizontal="center" vertical="center"/>
    </xf>
    <xf numFmtId="177" fontId="0" fillId="0" borderId="9" xfId="0" applyNumberFormat="1" applyBorder="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38" fontId="0" fillId="0" borderId="3" xfId="1" applyFont="1" applyBorder="1">
      <alignment vertical="center"/>
    </xf>
    <xf numFmtId="38" fontId="0" fillId="0" borderId="4" xfId="1" applyFont="1" applyBorder="1">
      <alignment vertical="center"/>
    </xf>
    <xf numFmtId="38" fontId="0" fillId="0" borderId="5" xfId="1" applyFont="1" applyBorder="1">
      <alignment vertical="center"/>
    </xf>
    <xf numFmtId="177" fontId="0" fillId="0" borderId="0" xfId="0" applyNumberFormat="1">
      <alignment vertical="center"/>
    </xf>
    <xf numFmtId="38" fontId="0" fillId="0" borderId="11" xfId="1" applyFont="1" applyBorder="1">
      <alignment vertical="center"/>
    </xf>
    <xf numFmtId="38" fontId="0" fillId="0" borderId="0" xfId="1" applyFont="1" applyBorder="1">
      <alignment vertical="center"/>
    </xf>
    <xf numFmtId="38" fontId="0" fillId="0" borderId="13" xfId="1" applyFont="1" applyBorder="1">
      <alignment vertical="center"/>
    </xf>
    <xf numFmtId="177" fontId="0" fillId="0" borderId="9" xfId="0" applyNumberFormat="1" applyFill="1" applyBorder="1">
      <alignment vertical="center"/>
    </xf>
    <xf numFmtId="0" fontId="6" fillId="0" borderId="10" xfId="0" applyFont="1" applyBorder="1" applyAlignment="1">
      <alignment horizontal="center" vertical="center"/>
    </xf>
    <xf numFmtId="38" fontId="9" fillId="0" borderId="6" xfId="1" applyFont="1" applyFill="1" applyBorder="1">
      <alignment vertical="center"/>
    </xf>
    <xf numFmtId="0" fontId="9" fillId="0" borderId="9" xfId="0" applyFont="1" applyBorder="1">
      <alignment vertical="center"/>
    </xf>
    <xf numFmtId="38" fontId="0" fillId="0" borderId="6" xfId="0" applyNumberFormat="1" applyBorder="1">
      <alignment vertical="center"/>
    </xf>
    <xf numFmtId="38" fontId="0" fillId="0" borderId="7" xfId="0" applyNumberFormat="1" applyBorder="1">
      <alignment vertical="center"/>
    </xf>
    <xf numFmtId="38" fontId="0" fillId="0" borderId="9" xfId="0" applyNumberFormat="1" applyBorder="1">
      <alignment vertical="center"/>
    </xf>
    <xf numFmtId="0" fontId="0" fillId="0" borderId="13" xfId="0" applyBorder="1">
      <alignment vertical="center"/>
    </xf>
    <xf numFmtId="9" fontId="6" fillId="0" borderId="9" xfId="9" applyFont="1" applyBorder="1">
      <alignment vertical="center"/>
    </xf>
    <xf numFmtId="180" fontId="6" fillId="0" borderId="6" xfId="9" applyNumberFormat="1" applyFont="1" applyBorder="1">
      <alignment vertical="center"/>
    </xf>
    <xf numFmtId="180" fontId="6" fillId="0" borderId="10" xfId="9" applyNumberFormat="1" applyFont="1"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cellXfs>
  <cellStyles count="50">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 name="標準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9" Type="http://schemas.openxmlformats.org/officeDocument/2006/relationships/image" Target="../media/image9.png"/><Relationship Id="rId8" Type="http://schemas.openxmlformats.org/officeDocument/2006/relationships/image" Target="../media/image8.png"/><Relationship Id="rId7" Type="http://schemas.openxmlformats.org/officeDocument/2006/relationships/image" Target="../media/image7.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39" Type="http://schemas.openxmlformats.org/officeDocument/2006/relationships/image" Target="../media/image39.png"/><Relationship Id="rId38" Type="http://schemas.openxmlformats.org/officeDocument/2006/relationships/image" Target="../media/image38.png"/><Relationship Id="rId37" Type="http://schemas.openxmlformats.org/officeDocument/2006/relationships/image" Target="../media/image37.png"/><Relationship Id="rId36" Type="http://schemas.openxmlformats.org/officeDocument/2006/relationships/image" Target="../media/image36.png"/><Relationship Id="rId35" Type="http://schemas.openxmlformats.org/officeDocument/2006/relationships/image" Target="../media/image35.png"/><Relationship Id="rId34" Type="http://schemas.openxmlformats.org/officeDocument/2006/relationships/image" Target="../media/image34.png"/><Relationship Id="rId33" Type="http://schemas.openxmlformats.org/officeDocument/2006/relationships/image" Target="../media/image33.png"/><Relationship Id="rId32" Type="http://schemas.openxmlformats.org/officeDocument/2006/relationships/image" Target="../media/image32.png"/><Relationship Id="rId31" Type="http://schemas.openxmlformats.org/officeDocument/2006/relationships/image" Target="../media/image31.png"/><Relationship Id="rId30" Type="http://schemas.openxmlformats.org/officeDocument/2006/relationships/image" Target="../media/image30.png"/><Relationship Id="rId3" Type="http://schemas.openxmlformats.org/officeDocument/2006/relationships/image" Target="../media/image3.png"/><Relationship Id="rId29" Type="http://schemas.openxmlformats.org/officeDocument/2006/relationships/image" Target="../media/image29.png"/><Relationship Id="rId28" Type="http://schemas.openxmlformats.org/officeDocument/2006/relationships/image" Target="../media/image28.png"/><Relationship Id="rId27" Type="http://schemas.openxmlformats.org/officeDocument/2006/relationships/image" Target="../media/image27.png"/><Relationship Id="rId26" Type="http://schemas.openxmlformats.org/officeDocument/2006/relationships/image" Target="../media/image26.png"/><Relationship Id="rId25" Type="http://schemas.openxmlformats.org/officeDocument/2006/relationships/image" Target="../media/image25.png"/><Relationship Id="rId24" Type="http://schemas.openxmlformats.org/officeDocument/2006/relationships/image" Target="../media/image24.png"/><Relationship Id="rId23" Type="http://schemas.openxmlformats.org/officeDocument/2006/relationships/image" Target="../media/image23.png"/><Relationship Id="rId22" Type="http://schemas.openxmlformats.org/officeDocument/2006/relationships/image" Target="../media/image22.png"/><Relationship Id="rId21" Type="http://schemas.openxmlformats.org/officeDocument/2006/relationships/image" Target="../media/image21.png"/><Relationship Id="rId20" Type="http://schemas.openxmlformats.org/officeDocument/2006/relationships/image" Target="../media/image20.png"/><Relationship Id="rId2" Type="http://schemas.openxmlformats.org/officeDocument/2006/relationships/image" Target="../media/image2.png"/><Relationship Id="rId19" Type="http://schemas.openxmlformats.org/officeDocument/2006/relationships/image" Target="../media/image19.png"/><Relationship Id="rId18" Type="http://schemas.openxmlformats.org/officeDocument/2006/relationships/image" Target="../media/image18.png"/><Relationship Id="rId17" Type="http://schemas.openxmlformats.org/officeDocument/2006/relationships/image" Target="../media/image17.png"/><Relationship Id="rId16" Type="http://schemas.openxmlformats.org/officeDocument/2006/relationships/image" Target="../media/image16.png"/><Relationship Id="rId15" Type="http://schemas.openxmlformats.org/officeDocument/2006/relationships/image" Target="../media/image15.png"/><Relationship Id="rId14" Type="http://schemas.openxmlformats.org/officeDocument/2006/relationships/image" Target="../media/image14.png"/><Relationship Id="rId13" Type="http://schemas.openxmlformats.org/officeDocument/2006/relationships/image" Target="../media/image13.png"/><Relationship Id="rId12" Type="http://schemas.openxmlformats.org/officeDocument/2006/relationships/image" Target="../media/image12.png"/><Relationship Id="rId11" Type="http://schemas.openxmlformats.org/officeDocument/2006/relationships/image" Target="../media/image11.png"/><Relationship Id="rId10" Type="http://schemas.openxmlformats.org/officeDocument/2006/relationships/image" Target="../media/image10.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601980</xdr:colOff>
      <xdr:row>13</xdr:row>
      <xdr:rowOff>76200</xdr:rowOff>
    </xdr:from>
    <xdr:to>
      <xdr:col>9</xdr:col>
      <xdr:colOff>510540</xdr:colOff>
      <xdr:row>18</xdr:row>
      <xdr:rowOff>99060</xdr:rowOff>
    </xdr:to>
    <xdr:sp>
      <xdr:nvSpPr>
        <xdr:cNvPr id="2" name="正方形/長方形 2"/>
        <xdr:cNvSpPr>
          <a:spLocks noChangeArrowheads="1"/>
        </xdr:cNvSpPr>
      </xdr:nvSpPr>
      <xdr:spPr>
        <a:xfrm rot="856518">
          <a:off x="5374005" y="2428875"/>
          <a:ext cx="527685" cy="927735"/>
        </a:xfrm>
        <a:prstGeom prst="rect">
          <a:avLst/>
        </a:prstGeom>
        <a:noFill/>
        <a:ln>
          <a:noFill/>
        </a:ln>
      </xdr:spPr>
      <xdr:txBody>
        <a:bodyPr vertOverflow="clip" wrap="square" lIns="18288" tIns="0" rIns="0" bIns="0" anchor="t" upright="1"/>
        <a:lstStyle/>
        <a:p>
          <a:pPr algn="ctr" rtl="0">
            <a:defRPr sz="1000"/>
          </a:pPr>
          <a:endParaRPr lang="ja-JP" altLang="en-US"/>
        </a:p>
      </xdr:txBody>
    </xdr:sp>
    <xdr:clientData/>
  </xdr:twoCellAnchor>
  <xdr:oneCellAnchor>
    <xdr:from>
      <xdr:col>10</xdr:col>
      <xdr:colOff>45720</xdr:colOff>
      <xdr:row>60</xdr:row>
      <xdr:rowOff>106680</xdr:rowOff>
    </xdr:from>
    <xdr:ext cx="20848" cy="209085"/>
    <xdr:sp>
      <xdr:nvSpPr>
        <xdr:cNvPr id="3" name="正方形/長方形 7"/>
        <xdr:cNvSpPr>
          <a:spLocks noChangeArrowheads="1"/>
        </xdr:cNvSpPr>
      </xdr:nvSpPr>
      <xdr:spPr>
        <a:xfrm>
          <a:off x="6055995" y="10965180"/>
          <a:ext cx="20320" cy="20891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10</xdr:col>
      <xdr:colOff>266700</xdr:colOff>
      <xdr:row>31</xdr:row>
      <xdr:rowOff>30480</xdr:rowOff>
    </xdr:from>
    <xdr:ext cx="20848" cy="209085"/>
    <xdr:sp>
      <xdr:nvSpPr>
        <xdr:cNvPr id="4" name="正方形/長方形 1"/>
        <xdr:cNvSpPr>
          <a:spLocks noChangeArrowheads="1"/>
        </xdr:cNvSpPr>
      </xdr:nvSpPr>
      <xdr:spPr>
        <a:xfrm>
          <a:off x="6276975" y="5640705"/>
          <a:ext cx="20320" cy="20891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13</xdr:col>
      <xdr:colOff>327660</xdr:colOff>
      <xdr:row>77</xdr:row>
      <xdr:rowOff>68580</xdr:rowOff>
    </xdr:from>
    <xdr:ext cx="18531" cy="156518"/>
    <xdr:sp>
      <xdr:nvSpPr>
        <xdr:cNvPr id="5" name="正方形/長方形 3"/>
        <xdr:cNvSpPr>
          <a:spLocks noChangeArrowheads="1"/>
        </xdr:cNvSpPr>
      </xdr:nvSpPr>
      <xdr:spPr>
        <a:xfrm>
          <a:off x="8195310" y="14003655"/>
          <a:ext cx="18415" cy="15621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6</xdr:col>
      <xdr:colOff>304800</xdr:colOff>
      <xdr:row>136</xdr:row>
      <xdr:rowOff>175260</xdr:rowOff>
    </xdr:from>
    <xdr:ext cx="20848" cy="209122"/>
    <xdr:sp>
      <xdr:nvSpPr>
        <xdr:cNvPr id="6" name="正方形/長方形 5"/>
        <xdr:cNvSpPr>
          <a:spLocks noChangeArrowheads="1"/>
        </xdr:cNvSpPr>
      </xdr:nvSpPr>
      <xdr:spPr>
        <a:xfrm>
          <a:off x="3838575" y="24787860"/>
          <a:ext cx="20320" cy="20891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198120</xdr:colOff>
      <xdr:row>135</xdr:row>
      <xdr:rowOff>30480</xdr:rowOff>
    </xdr:from>
    <xdr:ext cx="20848" cy="209085"/>
    <xdr:sp>
      <xdr:nvSpPr>
        <xdr:cNvPr id="7" name="正方形/長方形 6"/>
        <xdr:cNvSpPr>
          <a:spLocks noChangeArrowheads="1"/>
        </xdr:cNvSpPr>
      </xdr:nvSpPr>
      <xdr:spPr>
        <a:xfrm>
          <a:off x="4351020" y="24462105"/>
          <a:ext cx="20320" cy="20891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612866</xdr:colOff>
      <xdr:row>134</xdr:row>
      <xdr:rowOff>22860</xdr:rowOff>
    </xdr:from>
    <xdr:ext cx="18531" cy="156518"/>
    <xdr:sp>
      <xdr:nvSpPr>
        <xdr:cNvPr id="8" name="正方形/長方形 14"/>
        <xdr:cNvSpPr>
          <a:spLocks noChangeArrowheads="1"/>
        </xdr:cNvSpPr>
      </xdr:nvSpPr>
      <xdr:spPr>
        <a:xfrm>
          <a:off x="4765675" y="24273510"/>
          <a:ext cx="18415" cy="15621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144780</xdr:colOff>
      <xdr:row>105</xdr:row>
      <xdr:rowOff>22860</xdr:rowOff>
    </xdr:from>
    <xdr:ext cx="18531" cy="201237"/>
    <xdr:sp>
      <xdr:nvSpPr>
        <xdr:cNvPr id="9" name="正方形/長方形 17"/>
        <xdr:cNvSpPr>
          <a:spLocks noChangeArrowheads="1"/>
        </xdr:cNvSpPr>
      </xdr:nvSpPr>
      <xdr:spPr>
        <a:xfrm>
          <a:off x="4916805" y="19025235"/>
          <a:ext cx="18415" cy="20066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342900</xdr:colOff>
      <xdr:row>102</xdr:row>
      <xdr:rowOff>175260</xdr:rowOff>
    </xdr:from>
    <xdr:ext cx="20848" cy="210820"/>
    <xdr:sp>
      <xdr:nvSpPr>
        <xdr:cNvPr id="10" name="正方形/長方形 10"/>
        <xdr:cNvSpPr>
          <a:spLocks noChangeArrowheads="1"/>
        </xdr:cNvSpPr>
      </xdr:nvSpPr>
      <xdr:spPr>
        <a:xfrm>
          <a:off x="5734050" y="18634710"/>
          <a:ext cx="20320"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449580</xdr:colOff>
      <xdr:row>178</xdr:row>
      <xdr:rowOff>144780</xdr:rowOff>
    </xdr:from>
    <xdr:ext cx="18531" cy="210820"/>
    <xdr:sp>
      <xdr:nvSpPr>
        <xdr:cNvPr id="11" name="正方形/長方形 22"/>
        <xdr:cNvSpPr>
          <a:spLocks noChangeArrowheads="1"/>
        </xdr:cNvSpPr>
      </xdr:nvSpPr>
      <xdr:spPr>
        <a:xfrm>
          <a:off x="7698105" y="32358330"/>
          <a:ext cx="18415"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480060</xdr:colOff>
      <xdr:row>180</xdr:row>
      <xdr:rowOff>22860</xdr:rowOff>
    </xdr:from>
    <xdr:ext cx="18531" cy="156518"/>
    <xdr:sp>
      <xdr:nvSpPr>
        <xdr:cNvPr id="12" name="正方形/長方形 23"/>
        <xdr:cNvSpPr>
          <a:spLocks noChangeArrowheads="1"/>
        </xdr:cNvSpPr>
      </xdr:nvSpPr>
      <xdr:spPr>
        <a:xfrm>
          <a:off x="9585960" y="32598360"/>
          <a:ext cx="18415" cy="15621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190500</xdr:colOff>
      <xdr:row>223</xdr:row>
      <xdr:rowOff>68580</xdr:rowOff>
    </xdr:from>
    <xdr:ext cx="20848" cy="209122"/>
    <xdr:sp>
      <xdr:nvSpPr>
        <xdr:cNvPr id="13" name="正方形/長方形 27"/>
        <xdr:cNvSpPr>
          <a:spLocks noChangeArrowheads="1"/>
        </xdr:cNvSpPr>
      </xdr:nvSpPr>
      <xdr:spPr>
        <a:xfrm>
          <a:off x="9296400" y="40426005"/>
          <a:ext cx="20320" cy="20891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381000</xdr:colOff>
      <xdr:row>274</xdr:row>
      <xdr:rowOff>175260</xdr:rowOff>
    </xdr:from>
    <xdr:ext cx="20848" cy="210384"/>
    <xdr:sp>
      <xdr:nvSpPr>
        <xdr:cNvPr id="14" name="正方形/長方形 9"/>
        <xdr:cNvSpPr>
          <a:spLocks noChangeArrowheads="1"/>
        </xdr:cNvSpPr>
      </xdr:nvSpPr>
      <xdr:spPr>
        <a:xfrm>
          <a:off x="5153025" y="49762410"/>
          <a:ext cx="20320" cy="2101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266</xdr:row>
      <xdr:rowOff>175260</xdr:rowOff>
    </xdr:from>
    <xdr:ext cx="18531" cy="210820"/>
    <xdr:sp>
      <xdr:nvSpPr>
        <xdr:cNvPr id="15" name="正方形/長方形 11"/>
        <xdr:cNvSpPr>
          <a:spLocks noChangeArrowheads="1"/>
        </xdr:cNvSpPr>
      </xdr:nvSpPr>
      <xdr:spPr>
        <a:xfrm>
          <a:off x="7393305" y="48314610"/>
          <a:ext cx="18415"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612866</xdr:colOff>
      <xdr:row>314</xdr:row>
      <xdr:rowOff>68580</xdr:rowOff>
    </xdr:from>
    <xdr:ext cx="18531" cy="156518"/>
    <xdr:sp>
      <xdr:nvSpPr>
        <xdr:cNvPr id="16" name="正方形/長方形 13"/>
        <xdr:cNvSpPr>
          <a:spLocks noChangeArrowheads="1"/>
        </xdr:cNvSpPr>
      </xdr:nvSpPr>
      <xdr:spPr>
        <a:xfrm>
          <a:off x="6003925" y="56894730"/>
          <a:ext cx="18415" cy="15621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247795</xdr:colOff>
      <xdr:row>329</xdr:row>
      <xdr:rowOff>104775</xdr:rowOff>
    </xdr:from>
    <xdr:ext cx="184731" cy="264560"/>
    <xdr:sp>
      <xdr:nvSpPr>
        <xdr:cNvPr id="17" name="テキスト ボックス 15"/>
        <xdr:cNvSpPr txBox="1"/>
      </xdr:nvSpPr>
      <xdr:spPr>
        <a:xfrm>
          <a:off x="7496175" y="59645550"/>
          <a:ext cx="184785"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556260</xdr:colOff>
      <xdr:row>307</xdr:row>
      <xdr:rowOff>68580</xdr:rowOff>
    </xdr:from>
    <xdr:ext cx="18531" cy="156518"/>
    <xdr:sp>
      <xdr:nvSpPr>
        <xdr:cNvPr id="18" name="正方形/長方形 16"/>
        <xdr:cNvSpPr>
          <a:spLocks noChangeArrowheads="1"/>
        </xdr:cNvSpPr>
      </xdr:nvSpPr>
      <xdr:spPr>
        <a:xfrm>
          <a:off x="9043035" y="55627905"/>
          <a:ext cx="18415" cy="15621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251460</xdr:colOff>
      <xdr:row>355</xdr:row>
      <xdr:rowOff>144780</xdr:rowOff>
    </xdr:from>
    <xdr:ext cx="18531" cy="156518"/>
    <xdr:sp>
      <xdr:nvSpPr>
        <xdr:cNvPr id="19" name="正方形/長方形 19"/>
        <xdr:cNvSpPr>
          <a:spLocks noChangeArrowheads="1"/>
        </xdr:cNvSpPr>
      </xdr:nvSpPr>
      <xdr:spPr>
        <a:xfrm>
          <a:off x="4404360" y="64390905"/>
          <a:ext cx="18415" cy="15621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68580</xdr:colOff>
      <xdr:row>355</xdr:row>
      <xdr:rowOff>160020</xdr:rowOff>
    </xdr:from>
    <xdr:ext cx="18531" cy="208690"/>
    <xdr:sp>
      <xdr:nvSpPr>
        <xdr:cNvPr id="20" name="正方形/長方形 20"/>
        <xdr:cNvSpPr>
          <a:spLocks noChangeArrowheads="1"/>
        </xdr:cNvSpPr>
      </xdr:nvSpPr>
      <xdr:spPr>
        <a:xfrm>
          <a:off x="5459730" y="64406145"/>
          <a:ext cx="18415" cy="20828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114300</xdr:colOff>
      <xdr:row>398</xdr:row>
      <xdr:rowOff>175260</xdr:rowOff>
    </xdr:from>
    <xdr:ext cx="20848" cy="210820"/>
    <xdr:sp>
      <xdr:nvSpPr>
        <xdr:cNvPr id="21" name="正方形/長方形 24"/>
        <xdr:cNvSpPr>
          <a:spLocks noChangeArrowheads="1"/>
        </xdr:cNvSpPr>
      </xdr:nvSpPr>
      <xdr:spPr>
        <a:xfrm>
          <a:off x="5505450" y="72203310"/>
          <a:ext cx="20320"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11</xdr:col>
      <xdr:colOff>220980</xdr:colOff>
      <xdr:row>403</xdr:row>
      <xdr:rowOff>160020</xdr:rowOff>
    </xdr:from>
    <xdr:ext cx="18531" cy="209085"/>
    <xdr:sp>
      <xdr:nvSpPr>
        <xdr:cNvPr id="22" name="正方形/長方形 25"/>
        <xdr:cNvSpPr>
          <a:spLocks noChangeArrowheads="1"/>
        </xdr:cNvSpPr>
      </xdr:nvSpPr>
      <xdr:spPr>
        <a:xfrm>
          <a:off x="6850380" y="73092945"/>
          <a:ext cx="18415" cy="20891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406</xdr:row>
      <xdr:rowOff>144780</xdr:rowOff>
    </xdr:from>
    <xdr:ext cx="18531" cy="210820"/>
    <xdr:sp>
      <xdr:nvSpPr>
        <xdr:cNvPr id="23" name="正方形/長方形 28"/>
        <xdr:cNvSpPr>
          <a:spLocks noChangeArrowheads="1"/>
        </xdr:cNvSpPr>
      </xdr:nvSpPr>
      <xdr:spPr>
        <a:xfrm>
          <a:off x="7393305" y="73620630"/>
          <a:ext cx="18415"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411480</xdr:colOff>
      <xdr:row>408</xdr:row>
      <xdr:rowOff>106680</xdr:rowOff>
    </xdr:from>
    <xdr:ext cx="18531" cy="156518"/>
    <xdr:sp>
      <xdr:nvSpPr>
        <xdr:cNvPr id="24" name="正方形/長方形 29"/>
        <xdr:cNvSpPr>
          <a:spLocks noChangeArrowheads="1"/>
        </xdr:cNvSpPr>
      </xdr:nvSpPr>
      <xdr:spPr>
        <a:xfrm>
          <a:off x="7660005" y="73944480"/>
          <a:ext cx="18415" cy="15621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twoCellAnchor editAs="oneCell">
    <xdr:from>
      <xdr:col>2</xdr:col>
      <xdr:colOff>0</xdr:colOff>
      <xdr:row>1</xdr:row>
      <xdr:rowOff>0</xdr:rowOff>
    </xdr:from>
    <xdr:to>
      <xdr:col>18</xdr:col>
      <xdr:colOff>38100</xdr:colOff>
      <xdr:row>21</xdr:row>
      <xdr:rowOff>0</xdr:rowOff>
    </xdr:to>
    <xdr:pic>
      <xdr:nvPicPr>
        <xdr:cNvPr id="25" name="図形 24"/>
        <xdr:cNvPicPr>
          <a:picLocks noChangeAspect="1"/>
        </xdr:cNvPicPr>
      </xdr:nvPicPr>
      <xdr:blipFill>
        <a:blip r:embed="rId1"/>
        <a:stretch>
          <a:fillRect/>
        </a:stretch>
      </xdr:blipFill>
      <xdr:spPr>
        <a:xfrm>
          <a:off x="1057275" y="180975"/>
          <a:ext cx="9944100" cy="3619500"/>
        </a:xfrm>
        <a:prstGeom prst="rect">
          <a:avLst/>
        </a:prstGeom>
        <a:noFill/>
        <a:ln w="9525">
          <a:noFill/>
        </a:ln>
      </xdr:spPr>
    </xdr:pic>
    <xdr:clientData/>
  </xdr:twoCellAnchor>
  <xdr:twoCellAnchor editAs="oneCell">
    <xdr:from>
      <xdr:col>2</xdr:col>
      <xdr:colOff>0</xdr:colOff>
      <xdr:row>23</xdr:row>
      <xdr:rowOff>0</xdr:rowOff>
    </xdr:from>
    <xdr:to>
      <xdr:col>18</xdr:col>
      <xdr:colOff>19050</xdr:colOff>
      <xdr:row>42</xdr:row>
      <xdr:rowOff>114300</xdr:rowOff>
    </xdr:to>
    <xdr:pic>
      <xdr:nvPicPr>
        <xdr:cNvPr id="26" name="図形 25"/>
        <xdr:cNvPicPr>
          <a:picLocks noChangeAspect="1"/>
        </xdr:cNvPicPr>
      </xdr:nvPicPr>
      <xdr:blipFill>
        <a:blip r:embed="rId2"/>
        <a:stretch>
          <a:fillRect/>
        </a:stretch>
      </xdr:blipFill>
      <xdr:spPr>
        <a:xfrm>
          <a:off x="1057275" y="4162425"/>
          <a:ext cx="9925050" cy="3552825"/>
        </a:xfrm>
        <a:prstGeom prst="rect">
          <a:avLst/>
        </a:prstGeom>
        <a:noFill/>
        <a:ln w="9525">
          <a:noFill/>
        </a:ln>
      </xdr:spPr>
    </xdr:pic>
    <xdr:clientData/>
  </xdr:twoCellAnchor>
  <xdr:twoCellAnchor editAs="oneCell">
    <xdr:from>
      <xdr:col>2</xdr:col>
      <xdr:colOff>0</xdr:colOff>
      <xdr:row>44</xdr:row>
      <xdr:rowOff>0</xdr:rowOff>
    </xdr:from>
    <xdr:to>
      <xdr:col>18</xdr:col>
      <xdr:colOff>28575</xdr:colOff>
      <xdr:row>63</xdr:row>
      <xdr:rowOff>161925</xdr:rowOff>
    </xdr:to>
    <xdr:pic>
      <xdr:nvPicPr>
        <xdr:cNvPr id="27" name="図形 26"/>
        <xdr:cNvPicPr>
          <a:picLocks noChangeAspect="1"/>
        </xdr:cNvPicPr>
      </xdr:nvPicPr>
      <xdr:blipFill>
        <a:blip r:embed="rId3"/>
        <a:stretch>
          <a:fillRect/>
        </a:stretch>
      </xdr:blipFill>
      <xdr:spPr>
        <a:xfrm>
          <a:off x="1057275" y="7962900"/>
          <a:ext cx="9934575" cy="3600450"/>
        </a:xfrm>
        <a:prstGeom prst="rect">
          <a:avLst/>
        </a:prstGeom>
        <a:noFill/>
        <a:ln w="9525">
          <a:noFill/>
        </a:ln>
      </xdr:spPr>
    </xdr:pic>
    <xdr:clientData/>
  </xdr:twoCellAnchor>
  <xdr:twoCellAnchor editAs="oneCell">
    <xdr:from>
      <xdr:col>2</xdr:col>
      <xdr:colOff>0</xdr:colOff>
      <xdr:row>66</xdr:row>
      <xdr:rowOff>0</xdr:rowOff>
    </xdr:from>
    <xdr:to>
      <xdr:col>18</xdr:col>
      <xdr:colOff>66675</xdr:colOff>
      <xdr:row>86</xdr:row>
      <xdr:rowOff>0</xdr:rowOff>
    </xdr:to>
    <xdr:pic>
      <xdr:nvPicPr>
        <xdr:cNvPr id="28" name="図形 27"/>
        <xdr:cNvPicPr>
          <a:picLocks noChangeAspect="1"/>
        </xdr:cNvPicPr>
      </xdr:nvPicPr>
      <xdr:blipFill>
        <a:blip r:embed="rId4"/>
        <a:stretch>
          <a:fillRect/>
        </a:stretch>
      </xdr:blipFill>
      <xdr:spPr>
        <a:xfrm>
          <a:off x="1057275" y="11944350"/>
          <a:ext cx="9972675" cy="3619500"/>
        </a:xfrm>
        <a:prstGeom prst="rect">
          <a:avLst/>
        </a:prstGeom>
        <a:noFill/>
        <a:ln w="9525">
          <a:noFill/>
        </a:ln>
      </xdr:spPr>
    </xdr:pic>
    <xdr:clientData/>
  </xdr:twoCellAnchor>
  <xdr:twoCellAnchor editAs="oneCell">
    <xdr:from>
      <xdr:col>2</xdr:col>
      <xdr:colOff>0</xdr:colOff>
      <xdr:row>87</xdr:row>
      <xdr:rowOff>0</xdr:rowOff>
    </xdr:from>
    <xdr:to>
      <xdr:col>18</xdr:col>
      <xdr:colOff>0</xdr:colOff>
      <xdr:row>106</xdr:row>
      <xdr:rowOff>123825</xdr:rowOff>
    </xdr:to>
    <xdr:pic>
      <xdr:nvPicPr>
        <xdr:cNvPr id="29" name="図形 28"/>
        <xdr:cNvPicPr>
          <a:picLocks noChangeAspect="1"/>
        </xdr:cNvPicPr>
      </xdr:nvPicPr>
      <xdr:blipFill>
        <a:blip r:embed="rId5"/>
        <a:stretch>
          <a:fillRect/>
        </a:stretch>
      </xdr:blipFill>
      <xdr:spPr>
        <a:xfrm>
          <a:off x="1057275" y="15744825"/>
          <a:ext cx="9906000" cy="3562350"/>
        </a:xfrm>
        <a:prstGeom prst="rect">
          <a:avLst/>
        </a:prstGeom>
        <a:noFill/>
        <a:ln w="9525">
          <a:noFill/>
        </a:ln>
      </xdr:spPr>
    </xdr:pic>
    <xdr:clientData/>
  </xdr:twoCellAnchor>
  <xdr:twoCellAnchor editAs="oneCell">
    <xdr:from>
      <xdr:col>2</xdr:col>
      <xdr:colOff>0</xdr:colOff>
      <xdr:row>108</xdr:row>
      <xdr:rowOff>0</xdr:rowOff>
    </xdr:from>
    <xdr:to>
      <xdr:col>18</xdr:col>
      <xdr:colOff>28575</xdr:colOff>
      <xdr:row>127</xdr:row>
      <xdr:rowOff>142875</xdr:rowOff>
    </xdr:to>
    <xdr:pic>
      <xdr:nvPicPr>
        <xdr:cNvPr id="30" name="図形 29"/>
        <xdr:cNvPicPr>
          <a:picLocks noChangeAspect="1"/>
        </xdr:cNvPicPr>
      </xdr:nvPicPr>
      <xdr:blipFill>
        <a:blip r:embed="rId6"/>
        <a:stretch>
          <a:fillRect/>
        </a:stretch>
      </xdr:blipFill>
      <xdr:spPr>
        <a:xfrm>
          <a:off x="1057275" y="19545300"/>
          <a:ext cx="9934575" cy="3581400"/>
        </a:xfrm>
        <a:prstGeom prst="rect">
          <a:avLst/>
        </a:prstGeom>
        <a:noFill/>
        <a:ln w="9525">
          <a:noFill/>
        </a:ln>
      </xdr:spPr>
    </xdr:pic>
    <xdr:clientData/>
  </xdr:twoCellAnchor>
  <xdr:twoCellAnchor editAs="oneCell">
    <xdr:from>
      <xdr:col>2</xdr:col>
      <xdr:colOff>0</xdr:colOff>
      <xdr:row>129</xdr:row>
      <xdr:rowOff>0</xdr:rowOff>
    </xdr:from>
    <xdr:to>
      <xdr:col>18</xdr:col>
      <xdr:colOff>19050</xdr:colOff>
      <xdr:row>149</xdr:row>
      <xdr:rowOff>0</xdr:rowOff>
    </xdr:to>
    <xdr:pic>
      <xdr:nvPicPr>
        <xdr:cNvPr id="31" name="図形 30"/>
        <xdr:cNvPicPr>
          <a:picLocks noChangeAspect="1"/>
        </xdr:cNvPicPr>
      </xdr:nvPicPr>
      <xdr:blipFill>
        <a:blip r:embed="rId7"/>
        <a:stretch>
          <a:fillRect/>
        </a:stretch>
      </xdr:blipFill>
      <xdr:spPr>
        <a:xfrm>
          <a:off x="1057275" y="23345775"/>
          <a:ext cx="9925050" cy="3619500"/>
        </a:xfrm>
        <a:prstGeom prst="rect">
          <a:avLst/>
        </a:prstGeom>
        <a:noFill/>
        <a:ln w="9525">
          <a:noFill/>
        </a:ln>
      </xdr:spPr>
    </xdr:pic>
    <xdr:clientData/>
  </xdr:twoCellAnchor>
  <xdr:twoCellAnchor editAs="oneCell">
    <xdr:from>
      <xdr:col>2</xdr:col>
      <xdr:colOff>0</xdr:colOff>
      <xdr:row>150</xdr:row>
      <xdr:rowOff>0</xdr:rowOff>
    </xdr:from>
    <xdr:to>
      <xdr:col>18</xdr:col>
      <xdr:colOff>19050</xdr:colOff>
      <xdr:row>169</xdr:row>
      <xdr:rowOff>161925</xdr:rowOff>
    </xdr:to>
    <xdr:pic>
      <xdr:nvPicPr>
        <xdr:cNvPr id="32" name="図形 31"/>
        <xdr:cNvPicPr>
          <a:picLocks noChangeAspect="1"/>
        </xdr:cNvPicPr>
      </xdr:nvPicPr>
      <xdr:blipFill>
        <a:blip r:embed="rId8"/>
        <a:stretch>
          <a:fillRect/>
        </a:stretch>
      </xdr:blipFill>
      <xdr:spPr>
        <a:xfrm>
          <a:off x="1057275" y="27146250"/>
          <a:ext cx="9925050" cy="3600450"/>
        </a:xfrm>
        <a:prstGeom prst="rect">
          <a:avLst/>
        </a:prstGeom>
        <a:noFill/>
        <a:ln w="9525">
          <a:noFill/>
        </a:ln>
      </xdr:spPr>
    </xdr:pic>
    <xdr:clientData/>
  </xdr:twoCellAnchor>
  <xdr:twoCellAnchor editAs="oneCell">
    <xdr:from>
      <xdr:col>2</xdr:col>
      <xdr:colOff>0</xdr:colOff>
      <xdr:row>172</xdr:row>
      <xdr:rowOff>95250</xdr:rowOff>
    </xdr:from>
    <xdr:to>
      <xdr:col>18</xdr:col>
      <xdr:colOff>76200</xdr:colOff>
      <xdr:row>192</xdr:row>
      <xdr:rowOff>85725</xdr:rowOff>
    </xdr:to>
    <xdr:pic>
      <xdr:nvPicPr>
        <xdr:cNvPr id="33" name="図形 32"/>
        <xdr:cNvPicPr>
          <a:picLocks noChangeAspect="1"/>
        </xdr:cNvPicPr>
      </xdr:nvPicPr>
      <xdr:blipFill>
        <a:blip r:embed="rId9"/>
        <a:stretch>
          <a:fillRect/>
        </a:stretch>
      </xdr:blipFill>
      <xdr:spPr>
        <a:xfrm>
          <a:off x="1057275" y="31222950"/>
          <a:ext cx="9982200" cy="3609975"/>
        </a:xfrm>
        <a:prstGeom prst="rect">
          <a:avLst/>
        </a:prstGeom>
        <a:noFill/>
        <a:ln w="9525">
          <a:noFill/>
        </a:ln>
      </xdr:spPr>
    </xdr:pic>
    <xdr:clientData/>
  </xdr:twoCellAnchor>
  <xdr:twoCellAnchor editAs="oneCell">
    <xdr:from>
      <xdr:col>2</xdr:col>
      <xdr:colOff>0</xdr:colOff>
      <xdr:row>194</xdr:row>
      <xdr:rowOff>0</xdr:rowOff>
    </xdr:from>
    <xdr:to>
      <xdr:col>18</xdr:col>
      <xdr:colOff>38100</xdr:colOff>
      <xdr:row>214</xdr:row>
      <xdr:rowOff>0</xdr:rowOff>
    </xdr:to>
    <xdr:pic>
      <xdr:nvPicPr>
        <xdr:cNvPr id="34" name="図形 33"/>
        <xdr:cNvPicPr>
          <a:picLocks noChangeAspect="1"/>
        </xdr:cNvPicPr>
      </xdr:nvPicPr>
      <xdr:blipFill>
        <a:blip r:embed="rId10"/>
        <a:stretch>
          <a:fillRect/>
        </a:stretch>
      </xdr:blipFill>
      <xdr:spPr>
        <a:xfrm>
          <a:off x="1057275" y="35109150"/>
          <a:ext cx="9944100" cy="3619500"/>
        </a:xfrm>
        <a:prstGeom prst="rect">
          <a:avLst/>
        </a:prstGeom>
        <a:noFill/>
        <a:ln w="9525">
          <a:noFill/>
        </a:ln>
      </xdr:spPr>
    </xdr:pic>
    <xdr:clientData/>
  </xdr:twoCellAnchor>
  <xdr:twoCellAnchor editAs="oneCell">
    <xdr:from>
      <xdr:col>2</xdr:col>
      <xdr:colOff>0</xdr:colOff>
      <xdr:row>215</xdr:row>
      <xdr:rowOff>0</xdr:rowOff>
    </xdr:from>
    <xdr:to>
      <xdr:col>18</xdr:col>
      <xdr:colOff>38100</xdr:colOff>
      <xdr:row>234</xdr:row>
      <xdr:rowOff>133350</xdr:rowOff>
    </xdr:to>
    <xdr:pic>
      <xdr:nvPicPr>
        <xdr:cNvPr id="35" name="図形 34"/>
        <xdr:cNvPicPr>
          <a:picLocks noChangeAspect="1"/>
        </xdr:cNvPicPr>
      </xdr:nvPicPr>
      <xdr:blipFill>
        <a:blip r:embed="rId11"/>
        <a:stretch>
          <a:fillRect/>
        </a:stretch>
      </xdr:blipFill>
      <xdr:spPr>
        <a:xfrm>
          <a:off x="1057275" y="38909625"/>
          <a:ext cx="9944100" cy="3571875"/>
        </a:xfrm>
        <a:prstGeom prst="rect">
          <a:avLst/>
        </a:prstGeom>
        <a:noFill/>
        <a:ln w="9525">
          <a:noFill/>
        </a:ln>
      </xdr:spPr>
    </xdr:pic>
    <xdr:clientData/>
  </xdr:twoCellAnchor>
  <xdr:twoCellAnchor editAs="oneCell">
    <xdr:from>
      <xdr:col>2</xdr:col>
      <xdr:colOff>0</xdr:colOff>
      <xdr:row>236</xdr:row>
      <xdr:rowOff>0</xdr:rowOff>
    </xdr:from>
    <xdr:to>
      <xdr:col>18</xdr:col>
      <xdr:colOff>104775</xdr:colOff>
      <xdr:row>255</xdr:row>
      <xdr:rowOff>123825</xdr:rowOff>
    </xdr:to>
    <xdr:pic>
      <xdr:nvPicPr>
        <xdr:cNvPr id="36" name="図形 35"/>
        <xdr:cNvPicPr>
          <a:picLocks noChangeAspect="1"/>
        </xdr:cNvPicPr>
      </xdr:nvPicPr>
      <xdr:blipFill>
        <a:blip r:embed="rId12"/>
        <a:stretch>
          <a:fillRect/>
        </a:stretch>
      </xdr:blipFill>
      <xdr:spPr>
        <a:xfrm>
          <a:off x="1057275" y="42710100"/>
          <a:ext cx="10010775" cy="3562350"/>
        </a:xfrm>
        <a:prstGeom prst="rect">
          <a:avLst/>
        </a:prstGeom>
        <a:noFill/>
        <a:ln w="9525">
          <a:noFill/>
        </a:ln>
      </xdr:spPr>
    </xdr:pic>
    <xdr:clientData/>
  </xdr:twoCellAnchor>
  <xdr:twoCellAnchor editAs="oneCell">
    <xdr:from>
      <xdr:col>2</xdr:col>
      <xdr:colOff>0</xdr:colOff>
      <xdr:row>257</xdr:row>
      <xdr:rowOff>0</xdr:rowOff>
    </xdr:from>
    <xdr:to>
      <xdr:col>17</xdr:col>
      <xdr:colOff>609600</xdr:colOff>
      <xdr:row>277</xdr:row>
      <xdr:rowOff>47625</xdr:rowOff>
    </xdr:to>
    <xdr:pic>
      <xdr:nvPicPr>
        <xdr:cNvPr id="37" name="図形 36"/>
        <xdr:cNvPicPr>
          <a:picLocks noChangeAspect="1"/>
        </xdr:cNvPicPr>
      </xdr:nvPicPr>
      <xdr:blipFill>
        <a:blip r:embed="rId13"/>
        <a:stretch>
          <a:fillRect/>
        </a:stretch>
      </xdr:blipFill>
      <xdr:spPr>
        <a:xfrm>
          <a:off x="1057275" y="46510575"/>
          <a:ext cx="9896475" cy="3667125"/>
        </a:xfrm>
        <a:prstGeom prst="rect">
          <a:avLst/>
        </a:prstGeom>
        <a:noFill/>
        <a:ln w="9525">
          <a:noFill/>
        </a:ln>
      </xdr:spPr>
    </xdr:pic>
    <xdr:clientData/>
  </xdr:twoCellAnchor>
  <xdr:twoCellAnchor editAs="oneCell">
    <xdr:from>
      <xdr:col>2</xdr:col>
      <xdr:colOff>0</xdr:colOff>
      <xdr:row>279</xdr:row>
      <xdr:rowOff>0</xdr:rowOff>
    </xdr:from>
    <xdr:to>
      <xdr:col>18</xdr:col>
      <xdr:colOff>19050</xdr:colOff>
      <xdr:row>299</xdr:row>
      <xdr:rowOff>38100</xdr:rowOff>
    </xdr:to>
    <xdr:pic>
      <xdr:nvPicPr>
        <xdr:cNvPr id="38" name="図形 37"/>
        <xdr:cNvPicPr>
          <a:picLocks noChangeAspect="1"/>
        </xdr:cNvPicPr>
      </xdr:nvPicPr>
      <xdr:blipFill>
        <a:blip r:embed="rId14"/>
        <a:stretch>
          <a:fillRect/>
        </a:stretch>
      </xdr:blipFill>
      <xdr:spPr>
        <a:xfrm>
          <a:off x="1057275" y="50492025"/>
          <a:ext cx="9925050" cy="3657600"/>
        </a:xfrm>
        <a:prstGeom prst="rect">
          <a:avLst/>
        </a:prstGeom>
        <a:noFill/>
        <a:ln w="9525">
          <a:noFill/>
        </a:ln>
      </xdr:spPr>
    </xdr:pic>
    <xdr:clientData/>
  </xdr:twoCellAnchor>
  <xdr:twoCellAnchor editAs="oneCell">
    <xdr:from>
      <xdr:col>2</xdr:col>
      <xdr:colOff>0</xdr:colOff>
      <xdr:row>300</xdr:row>
      <xdr:rowOff>0</xdr:rowOff>
    </xdr:from>
    <xdr:to>
      <xdr:col>18</xdr:col>
      <xdr:colOff>47625</xdr:colOff>
      <xdr:row>319</xdr:row>
      <xdr:rowOff>152400</xdr:rowOff>
    </xdr:to>
    <xdr:pic>
      <xdr:nvPicPr>
        <xdr:cNvPr id="39" name="図形 38"/>
        <xdr:cNvPicPr>
          <a:picLocks noChangeAspect="1"/>
        </xdr:cNvPicPr>
      </xdr:nvPicPr>
      <xdr:blipFill>
        <a:blip r:embed="rId15"/>
        <a:stretch>
          <a:fillRect/>
        </a:stretch>
      </xdr:blipFill>
      <xdr:spPr>
        <a:xfrm>
          <a:off x="1057275" y="54292500"/>
          <a:ext cx="9953625" cy="3590925"/>
        </a:xfrm>
        <a:prstGeom prst="rect">
          <a:avLst/>
        </a:prstGeom>
        <a:noFill/>
        <a:ln w="9525">
          <a:noFill/>
        </a:ln>
      </xdr:spPr>
    </xdr:pic>
    <xdr:clientData/>
  </xdr:twoCellAnchor>
  <xdr:twoCellAnchor editAs="oneCell">
    <xdr:from>
      <xdr:col>2</xdr:col>
      <xdr:colOff>0</xdr:colOff>
      <xdr:row>321</xdr:row>
      <xdr:rowOff>0</xdr:rowOff>
    </xdr:from>
    <xdr:to>
      <xdr:col>18</xdr:col>
      <xdr:colOff>9525</xdr:colOff>
      <xdr:row>340</xdr:row>
      <xdr:rowOff>19050</xdr:rowOff>
    </xdr:to>
    <xdr:pic>
      <xdr:nvPicPr>
        <xdr:cNvPr id="40" name="図形 39"/>
        <xdr:cNvPicPr>
          <a:picLocks noChangeAspect="1"/>
        </xdr:cNvPicPr>
      </xdr:nvPicPr>
      <xdr:blipFill>
        <a:blip r:embed="rId16"/>
        <a:stretch>
          <a:fillRect/>
        </a:stretch>
      </xdr:blipFill>
      <xdr:spPr>
        <a:xfrm>
          <a:off x="1057275" y="58092975"/>
          <a:ext cx="9915525" cy="3457575"/>
        </a:xfrm>
        <a:prstGeom prst="rect">
          <a:avLst/>
        </a:prstGeom>
        <a:noFill/>
        <a:ln w="9525">
          <a:noFill/>
        </a:ln>
      </xdr:spPr>
    </xdr:pic>
    <xdr:clientData/>
  </xdr:twoCellAnchor>
  <xdr:twoCellAnchor editAs="oneCell">
    <xdr:from>
      <xdr:col>2</xdr:col>
      <xdr:colOff>0</xdr:colOff>
      <xdr:row>342</xdr:row>
      <xdr:rowOff>0</xdr:rowOff>
    </xdr:from>
    <xdr:to>
      <xdr:col>18</xdr:col>
      <xdr:colOff>0</xdr:colOff>
      <xdr:row>361</xdr:row>
      <xdr:rowOff>171450</xdr:rowOff>
    </xdr:to>
    <xdr:pic>
      <xdr:nvPicPr>
        <xdr:cNvPr id="41" name="図形 40"/>
        <xdr:cNvPicPr>
          <a:picLocks noChangeAspect="1"/>
        </xdr:cNvPicPr>
      </xdr:nvPicPr>
      <xdr:blipFill>
        <a:blip r:embed="rId17"/>
        <a:stretch>
          <a:fillRect/>
        </a:stretch>
      </xdr:blipFill>
      <xdr:spPr>
        <a:xfrm>
          <a:off x="1057275" y="61893450"/>
          <a:ext cx="9906000" cy="3609975"/>
        </a:xfrm>
        <a:prstGeom prst="rect">
          <a:avLst/>
        </a:prstGeom>
        <a:noFill/>
        <a:ln w="9525">
          <a:noFill/>
        </a:ln>
      </xdr:spPr>
    </xdr:pic>
    <xdr:clientData/>
  </xdr:twoCellAnchor>
  <xdr:twoCellAnchor editAs="oneCell">
    <xdr:from>
      <xdr:col>2</xdr:col>
      <xdr:colOff>0</xdr:colOff>
      <xdr:row>363</xdr:row>
      <xdr:rowOff>0</xdr:rowOff>
    </xdr:from>
    <xdr:to>
      <xdr:col>18</xdr:col>
      <xdr:colOff>47625</xdr:colOff>
      <xdr:row>382</xdr:row>
      <xdr:rowOff>142875</xdr:rowOff>
    </xdr:to>
    <xdr:pic>
      <xdr:nvPicPr>
        <xdr:cNvPr id="42" name="図形 41"/>
        <xdr:cNvPicPr>
          <a:picLocks noChangeAspect="1"/>
        </xdr:cNvPicPr>
      </xdr:nvPicPr>
      <xdr:blipFill>
        <a:blip r:embed="rId18"/>
        <a:stretch>
          <a:fillRect/>
        </a:stretch>
      </xdr:blipFill>
      <xdr:spPr>
        <a:xfrm>
          <a:off x="1057275" y="65693925"/>
          <a:ext cx="9953625" cy="3581400"/>
        </a:xfrm>
        <a:prstGeom prst="rect">
          <a:avLst/>
        </a:prstGeom>
        <a:noFill/>
        <a:ln w="9525">
          <a:noFill/>
        </a:ln>
      </xdr:spPr>
    </xdr:pic>
    <xdr:clientData/>
  </xdr:twoCellAnchor>
  <xdr:twoCellAnchor editAs="oneCell">
    <xdr:from>
      <xdr:col>2</xdr:col>
      <xdr:colOff>0</xdr:colOff>
      <xdr:row>384</xdr:row>
      <xdr:rowOff>0</xdr:rowOff>
    </xdr:from>
    <xdr:to>
      <xdr:col>18</xdr:col>
      <xdr:colOff>9525</xdr:colOff>
      <xdr:row>403</xdr:row>
      <xdr:rowOff>123825</xdr:rowOff>
    </xdr:to>
    <xdr:pic>
      <xdr:nvPicPr>
        <xdr:cNvPr id="43" name="図形 42"/>
        <xdr:cNvPicPr>
          <a:picLocks noChangeAspect="1"/>
        </xdr:cNvPicPr>
      </xdr:nvPicPr>
      <xdr:blipFill>
        <a:blip r:embed="rId19"/>
        <a:stretch>
          <a:fillRect/>
        </a:stretch>
      </xdr:blipFill>
      <xdr:spPr>
        <a:xfrm>
          <a:off x="1057275" y="69494400"/>
          <a:ext cx="9915525" cy="3562350"/>
        </a:xfrm>
        <a:prstGeom prst="rect">
          <a:avLst/>
        </a:prstGeom>
        <a:noFill/>
        <a:ln w="9525">
          <a:noFill/>
        </a:ln>
      </xdr:spPr>
    </xdr:pic>
    <xdr:clientData/>
  </xdr:twoCellAnchor>
  <xdr:twoCellAnchor editAs="oneCell">
    <xdr:from>
      <xdr:col>2</xdr:col>
      <xdr:colOff>0</xdr:colOff>
      <xdr:row>405</xdr:row>
      <xdr:rowOff>0</xdr:rowOff>
    </xdr:from>
    <xdr:to>
      <xdr:col>18</xdr:col>
      <xdr:colOff>38100</xdr:colOff>
      <xdr:row>424</xdr:row>
      <xdr:rowOff>133350</xdr:rowOff>
    </xdr:to>
    <xdr:pic>
      <xdr:nvPicPr>
        <xdr:cNvPr id="44" name="図形 43"/>
        <xdr:cNvPicPr>
          <a:picLocks noChangeAspect="1"/>
        </xdr:cNvPicPr>
      </xdr:nvPicPr>
      <xdr:blipFill>
        <a:blip r:embed="rId20"/>
        <a:stretch>
          <a:fillRect/>
        </a:stretch>
      </xdr:blipFill>
      <xdr:spPr>
        <a:xfrm>
          <a:off x="1057275" y="73294875"/>
          <a:ext cx="9944100" cy="3571875"/>
        </a:xfrm>
        <a:prstGeom prst="rect">
          <a:avLst/>
        </a:prstGeom>
        <a:noFill/>
        <a:ln w="9525">
          <a:noFill/>
        </a:ln>
      </xdr:spPr>
    </xdr:pic>
    <xdr:clientData/>
  </xdr:twoCellAnchor>
  <xdr:twoCellAnchor editAs="oneCell">
    <xdr:from>
      <xdr:col>2</xdr:col>
      <xdr:colOff>0</xdr:colOff>
      <xdr:row>426</xdr:row>
      <xdr:rowOff>0</xdr:rowOff>
    </xdr:from>
    <xdr:to>
      <xdr:col>18</xdr:col>
      <xdr:colOff>76200</xdr:colOff>
      <xdr:row>446</xdr:row>
      <xdr:rowOff>0</xdr:rowOff>
    </xdr:to>
    <xdr:pic>
      <xdr:nvPicPr>
        <xdr:cNvPr id="45" name="図形 44"/>
        <xdr:cNvPicPr>
          <a:picLocks noChangeAspect="1"/>
        </xdr:cNvPicPr>
      </xdr:nvPicPr>
      <xdr:blipFill>
        <a:blip r:embed="rId21"/>
        <a:stretch>
          <a:fillRect/>
        </a:stretch>
      </xdr:blipFill>
      <xdr:spPr>
        <a:xfrm>
          <a:off x="1057275" y="77095350"/>
          <a:ext cx="9982200" cy="3619500"/>
        </a:xfrm>
        <a:prstGeom prst="rect">
          <a:avLst/>
        </a:prstGeom>
        <a:noFill/>
        <a:ln w="9525">
          <a:noFill/>
        </a:ln>
      </xdr:spPr>
    </xdr:pic>
    <xdr:clientData/>
  </xdr:twoCellAnchor>
  <xdr:twoCellAnchor editAs="oneCell">
    <xdr:from>
      <xdr:col>2</xdr:col>
      <xdr:colOff>0</xdr:colOff>
      <xdr:row>448</xdr:row>
      <xdr:rowOff>0</xdr:rowOff>
    </xdr:from>
    <xdr:to>
      <xdr:col>17</xdr:col>
      <xdr:colOff>609600</xdr:colOff>
      <xdr:row>473</xdr:row>
      <xdr:rowOff>171450</xdr:rowOff>
    </xdr:to>
    <xdr:pic>
      <xdr:nvPicPr>
        <xdr:cNvPr id="46" name="図形 45"/>
        <xdr:cNvPicPr>
          <a:picLocks noChangeAspect="1"/>
        </xdr:cNvPicPr>
      </xdr:nvPicPr>
      <xdr:blipFill>
        <a:blip r:embed="rId22"/>
        <a:stretch>
          <a:fillRect/>
        </a:stretch>
      </xdr:blipFill>
      <xdr:spPr>
        <a:xfrm>
          <a:off x="1057275" y="81076800"/>
          <a:ext cx="9896475" cy="4695825"/>
        </a:xfrm>
        <a:prstGeom prst="rect">
          <a:avLst/>
        </a:prstGeom>
        <a:noFill/>
        <a:ln w="9525">
          <a:noFill/>
        </a:ln>
      </xdr:spPr>
    </xdr:pic>
    <xdr:clientData/>
  </xdr:twoCellAnchor>
  <xdr:twoCellAnchor editAs="oneCell">
    <xdr:from>
      <xdr:col>2</xdr:col>
      <xdr:colOff>0</xdr:colOff>
      <xdr:row>476</xdr:row>
      <xdr:rowOff>0</xdr:rowOff>
    </xdr:from>
    <xdr:to>
      <xdr:col>18</xdr:col>
      <xdr:colOff>19050</xdr:colOff>
      <xdr:row>501</xdr:row>
      <xdr:rowOff>152400</xdr:rowOff>
    </xdr:to>
    <xdr:pic>
      <xdr:nvPicPr>
        <xdr:cNvPr id="47" name="図形 46"/>
        <xdr:cNvPicPr>
          <a:picLocks noChangeAspect="1"/>
        </xdr:cNvPicPr>
      </xdr:nvPicPr>
      <xdr:blipFill>
        <a:blip r:embed="rId23"/>
        <a:stretch>
          <a:fillRect/>
        </a:stretch>
      </xdr:blipFill>
      <xdr:spPr>
        <a:xfrm>
          <a:off x="1057275" y="86144100"/>
          <a:ext cx="9925050" cy="4676775"/>
        </a:xfrm>
        <a:prstGeom prst="rect">
          <a:avLst/>
        </a:prstGeom>
        <a:noFill/>
        <a:ln w="9525">
          <a:noFill/>
        </a:ln>
      </xdr:spPr>
    </xdr:pic>
    <xdr:clientData/>
  </xdr:twoCellAnchor>
  <xdr:twoCellAnchor editAs="oneCell">
    <xdr:from>
      <xdr:col>2</xdr:col>
      <xdr:colOff>0</xdr:colOff>
      <xdr:row>503</xdr:row>
      <xdr:rowOff>0</xdr:rowOff>
    </xdr:from>
    <xdr:to>
      <xdr:col>18</xdr:col>
      <xdr:colOff>19050</xdr:colOff>
      <xdr:row>529</xdr:row>
      <xdr:rowOff>9525</xdr:rowOff>
    </xdr:to>
    <xdr:pic>
      <xdr:nvPicPr>
        <xdr:cNvPr id="48" name="図形 47"/>
        <xdr:cNvPicPr>
          <a:picLocks noChangeAspect="1"/>
        </xdr:cNvPicPr>
      </xdr:nvPicPr>
      <xdr:blipFill>
        <a:blip r:embed="rId24"/>
        <a:stretch>
          <a:fillRect/>
        </a:stretch>
      </xdr:blipFill>
      <xdr:spPr>
        <a:xfrm>
          <a:off x="1057275" y="91030425"/>
          <a:ext cx="9925050" cy="4714875"/>
        </a:xfrm>
        <a:prstGeom prst="rect">
          <a:avLst/>
        </a:prstGeom>
        <a:noFill/>
        <a:ln w="9525">
          <a:noFill/>
        </a:ln>
      </xdr:spPr>
    </xdr:pic>
    <xdr:clientData/>
  </xdr:twoCellAnchor>
  <xdr:twoCellAnchor editAs="oneCell">
    <xdr:from>
      <xdr:col>2</xdr:col>
      <xdr:colOff>0</xdr:colOff>
      <xdr:row>530</xdr:row>
      <xdr:rowOff>0</xdr:rowOff>
    </xdr:from>
    <xdr:to>
      <xdr:col>18</xdr:col>
      <xdr:colOff>114300</xdr:colOff>
      <xdr:row>556</xdr:row>
      <xdr:rowOff>19050</xdr:rowOff>
    </xdr:to>
    <xdr:pic>
      <xdr:nvPicPr>
        <xdr:cNvPr id="49" name="図形 48"/>
        <xdr:cNvPicPr>
          <a:picLocks noChangeAspect="1"/>
        </xdr:cNvPicPr>
      </xdr:nvPicPr>
      <xdr:blipFill>
        <a:blip r:embed="rId25"/>
        <a:stretch>
          <a:fillRect/>
        </a:stretch>
      </xdr:blipFill>
      <xdr:spPr>
        <a:xfrm>
          <a:off x="1057275" y="95916750"/>
          <a:ext cx="10020300" cy="4724400"/>
        </a:xfrm>
        <a:prstGeom prst="rect">
          <a:avLst/>
        </a:prstGeom>
        <a:noFill/>
        <a:ln w="9525">
          <a:noFill/>
        </a:ln>
      </xdr:spPr>
    </xdr:pic>
    <xdr:clientData/>
  </xdr:twoCellAnchor>
  <xdr:twoCellAnchor editAs="oneCell">
    <xdr:from>
      <xdr:col>2</xdr:col>
      <xdr:colOff>0</xdr:colOff>
      <xdr:row>557</xdr:row>
      <xdr:rowOff>0</xdr:rowOff>
    </xdr:from>
    <xdr:to>
      <xdr:col>17</xdr:col>
      <xdr:colOff>600075</xdr:colOff>
      <xdr:row>582</xdr:row>
      <xdr:rowOff>57150</xdr:rowOff>
    </xdr:to>
    <xdr:pic>
      <xdr:nvPicPr>
        <xdr:cNvPr id="50" name="図形 49"/>
        <xdr:cNvPicPr>
          <a:picLocks noChangeAspect="1"/>
        </xdr:cNvPicPr>
      </xdr:nvPicPr>
      <xdr:blipFill>
        <a:blip r:embed="rId26"/>
        <a:stretch>
          <a:fillRect/>
        </a:stretch>
      </xdr:blipFill>
      <xdr:spPr>
        <a:xfrm>
          <a:off x="1057275" y="100803075"/>
          <a:ext cx="9886950" cy="4581525"/>
        </a:xfrm>
        <a:prstGeom prst="rect">
          <a:avLst/>
        </a:prstGeom>
        <a:noFill/>
        <a:ln w="9525">
          <a:noFill/>
        </a:ln>
      </xdr:spPr>
    </xdr:pic>
    <xdr:clientData/>
  </xdr:twoCellAnchor>
  <xdr:twoCellAnchor editAs="oneCell">
    <xdr:from>
      <xdr:col>2</xdr:col>
      <xdr:colOff>0</xdr:colOff>
      <xdr:row>584</xdr:row>
      <xdr:rowOff>0</xdr:rowOff>
    </xdr:from>
    <xdr:to>
      <xdr:col>18</xdr:col>
      <xdr:colOff>57150</xdr:colOff>
      <xdr:row>609</xdr:row>
      <xdr:rowOff>161925</xdr:rowOff>
    </xdr:to>
    <xdr:pic>
      <xdr:nvPicPr>
        <xdr:cNvPr id="51" name="図形 50"/>
        <xdr:cNvPicPr>
          <a:picLocks noChangeAspect="1"/>
        </xdr:cNvPicPr>
      </xdr:nvPicPr>
      <xdr:blipFill>
        <a:blip r:embed="rId27"/>
        <a:stretch>
          <a:fillRect/>
        </a:stretch>
      </xdr:blipFill>
      <xdr:spPr>
        <a:xfrm>
          <a:off x="1057275" y="105689400"/>
          <a:ext cx="9963150" cy="4686300"/>
        </a:xfrm>
        <a:prstGeom prst="rect">
          <a:avLst/>
        </a:prstGeom>
        <a:noFill/>
        <a:ln w="9525">
          <a:noFill/>
        </a:ln>
      </xdr:spPr>
    </xdr:pic>
    <xdr:clientData/>
  </xdr:twoCellAnchor>
  <xdr:twoCellAnchor editAs="oneCell">
    <xdr:from>
      <xdr:col>2</xdr:col>
      <xdr:colOff>0</xdr:colOff>
      <xdr:row>611</xdr:row>
      <xdr:rowOff>0</xdr:rowOff>
    </xdr:from>
    <xdr:to>
      <xdr:col>17</xdr:col>
      <xdr:colOff>590550</xdr:colOff>
      <xdr:row>636</xdr:row>
      <xdr:rowOff>161925</xdr:rowOff>
    </xdr:to>
    <xdr:pic>
      <xdr:nvPicPr>
        <xdr:cNvPr id="52" name="図形 51"/>
        <xdr:cNvPicPr>
          <a:picLocks noChangeAspect="1"/>
        </xdr:cNvPicPr>
      </xdr:nvPicPr>
      <xdr:blipFill>
        <a:blip r:embed="rId28"/>
        <a:stretch>
          <a:fillRect/>
        </a:stretch>
      </xdr:blipFill>
      <xdr:spPr>
        <a:xfrm>
          <a:off x="1057275" y="110575725"/>
          <a:ext cx="9877425" cy="4686300"/>
        </a:xfrm>
        <a:prstGeom prst="rect">
          <a:avLst/>
        </a:prstGeom>
        <a:noFill/>
        <a:ln w="9525">
          <a:noFill/>
        </a:ln>
      </xdr:spPr>
    </xdr:pic>
    <xdr:clientData/>
  </xdr:twoCellAnchor>
  <xdr:twoCellAnchor editAs="oneCell">
    <xdr:from>
      <xdr:col>2</xdr:col>
      <xdr:colOff>0</xdr:colOff>
      <xdr:row>639</xdr:row>
      <xdr:rowOff>0</xdr:rowOff>
    </xdr:from>
    <xdr:to>
      <xdr:col>17</xdr:col>
      <xdr:colOff>609600</xdr:colOff>
      <xdr:row>664</xdr:row>
      <xdr:rowOff>114300</xdr:rowOff>
    </xdr:to>
    <xdr:pic>
      <xdr:nvPicPr>
        <xdr:cNvPr id="53" name="図形 52"/>
        <xdr:cNvPicPr>
          <a:picLocks noChangeAspect="1"/>
        </xdr:cNvPicPr>
      </xdr:nvPicPr>
      <xdr:blipFill>
        <a:blip r:embed="rId29"/>
        <a:stretch>
          <a:fillRect/>
        </a:stretch>
      </xdr:blipFill>
      <xdr:spPr>
        <a:xfrm>
          <a:off x="1057275" y="115643025"/>
          <a:ext cx="9896475" cy="4638675"/>
        </a:xfrm>
        <a:prstGeom prst="rect">
          <a:avLst/>
        </a:prstGeom>
        <a:noFill/>
        <a:ln w="9525">
          <a:noFill/>
        </a:ln>
      </xdr:spPr>
    </xdr:pic>
    <xdr:clientData/>
  </xdr:twoCellAnchor>
  <xdr:twoCellAnchor editAs="oneCell">
    <xdr:from>
      <xdr:col>2</xdr:col>
      <xdr:colOff>0</xdr:colOff>
      <xdr:row>666</xdr:row>
      <xdr:rowOff>0</xdr:rowOff>
    </xdr:from>
    <xdr:to>
      <xdr:col>18</xdr:col>
      <xdr:colOff>47625</xdr:colOff>
      <xdr:row>691</xdr:row>
      <xdr:rowOff>152400</xdr:rowOff>
    </xdr:to>
    <xdr:pic>
      <xdr:nvPicPr>
        <xdr:cNvPr id="54" name="図形 53"/>
        <xdr:cNvPicPr>
          <a:picLocks noChangeAspect="1"/>
        </xdr:cNvPicPr>
      </xdr:nvPicPr>
      <xdr:blipFill>
        <a:blip r:embed="rId30"/>
        <a:stretch>
          <a:fillRect/>
        </a:stretch>
      </xdr:blipFill>
      <xdr:spPr>
        <a:xfrm>
          <a:off x="1057275" y="120529350"/>
          <a:ext cx="9953625" cy="4676775"/>
        </a:xfrm>
        <a:prstGeom prst="rect">
          <a:avLst/>
        </a:prstGeom>
        <a:noFill/>
        <a:ln w="9525">
          <a:noFill/>
        </a:ln>
      </xdr:spPr>
    </xdr:pic>
    <xdr:clientData/>
  </xdr:twoCellAnchor>
  <xdr:twoCellAnchor editAs="oneCell">
    <xdr:from>
      <xdr:col>2</xdr:col>
      <xdr:colOff>0</xdr:colOff>
      <xdr:row>693</xdr:row>
      <xdr:rowOff>0</xdr:rowOff>
    </xdr:from>
    <xdr:to>
      <xdr:col>17</xdr:col>
      <xdr:colOff>600075</xdr:colOff>
      <xdr:row>718</xdr:row>
      <xdr:rowOff>66675</xdr:rowOff>
    </xdr:to>
    <xdr:pic>
      <xdr:nvPicPr>
        <xdr:cNvPr id="55" name="図形 54"/>
        <xdr:cNvPicPr>
          <a:picLocks noChangeAspect="1"/>
        </xdr:cNvPicPr>
      </xdr:nvPicPr>
      <xdr:blipFill>
        <a:blip r:embed="rId31"/>
        <a:stretch>
          <a:fillRect/>
        </a:stretch>
      </xdr:blipFill>
      <xdr:spPr>
        <a:xfrm>
          <a:off x="1057275" y="125415675"/>
          <a:ext cx="9886950" cy="4591050"/>
        </a:xfrm>
        <a:prstGeom prst="rect">
          <a:avLst/>
        </a:prstGeom>
        <a:noFill/>
        <a:ln w="9525">
          <a:noFill/>
        </a:ln>
      </xdr:spPr>
    </xdr:pic>
    <xdr:clientData/>
  </xdr:twoCellAnchor>
  <xdr:twoCellAnchor editAs="oneCell">
    <xdr:from>
      <xdr:col>2</xdr:col>
      <xdr:colOff>0</xdr:colOff>
      <xdr:row>720</xdr:row>
      <xdr:rowOff>0</xdr:rowOff>
    </xdr:from>
    <xdr:to>
      <xdr:col>18</xdr:col>
      <xdr:colOff>0</xdr:colOff>
      <xdr:row>745</xdr:row>
      <xdr:rowOff>142875</xdr:rowOff>
    </xdr:to>
    <xdr:pic>
      <xdr:nvPicPr>
        <xdr:cNvPr id="56" name="図形 55"/>
        <xdr:cNvPicPr>
          <a:picLocks noChangeAspect="1"/>
        </xdr:cNvPicPr>
      </xdr:nvPicPr>
      <xdr:blipFill>
        <a:blip r:embed="rId32"/>
        <a:stretch>
          <a:fillRect/>
        </a:stretch>
      </xdr:blipFill>
      <xdr:spPr>
        <a:xfrm>
          <a:off x="1057275" y="130302000"/>
          <a:ext cx="9906000" cy="4667250"/>
        </a:xfrm>
        <a:prstGeom prst="rect">
          <a:avLst/>
        </a:prstGeom>
        <a:noFill/>
        <a:ln w="9525">
          <a:noFill/>
        </a:ln>
      </xdr:spPr>
    </xdr:pic>
    <xdr:clientData/>
  </xdr:twoCellAnchor>
  <xdr:twoCellAnchor editAs="oneCell">
    <xdr:from>
      <xdr:col>2</xdr:col>
      <xdr:colOff>0</xdr:colOff>
      <xdr:row>747</xdr:row>
      <xdr:rowOff>0</xdr:rowOff>
    </xdr:from>
    <xdr:to>
      <xdr:col>18</xdr:col>
      <xdr:colOff>38100</xdr:colOff>
      <xdr:row>772</xdr:row>
      <xdr:rowOff>85725</xdr:rowOff>
    </xdr:to>
    <xdr:pic>
      <xdr:nvPicPr>
        <xdr:cNvPr id="57" name="図形 56"/>
        <xdr:cNvPicPr>
          <a:picLocks noChangeAspect="1"/>
        </xdr:cNvPicPr>
      </xdr:nvPicPr>
      <xdr:blipFill>
        <a:blip r:embed="rId33"/>
        <a:stretch>
          <a:fillRect/>
        </a:stretch>
      </xdr:blipFill>
      <xdr:spPr>
        <a:xfrm>
          <a:off x="1057275" y="135188325"/>
          <a:ext cx="9944100" cy="4610100"/>
        </a:xfrm>
        <a:prstGeom prst="rect">
          <a:avLst/>
        </a:prstGeom>
        <a:noFill/>
        <a:ln w="9525">
          <a:noFill/>
        </a:ln>
      </xdr:spPr>
    </xdr:pic>
    <xdr:clientData/>
  </xdr:twoCellAnchor>
  <xdr:twoCellAnchor editAs="oneCell">
    <xdr:from>
      <xdr:col>2</xdr:col>
      <xdr:colOff>0</xdr:colOff>
      <xdr:row>774</xdr:row>
      <xdr:rowOff>0</xdr:rowOff>
    </xdr:from>
    <xdr:to>
      <xdr:col>17</xdr:col>
      <xdr:colOff>600075</xdr:colOff>
      <xdr:row>799</xdr:row>
      <xdr:rowOff>104775</xdr:rowOff>
    </xdr:to>
    <xdr:pic>
      <xdr:nvPicPr>
        <xdr:cNvPr id="58" name="図形 57"/>
        <xdr:cNvPicPr>
          <a:picLocks noChangeAspect="1"/>
        </xdr:cNvPicPr>
      </xdr:nvPicPr>
      <xdr:blipFill>
        <a:blip r:embed="rId34"/>
        <a:stretch>
          <a:fillRect/>
        </a:stretch>
      </xdr:blipFill>
      <xdr:spPr>
        <a:xfrm>
          <a:off x="1057275" y="140074650"/>
          <a:ext cx="9886950" cy="4629150"/>
        </a:xfrm>
        <a:prstGeom prst="rect">
          <a:avLst/>
        </a:prstGeom>
        <a:noFill/>
        <a:ln w="9525">
          <a:noFill/>
        </a:ln>
      </xdr:spPr>
    </xdr:pic>
    <xdr:clientData/>
  </xdr:twoCellAnchor>
  <xdr:twoCellAnchor editAs="oneCell">
    <xdr:from>
      <xdr:col>2</xdr:col>
      <xdr:colOff>0</xdr:colOff>
      <xdr:row>801</xdr:row>
      <xdr:rowOff>0</xdr:rowOff>
    </xdr:from>
    <xdr:to>
      <xdr:col>17</xdr:col>
      <xdr:colOff>600075</xdr:colOff>
      <xdr:row>827</xdr:row>
      <xdr:rowOff>0</xdr:rowOff>
    </xdr:to>
    <xdr:pic>
      <xdr:nvPicPr>
        <xdr:cNvPr id="59" name="図形 58"/>
        <xdr:cNvPicPr>
          <a:picLocks noChangeAspect="1"/>
        </xdr:cNvPicPr>
      </xdr:nvPicPr>
      <xdr:blipFill>
        <a:blip r:embed="rId35"/>
        <a:stretch>
          <a:fillRect/>
        </a:stretch>
      </xdr:blipFill>
      <xdr:spPr>
        <a:xfrm>
          <a:off x="1057275" y="144960975"/>
          <a:ext cx="9886950" cy="4705350"/>
        </a:xfrm>
        <a:prstGeom prst="rect">
          <a:avLst/>
        </a:prstGeom>
        <a:noFill/>
        <a:ln w="9525">
          <a:noFill/>
        </a:ln>
      </xdr:spPr>
    </xdr:pic>
    <xdr:clientData/>
  </xdr:twoCellAnchor>
  <xdr:twoCellAnchor editAs="oneCell">
    <xdr:from>
      <xdr:col>2</xdr:col>
      <xdr:colOff>0</xdr:colOff>
      <xdr:row>828</xdr:row>
      <xdr:rowOff>0</xdr:rowOff>
    </xdr:from>
    <xdr:to>
      <xdr:col>17</xdr:col>
      <xdr:colOff>600075</xdr:colOff>
      <xdr:row>854</xdr:row>
      <xdr:rowOff>47625</xdr:rowOff>
    </xdr:to>
    <xdr:pic>
      <xdr:nvPicPr>
        <xdr:cNvPr id="60" name="図形 59"/>
        <xdr:cNvPicPr>
          <a:picLocks noChangeAspect="1"/>
        </xdr:cNvPicPr>
      </xdr:nvPicPr>
      <xdr:blipFill>
        <a:blip r:embed="rId36"/>
        <a:stretch>
          <a:fillRect/>
        </a:stretch>
      </xdr:blipFill>
      <xdr:spPr>
        <a:xfrm>
          <a:off x="1057275" y="149847300"/>
          <a:ext cx="9886950" cy="4752975"/>
        </a:xfrm>
        <a:prstGeom prst="rect">
          <a:avLst/>
        </a:prstGeom>
        <a:noFill/>
        <a:ln w="9525">
          <a:noFill/>
        </a:ln>
      </xdr:spPr>
    </xdr:pic>
    <xdr:clientData/>
  </xdr:twoCellAnchor>
  <xdr:twoCellAnchor editAs="oneCell">
    <xdr:from>
      <xdr:col>2</xdr:col>
      <xdr:colOff>0</xdr:colOff>
      <xdr:row>856</xdr:row>
      <xdr:rowOff>0</xdr:rowOff>
    </xdr:from>
    <xdr:to>
      <xdr:col>18</xdr:col>
      <xdr:colOff>9525</xdr:colOff>
      <xdr:row>882</xdr:row>
      <xdr:rowOff>76200</xdr:rowOff>
    </xdr:to>
    <xdr:pic>
      <xdr:nvPicPr>
        <xdr:cNvPr id="61" name="図形 60"/>
        <xdr:cNvPicPr>
          <a:picLocks noChangeAspect="1"/>
        </xdr:cNvPicPr>
      </xdr:nvPicPr>
      <xdr:blipFill>
        <a:blip r:embed="rId37"/>
        <a:stretch>
          <a:fillRect/>
        </a:stretch>
      </xdr:blipFill>
      <xdr:spPr>
        <a:xfrm>
          <a:off x="1057275" y="154914600"/>
          <a:ext cx="9915525" cy="4781550"/>
        </a:xfrm>
        <a:prstGeom prst="rect">
          <a:avLst/>
        </a:prstGeom>
        <a:noFill/>
        <a:ln w="9525">
          <a:noFill/>
        </a:ln>
      </xdr:spPr>
    </xdr:pic>
    <xdr:clientData/>
  </xdr:twoCellAnchor>
  <xdr:twoCellAnchor editAs="oneCell">
    <xdr:from>
      <xdr:col>2</xdr:col>
      <xdr:colOff>0</xdr:colOff>
      <xdr:row>884</xdr:row>
      <xdr:rowOff>0</xdr:rowOff>
    </xdr:from>
    <xdr:to>
      <xdr:col>17</xdr:col>
      <xdr:colOff>590550</xdr:colOff>
      <xdr:row>909</xdr:row>
      <xdr:rowOff>104775</xdr:rowOff>
    </xdr:to>
    <xdr:pic>
      <xdr:nvPicPr>
        <xdr:cNvPr id="62" name="図形 61"/>
        <xdr:cNvPicPr>
          <a:picLocks noChangeAspect="1"/>
        </xdr:cNvPicPr>
      </xdr:nvPicPr>
      <xdr:blipFill>
        <a:blip r:embed="rId38"/>
        <a:stretch>
          <a:fillRect/>
        </a:stretch>
      </xdr:blipFill>
      <xdr:spPr>
        <a:xfrm>
          <a:off x="1057275" y="159981900"/>
          <a:ext cx="9877425" cy="4629150"/>
        </a:xfrm>
        <a:prstGeom prst="rect">
          <a:avLst/>
        </a:prstGeom>
        <a:noFill/>
        <a:ln w="9525">
          <a:noFill/>
        </a:ln>
      </xdr:spPr>
    </xdr:pic>
    <xdr:clientData/>
  </xdr:twoCellAnchor>
  <xdr:twoCellAnchor editAs="oneCell">
    <xdr:from>
      <xdr:col>2</xdr:col>
      <xdr:colOff>0</xdr:colOff>
      <xdr:row>911</xdr:row>
      <xdr:rowOff>0</xdr:rowOff>
    </xdr:from>
    <xdr:to>
      <xdr:col>17</xdr:col>
      <xdr:colOff>590550</xdr:colOff>
      <xdr:row>936</xdr:row>
      <xdr:rowOff>133350</xdr:rowOff>
    </xdr:to>
    <xdr:pic>
      <xdr:nvPicPr>
        <xdr:cNvPr id="63" name="図形 62"/>
        <xdr:cNvPicPr>
          <a:picLocks noChangeAspect="1"/>
        </xdr:cNvPicPr>
      </xdr:nvPicPr>
      <xdr:blipFill>
        <a:blip r:embed="rId39"/>
        <a:stretch>
          <a:fillRect/>
        </a:stretch>
      </xdr:blipFill>
      <xdr:spPr>
        <a:xfrm>
          <a:off x="1057275" y="164868225"/>
          <a:ext cx="9877425" cy="4657725"/>
        </a:xfrm>
        <a:prstGeom prst="rect">
          <a:avLst/>
        </a:prstGeom>
        <a:noFill/>
        <a:ln w="9525">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4"/>
  <sheetViews>
    <sheetView zoomScale="85" zoomScaleNormal="85" workbookViewId="0">
      <pane xSplit="1" ySplit="8" topLeftCell="B52" activePane="bottomRight" state="frozen"/>
      <selection/>
      <selection pane="topRight"/>
      <selection pane="bottomLeft"/>
      <selection pane="bottomRight" activeCell="D63" sqref="D63"/>
    </sheetView>
  </sheetViews>
  <sheetFormatPr defaultColWidth="9" defaultRowHeight="18.75"/>
  <cols>
    <col min="1" max="1" width="4.875" customWidth="1"/>
    <col min="2" max="2" width="12" customWidth="1"/>
    <col min="3" max="3" width="10.625" customWidth="1"/>
    <col min="4" max="6" width="8.25" customWidth="1"/>
    <col min="7" max="7" width="9.875" customWidth="1"/>
    <col min="10" max="15" width="7.75" customWidth="1"/>
  </cols>
  <sheetData>
    <row r="1" spans="1:3">
      <c r="A1" s="17" t="s">
        <v>0</v>
      </c>
      <c r="C1" t="s">
        <v>1</v>
      </c>
    </row>
    <row r="2" spans="1:3">
      <c r="A2" s="17" t="s">
        <v>2</v>
      </c>
      <c r="C2" t="s">
        <v>3</v>
      </c>
    </row>
    <row r="3" spans="1:3">
      <c r="A3" s="17" t="s">
        <v>4</v>
      </c>
      <c r="C3" s="18">
        <v>100000</v>
      </c>
    </row>
    <row r="4" spans="1:3">
      <c r="A4" s="17" t="s">
        <v>5</v>
      </c>
      <c r="C4" s="18" t="s">
        <v>6</v>
      </c>
    </row>
    <row r="5" ht="19.5" spans="1:3">
      <c r="A5" s="17" t="s">
        <v>7</v>
      </c>
      <c r="C5" s="18" t="s">
        <v>8</v>
      </c>
    </row>
    <row r="6" ht="19.5" spans="1:15">
      <c r="A6" s="19" t="s">
        <v>9</v>
      </c>
      <c r="B6" s="19" t="s">
        <v>10</v>
      </c>
      <c r="C6" s="19" t="s">
        <v>10</v>
      </c>
      <c r="D6" s="20" t="s">
        <v>11</v>
      </c>
      <c r="E6" s="21"/>
      <c r="F6" s="22"/>
      <c r="G6" s="23" t="s">
        <v>12</v>
      </c>
      <c r="H6" s="24"/>
      <c r="I6" s="72"/>
      <c r="J6" s="23" t="s">
        <v>13</v>
      </c>
      <c r="K6" s="24"/>
      <c r="L6" s="72"/>
      <c r="M6" s="23" t="s">
        <v>14</v>
      </c>
      <c r="N6" s="24"/>
      <c r="O6" s="72"/>
    </row>
    <row r="7" ht="19.5" spans="1:15">
      <c r="A7" s="25"/>
      <c r="B7" s="25" t="s">
        <v>15</v>
      </c>
      <c r="C7" s="26" t="s">
        <v>16</v>
      </c>
      <c r="D7" s="27">
        <v>1.27</v>
      </c>
      <c r="E7" s="28">
        <v>1.5</v>
      </c>
      <c r="F7" s="29">
        <v>2</v>
      </c>
      <c r="G7" s="27">
        <v>1.27</v>
      </c>
      <c r="H7" s="28">
        <v>1.5</v>
      </c>
      <c r="I7" s="29">
        <v>2</v>
      </c>
      <c r="J7" s="27">
        <v>1.27</v>
      </c>
      <c r="K7" s="28">
        <v>1.5</v>
      </c>
      <c r="L7" s="29">
        <v>2</v>
      </c>
      <c r="M7" s="27">
        <v>1.27</v>
      </c>
      <c r="N7" s="28">
        <v>1.5</v>
      </c>
      <c r="O7" s="29">
        <v>2</v>
      </c>
    </row>
    <row r="8" ht="19.5" spans="1:15">
      <c r="A8" s="30" t="s">
        <v>17</v>
      </c>
      <c r="B8" s="31"/>
      <c r="C8" s="32"/>
      <c r="D8" s="33"/>
      <c r="E8" s="34"/>
      <c r="F8" s="35"/>
      <c r="G8" s="36">
        <f>C3</f>
        <v>100000</v>
      </c>
      <c r="H8" s="37">
        <f>C3</f>
        <v>100000</v>
      </c>
      <c r="I8" s="73">
        <f>C3</f>
        <v>100000</v>
      </c>
      <c r="J8" s="74" t="s">
        <v>13</v>
      </c>
      <c r="K8" s="75"/>
      <c r="L8" s="76"/>
      <c r="M8" s="74"/>
      <c r="N8" s="75"/>
      <c r="O8" s="76"/>
    </row>
    <row r="9" spans="1:18">
      <c r="A9" s="38">
        <v>1</v>
      </c>
      <c r="B9" s="39">
        <v>44201</v>
      </c>
      <c r="C9" s="40">
        <v>2</v>
      </c>
      <c r="D9" s="41">
        <v>-1</v>
      </c>
      <c r="E9" s="42">
        <v>-1</v>
      </c>
      <c r="F9" s="43">
        <v>-1</v>
      </c>
      <c r="G9" s="44">
        <f>IF(D9="","",G8+M9)</f>
        <v>97000</v>
      </c>
      <c r="H9" s="44">
        <f t="shared" ref="H9" si="0">IF(E9="","",H8+N9)</f>
        <v>97000</v>
      </c>
      <c r="I9" s="44">
        <f t="shared" ref="I9" si="1">IF(F9="","",I8+O9)</f>
        <v>97000</v>
      </c>
      <c r="J9" s="77">
        <f>IF(G8="","",G8*0.03)</f>
        <v>3000</v>
      </c>
      <c r="K9" s="78">
        <f>IF(H8="","",H8*0.03)</f>
        <v>3000</v>
      </c>
      <c r="L9" s="79">
        <f>IF(I8="","",I8*0.03)</f>
        <v>3000</v>
      </c>
      <c r="M9" s="77">
        <f>IF(D9="","",J9*D9)</f>
        <v>-3000</v>
      </c>
      <c r="N9" s="78">
        <f>IF(E9="","",K9*E9)</f>
        <v>-3000</v>
      </c>
      <c r="O9" s="79">
        <f>IF(F9="","",L9*F9)</f>
        <v>-3000</v>
      </c>
      <c r="P9" s="80"/>
      <c r="Q9" s="80"/>
      <c r="R9" s="80"/>
    </row>
    <row r="10" spans="1:18">
      <c r="A10" s="38">
        <v>2</v>
      </c>
      <c r="B10" s="45">
        <v>44204</v>
      </c>
      <c r="C10" s="46">
        <v>1</v>
      </c>
      <c r="D10" s="47">
        <v>1.27</v>
      </c>
      <c r="E10" s="48">
        <v>1.5</v>
      </c>
      <c r="F10" s="49">
        <v>2</v>
      </c>
      <c r="G10" s="44">
        <f t="shared" ref="G10:G43" si="2">IF(D10="","",G9+M10)</f>
        <v>100695.7</v>
      </c>
      <c r="H10" s="44">
        <f t="shared" ref="H10:H42" si="3">IF(E10="","",H9+N10)</f>
        <v>101365</v>
      </c>
      <c r="I10" s="44">
        <f t="shared" ref="I10:I42" si="4">IF(F10="","",I9+O10)</f>
        <v>102820</v>
      </c>
      <c r="J10" s="81">
        <f t="shared" ref="J10:J12" si="5">IF(G9="","",G9*0.03)</f>
        <v>2910</v>
      </c>
      <c r="K10" s="82">
        <f t="shared" ref="K10:K12" si="6">IF(H9="","",H9*0.03)</f>
        <v>2910</v>
      </c>
      <c r="L10" s="83">
        <f t="shared" ref="L10:L12" si="7">IF(I9="","",I9*0.03)</f>
        <v>2910</v>
      </c>
      <c r="M10" s="81">
        <f t="shared" ref="M10:M12" si="8">IF(D10="","",J10*D10)</f>
        <v>3695.7</v>
      </c>
      <c r="N10" s="82">
        <f t="shared" ref="N10:N12" si="9">IF(E10="","",K10*E10)</f>
        <v>4365</v>
      </c>
      <c r="O10" s="83">
        <f t="shared" ref="O10:O12" si="10">IF(F10="","",L10*F10)</f>
        <v>5820</v>
      </c>
      <c r="P10" s="80"/>
      <c r="Q10" s="80"/>
      <c r="R10" s="80"/>
    </row>
    <row r="11" spans="1:18">
      <c r="A11" s="38">
        <v>3</v>
      </c>
      <c r="B11" s="45">
        <v>44209</v>
      </c>
      <c r="C11" s="46">
        <v>1</v>
      </c>
      <c r="D11" s="47">
        <v>-1</v>
      </c>
      <c r="E11" s="48">
        <v>-1</v>
      </c>
      <c r="F11" s="50">
        <v>-1</v>
      </c>
      <c r="G11" s="44">
        <f t="shared" si="2"/>
        <v>97674.829</v>
      </c>
      <c r="H11" s="44">
        <f t="shared" si="3"/>
        <v>98324.05</v>
      </c>
      <c r="I11" s="44">
        <f t="shared" si="4"/>
        <v>99735.4</v>
      </c>
      <c r="J11" s="81">
        <f t="shared" si="5"/>
        <v>3020.871</v>
      </c>
      <c r="K11" s="82">
        <f t="shared" si="6"/>
        <v>3040.95</v>
      </c>
      <c r="L11" s="83">
        <f t="shared" si="7"/>
        <v>3084.6</v>
      </c>
      <c r="M11" s="81">
        <f t="shared" si="8"/>
        <v>-3020.871</v>
      </c>
      <c r="N11" s="82">
        <f t="shared" si="9"/>
        <v>-3040.95</v>
      </c>
      <c r="O11" s="83">
        <f t="shared" si="10"/>
        <v>-3084.6</v>
      </c>
      <c r="P11" s="80"/>
      <c r="Q11" s="80"/>
      <c r="R11" s="80"/>
    </row>
    <row r="12" spans="1:18">
      <c r="A12" s="38">
        <v>4</v>
      </c>
      <c r="B12" s="45">
        <v>44218</v>
      </c>
      <c r="C12" s="46">
        <v>1</v>
      </c>
      <c r="D12" s="47">
        <v>1.27</v>
      </c>
      <c r="E12" s="48">
        <v>1.5</v>
      </c>
      <c r="F12" s="49">
        <v>2</v>
      </c>
      <c r="G12" s="44">
        <f t="shared" si="2"/>
        <v>101396.2399849</v>
      </c>
      <c r="H12" s="44">
        <f t="shared" si="3"/>
        <v>102748.63225</v>
      </c>
      <c r="I12" s="44">
        <f t="shared" si="4"/>
        <v>105719.524</v>
      </c>
      <c r="J12" s="81">
        <f t="shared" si="5"/>
        <v>2930.24487</v>
      </c>
      <c r="K12" s="82">
        <f t="shared" si="6"/>
        <v>2949.7215</v>
      </c>
      <c r="L12" s="83">
        <f t="shared" si="7"/>
        <v>2992.062</v>
      </c>
      <c r="M12" s="81">
        <f t="shared" si="8"/>
        <v>3721.4109849</v>
      </c>
      <c r="N12" s="82">
        <f t="shared" si="9"/>
        <v>4424.58225</v>
      </c>
      <c r="O12" s="83">
        <f t="shared" si="10"/>
        <v>5984.124</v>
      </c>
      <c r="P12" s="80"/>
      <c r="Q12" s="80"/>
      <c r="R12" s="80"/>
    </row>
    <row r="13" spans="1:18">
      <c r="A13" s="38">
        <v>5</v>
      </c>
      <c r="B13" s="45">
        <v>44223</v>
      </c>
      <c r="C13" s="46">
        <v>1</v>
      </c>
      <c r="D13" s="47">
        <v>1.27</v>
      </c>
      <c r="E13" s="48">
        <v>1.5</v>
      </c>
      <c r="F13" s="50">
        <v>2</v>
      </c>
      <c r="G13" s="44">
        <f t="shared" si="2"/>
        <v>105259.436728325</v>
      </c>
      <c r="H13" s="44">
        <f t="shared" si="3"/>
        <v>107372.32070125</v>
      </c>
      <c r="I13" s="44">
        <f t="shared" si="4"/>
        <v>112062.69544</v>
      </c>
      <c r="J13" s="81">
        <f t="shared" ref="J13:J58" si="11">IF(G12="","",G12*0.03)</f>
        <v>3041.887199547</v>
      </c>
      <c r="K13" s="82">
        <f t="shared" ref="K13:K58" si="12">IF(H12="","",H12*0.03)</f>
        <v>3082.4589675</v>
      </c>
      <c r="L13" s="83">
        <f t="shared" ref="L13:L58" si="13">IF(I12="","",I12*0.03)</f>
        <v>3171.58572</v>
      </c>
      <c r="M13" s="81">
        <f t="shared" ref="M13:M58" si="14">IF(D13="","",J13*D13)</f>
        <v>3863.19674342469</v>
      </c>
      <c r="N13" s="82">
        <f t="shared" ref="N13:N58" si="15">IF(E13="","",K13*E13)</f>
        <v>4623.68845125</v>
      </c>
      <c r="O13" s="83">
        <f t="shared" ref="O13:O58" si="16">IF(F13="","",L13*F13)</f>
        <v>6343.17144</v>
      </c>
      <c r="P13" s="80"/>
      <c r="Q13" s="80"/>
      <c r="R13" s="80"/>
    </row>
    <row r="14" spans="1:18">
      <c r="A14" s="38">
        <v>6</v>
      </c>
      <c r="B14" s="45">
        <v>44225</v>
      </c>
      <c r="C14" s="46">
        <v>1</v>
      </c>
      <c r="D14" s="47">
        <v>-1</v>
      </c>
      <c r="E14" s="48">
        <v>-1</v>
      </c>
      <c r="F14" s="49">
        <v>-1</v>
      </c>
      <c r="G14" s="44">
        <f t="shared" si="2"/>
        <v>102101.653626475</v>
      </c>
      <c r="H14" s="44">
        <f t="shared" si="3"/>
        <v>104151.151080213</v>
      </c>
      <c r="I14" s="44">
        <f t="shared" si="4"/>
        <v>108700.8145768</v>
      </c>
      <c r="J14" s="81">
        <f t="shared" si="11"/>
        <v>3157.78310184974</v>
      </c>
      <c r="K14" s="82">
        <f t="shared" si="12"/>
        <v>3221.1696210375</v>
      </c>
      <c r="L14" s="83">
        <f t="shared" si="13"/>
        <v>3361.8808632</v>
      </c>
      <c r="M14" s="81">
        <f t="shared" si="14"/>
        <v>-3157.78310184974</v>
      </c>
      <c r="N14" s="82">
        <f t="shared" si="15"/>
        <v>-3221.1696210375</v>
      </c>
      <c r="O14" s="83">
        <f t="shared" si="16"/>
        <v>-3361.8808632</v>
      </c>
      <c r="P14" s="80"/>
      <c r="Q14" s="80"/>
      <c r="R14" s="80"/>
    </row>
    <row r="15" spans="1:18">
      <c r="A15" s="38">
        <v>7</v>
      </c>
      <c r="B15" s="45">
        <v>44229</v>
      </c>
      <c r="C15" s="46">
        <v>1</v>
      </c>
      <c r="D15" s="47">
        <v>-1</v>
      </c>
      <c r="E15" s="48">
        <v>-1</v>
      </c>
      <c r="F15" s="49">
        <v>-1</v>
      </c>
      <c r="G15" s="44">
        <f t="shared" si="2"/>
        <v>99038.6040176807</v>
      </c>
      <c r="H15" s="44">
        <f t="shared" si="3"/>
        <v>101026.616547806</v>
      </c>
      <c r="I15" s="44">
        <f t="shared" si="4"/>
        <v>105439.790139496</v>
      </c>
      <c r="J15" s="81">
        <f t="shared" si="11"/>
        <v>3063.04960879425</v>
      </c>
      <c r="K15" s="82">
        <f t="shared" si="12"/>
        <v>3124.53453240638</v>
      </c>
      <c r="L15" s="83">
        <f t="shared" si="13"/>
        <v>3261.024437304</v>
      </c>
      <c r="M15" s="81">
        <f t="shared" si="14"/>
        <v>-3063.04960879425</v>
      </c>
      <c r="N15" s="82">
        <f t="shared" si="15"/>
        <v>-3124.53453240638</v>
      </c>
      <c r="O15" s="83">
        <f t="shared" si="16"/>
        <v>-3261.024437304</v>
      </c>
      <c r="P15" s="80"/>
      <c r="Q15" s="80"/>
      <c r="R15" s="80"/>
    </row>
    <row r="16" spans="1:18">
      <c r="A16" s="38">
        <v>8</v>
      </c>
      <c r="B16" s="45">
        <v>44237</v>
      </c>
      <c r="C16" s="46">
        <v>2</v>
      </c>
      <c r="D16" s="47">
        <v>1.27</v>
      </c>
      <c r="E16" s="48">
        <v>1.5</v>
      </c>
      <c r="F16" s="49">
        <v>-1</v>
      </c>
      <c r="G16" s="44">
        <f t="shared" si="2"/>
        <v>102811.974830754</v>
      </c>
      <c r="H16" s="44">
        <f t="shared" si="3"/>
        <v>105572.814292457</v>
      </c>
      <c r="I16" s="44">
        <f t="shared" si="4"/>
        <v>102276.596435311</v>
      </c>
      <c r="J16" s="81">
        <f t="shared" si="11"/>
        <v>2971.15812053042</v>
      </c>
      <c r="K16" s="82">
        <f t="shared" si="12"/>
        <v>3030.79849643418</v>
      </c>
      <c r="L16" s="83">
        <f t="shared" si="13"/>
        <v>3163.19370418488</v>
      </c>
      <c r="M16" s="81">
        <f t="shared" si="14"/>
        <v>3773.37081307363</v>
      </c>
      <c r="N16" s="82">
        <f t="shared" si="15"/>
        <v>4546.19774465128</v>
      </c>
      <c r="O16" s="83">
        <f t="shared" si="16"/>
        <v>-3163.19370418488</v>
      </c>
      <c r="P16" s="80"/>
      <c r="Q16" s="80"/>
      <c r="R16" s="80"/>
    </row>
    <row r="17" spans="1:18">
      <c r="A17" s="38">
        <v>9</v>
      </c>
      <c r="B17" s="45">
        <v>44237</v>
      </c>
      <c r="C17" s="46">
        <v>1</v>
      </c>
      <c r="D17" s="47">
        <v>-1</v>
      </c>
      <c r="E17" s="48">
        <v>-1</v>
      </c>
      <c r="F17" s="49">
        <v>-1</v>
      </c>
      <c r="G17" s="44">
        <f t="shared" si="2"/>
        <v>99727.6155858317</v>
      </c>
      <c r="H17" s="44">
        <f t="shared" si="3"/>
        <v>102405.629863684</v>
      </c>
      <c r="I17" s="44">
        <f t="shared" si="4"/>
        <v>99208.2985422518</v>
      </c>
      <c r="J17" s="81">
        <f t="shared" si="11"/>
        <v>3084.35924492263</v>
      </c>
      <c r="K17" s="82">
        <f t="shared" si="12"/>
        <v>3167.18442877372</v>
      </c>
      <c r="L17" s="83">
        <f t="shared" si="13"/>
        <v>3068.29789305933</v>
      </c>
      <c r="M17" s="81">
        <f t="shared" si="14"/>
        <v>-3084.35924492263</v>
      </c>
      <c r="N17" s="82">
        <f t="shared" si="15"/>
        <v>-3167.18442877372</v>
      </c>
      <c r="O17" s="83">
        <f t="shared" si="16"/>
        <v>-3068.29789305933</v>
      </c>
      <c r="P17" s="80"/>
      <c r="Q17" s="80"/>
      <c r="R17" s="80"/>
    </row>
    <row r="18" spans="1:18">
      <c r="A18" s="38">
        <v>10</v>
      </c>
      <c r="B18" s="45">
        <v>44238</v>
      </c>
      <c r="C18" s="46">
        <v>2</v>
      </c>
      <c r="D18" s="47">
        <v>-1</v>
      </c>
      <c r="E18" s="48">
        <v>-1</v>
      </c>
      <c r="F18" s="49">
        <v>-1</v>
      </c>
      <c r="G18" s="44">
        <f t="shared" si="2"/>
        <v>96735.7871182568</v>
      </c>
      <c r="H18" s="44">
        <f t="shared" si="3"/>
        <v>99333.4609677732</v>
      </c>
      <c r="I18" s="44">
        <f t="shared" si="4"/>
        <v>96232.0495859842</v>
      </c>
      <c r="J18" s="81">
        <f t="shared" si="11"/>
        <v>2991.82846757495</v>
      </c>
      <c r="K18" s="82">
        <f t="shared" si="12"/>
        <v>3072.16889591051</v>
      </c>
      <c r="L18" s="83">
        <f t="shared" si="13"/>
        <v>2976.24895626755</v>
      </c>
      <c r="M18" s="81">
        <f t="shared" si="14"/>
        <v>-2991.82846757495</v>
      </c>
      <c r="N18" s="82">
        <f t="shared" si="15"/>
        <v>-3072.16889591051</v>
      </c>
      <c r="O18" s="83">
        <f t="shared" si="16"/>
        <v>-2976.24895626755</v>
      </c>
      <c r="P18" s="80"/>
      <c r="Q18" s="80"/>
      <c r="R18" s="80"/>
    </row>
    <row r="19" spans="1:18">
      <c r="A19" s="38">
        <v>11</v>
      </c>
      <c r="B19" s="45">
        <v>44238</v>
      </c>
      <c r="C19" s="46">
        <v>1</v>
      </c>
      <c r="D19" s="47">
        <v>1.27</v>
      </c>
      <c r="E19" s="48">
        <v>1.5</v>
      </c>
      <c r="F19" s="49">
        <v>2</v>
      </c>
      <c r="G19" s="44">
        <f t="shared" si="2"/>
        <v>100421.420607462</v>
      </c>
      <c r="H19" s="44">
        <f t="shared" si="3"/>
        <v>103803.466711323</v>
      </c>
      <c r="I19" s="44">
        <f t="shared" si="4"/>
        <v>102005.972561143</v>
      </c>
      <c r="J19" s="81">
        <f t="shared" si="11"/>
        <v>2902.0736135477</v>
      </c>
      <c r="K19" s="82">
        <f t="shared" si="12"/>
        <v>2980.0038290332</v>
      </c>
      <c r="L19" s="83">
        <f t="shared" si="13"/>
        <v>2886.96148757953</v>
      </c>
      <c r="M19" s="81">
        <f t="shared" si="14"/>
        <v>3685.63348920558</v>
      </c>
      <c r="N19" s="82">
        <f t="shared" si="15"/>
        <v>4470.00574354979</v>
      </c>
      <c r="O19" s="83">
        <f t="shared" si="16"/>
        <v>5773.92297515905</v>
      </c>
      <c r="P19" s="80"/>
      <c r="Q19" s="80"/>
      <c r="R19" s="80"/>
    </row>
    <row r="20" spans="1:18">
      <c r="A20" s="38">
        <v>12</v>
      </c>
      <c r="B20" s="45">
        <v>44238</v>
      </c>
      <c r="C20" s="46">
        <v>1</v>
      </c>
      <c r="D20" s="47">
        <v>1.27</v>
      </c>
      <c r="E20" s="48">
        <v>1.5</v>
      </c>
      <c r="F20" s="49">
        <v>2</v>
      </c>
      <c r="G20" s="44">
        <f t="shared" si="2"/>
        <v>104247.476732607</v>
      </c>
      <c r="H20" s="44">
        <f t="shared" si="3"/>
        <v>108474.622713333</v>
      </c>
      <c r="I20" s="44">
        <f t="shared" si="4"/>
        <v>108126.330914812</v>
      </c>
      <c r="J20" s="81">
        <f t="shared" si="11"/>
        <v>3012.64261822387</v>
      </c>
      <c r="K20" s="82">
        <f t="shared" si="12"/>
        <v>3114.10400133969</v>
      </c>
      <c r="L20" s="83">
        <f t="shared" si="13"/>
        <v>3060.1791768343</v>
      </c>
      <c r="M20" s="81">
        <f t="shared" si="14"/>
        <v>3826.05612514432</v>
      </c>
      <c r="N20" s="82">
        <f t="shared" si="15"/>
        <v>4671.15600200953</v>
      </c>
      <c r="O20" s="83">
        <f t="shared" si="16"/>
        <v>6120.3583536686</v>
      </c>
      <c r="P20" s="80"/>
      <c r="Q20" s="80"/>
      <c r="R20" s="80"/>
    </row>
    <row r="21" spans="1:18">
      <c r="A21" s="38">
        <v>13</v>
      </c>
      <c r="B21" s="45">
        <v>44239</v>
      </c>
      <c r="C21" s="46">
        <v>1</v>
      </c>
      <c r="D21" s="47">
        <v>1.27</v>
      </c>
      <c r="E21" s="48">
        <v>1.5</v>
      </c>
      <c r="F21" s="49">
        <v>2</v>
      </c>
      <c r="G21" s="44">
        <f t="shared" si="2"/>
        <v>108219.305596119</v>
      </c>
      <c r="H21" s="44">
        <f t="shared" si="3"/>
        <v>113355.980735432</v>
      </c>
      <c r="I21" s="44">
        <f t="shared" si="4"/>
        <v>114613.910769701</v>
      </c>
      <c r="J21" s="81">
        <f t="shared" si="11"/>
        <v>3127.4243019782</v>
      </c>
      <c r="K21" s="82">
        <f t="shared" si="12"/>
        <v>3254.23868139998</v>
      </c>
      <c r="L21" s="83">
        <f t="shared" si="13"/>
        <v>3243.78992744436</v>
      </c>
      <c r="M21" s="81">
        <f t="shared" si="14"/>
        <v>3971.82886351231</v>
      </c>
      <c r="N21" s="82">
        <f t="shared" si="15"/>
        <v>4881.35802209996</v>
      </c>
      <c r="O21" s="83">
        <f t="shared" si="16"/>
        <v>6487.57985488871</v>
      </c>
      <c r="P21" s="80"/>
      <c r="Q21" s="80"/>
      <c r="R21" s="80"/>
    </row>
    <row r="22" spans="1:18">
      <c r="A22" s="38">
        <v>14</v>
      </c>
      <c r="B22" s="45">
        <v>44242</v>
      </c>
      <c r="C22" s="46">
        <v>1</v>
      </c>
      <c r="D22" s="47">
        <v>1.27</v>
      </c>
      <c r="E22" s="48">
        <v>1.5</v>
      </c>
      <c r="F22" s="49">
        <v>2</v>
      </c>
      <c r="G22" s="44">
        <f t="shared" si="2"/>
        <v>112342.461139331</v>
      </c>
      <c r="H22" s="44">
        <f t="shared" si="3"/>
        <v>118456.999868527</v>
      </c>
      <c r="I22" s="44">
        <f t="shared" si="4"/>
        <v>121490.745415883</v>
      </c>
      <c r="J22" s="81">
        <f t="shared" si="11"/>
        <v>3246.57916788357</v>
      </c>
      <c r="K22" s="82">
        <f t="shared" si="12"/>
        <v>3400.67942206297</v>
      </c>
      <c r="L22" s="83">
        <f t="shared" si="13"/>
        <v>3438.41732309102</v>
      </c>
      <c r="M22" s="81">
        <f t="shared" si="14"/>
        <v>4123.15554321213</v>
      </c>
      <c r="N22" s="82">
        <f t="shared" si="15"/>
        <v>5101.01913309446</v>
      </c>
      <c r="O22" s="83">
        <f t="shared" si="16"/>
        <v>6876.83464618203</v>
      </c>
      <c r="P22" s="80"/>
      <c r="Q22" s="80"/>
      <c r="R22" s="80"/>
    </row>
    <row r="23" spans="1:18">
      <c r="A23" s="38">
        <v>15</v>
      </c>
      <c r="B23" s="45">
        <v>44243</v>
      </c>
      <c r="C23" s="46">
        <v>1</v>
      </c>
      <c r="D23" s="47">
        <v>1.27</v>
      </c>
      <c r="E23" s="48">
        <v>1.5</v>
      </c>
      <c r="F23" s="50">
        <v>2</v>
      </c>
      <c r="G23" s="44">
        <f t="shared" si="2"/>
        <v>116622.70890874</v>
      </c>
      <c r="H23" s="44">
        <f t="shared" si="3"/>
        <v>123787.564862611</v>
      </c>
      <c r="I23" s="44">
        <f t="shared" si="4"/>
        <v>128780.190140836</v>
      </c>
      <c r="J23" s="81">
        <f t="shared" si="11"/>
        <v>3370.27383417993</v>
      </c>
      <c r="K23" s="82">
        <f t="shared" si="12"/>
        <v>3553.70999605581</v>
      </c>
      <c r="L23" s="83">
        <f t="shared" si="13"/>
        <v>3644.72236247648</v>
      </c>
      <c r="M23" s="81">
        <f t="shared" si="14"/>
        <v>4280.24776940852</v>
      </c>
      <c r="N23" s="82">
        <f t="shared" si="15"/>
        <v>5330.56499408371</v>
      </c>
      <c r="O23" s="83">
        <f t="shared" si="16"/>
        <v>7289.44472495296</v>
      </c>
      <c r="P23" s="80"/>
      <c r="Q23" s="80"/>
      <c r="R23" s="80"/>
    </row>
    <row r="24" spans="1:18">
      <c r="A24" s="38">
        <v>16</v>
      </c>
      <c r="B24" s="45">
        <v>44246</v>
      </c>
      <c r="C24" s="46">
        <v>2</v>
      </c>
      <c r="D24" s="47">
        <v>1.27</v>
      </c>
      <c r="E24" s="48">
        <v>1.5</v>
      </c>
      <c r="F24" s="49">
        <v>2</v>
      </c>
      <c r="G24" s="44">
        <f t="shared" si="2"/>
        <v>121066.034118163</v>
      </c>
      <c r="H24" s="44">
        <f t="shared" si="3"/>
        <v>129358.005281428</v>
      </c>
      <c r="I24" s="44">
        <f t="shared" si="4"/>
        <v>136507.001549286</v>
      </c>
      <c r="J24" s="81">
        <f t="shared" si="11"/>
        <v>3498.68126726219</v>
      </c>
      <c r="K24" s="82">
        <f t="shared" si="12"/>
        <v>3713.62694587832</v>
      </c>
      <c r="L24" s="83">
        <f t="shared" si="13"/>
        <v>3863.40570422507</v>
      </c>
      <c r="M24" s="81">
        <f t="shared" si="14"/>
        <v>4443.32520942298</v>
      </c>
      <c r="N24" s="82">
        <f t="shared" si="15"/>
        <v>5570.44041881748</v>
      </c>
      <c r="O24" s="83">
        <f t="shared" si="16"/>
        <v>7726.81140845013</v>
      </c>
      <c r="P24" s="80"/>
      <c r="Q24" s="80"/>
      <c r="R24" s="80"/>
    </row>
    <row r="25" spans="1:18">
      <c r="A25" s="38">
        <v>17</v>
      </c>
      <c r="B25" s="45">
        <v>44252</v>
      </c>
      <c r="C25" s="46">
        <v>1</v>
      </c>
      <c r="D25" s="47">
        <v>1.27</v>
      </c>
      <c r="E25" s="48">
        <v>-1</v>
      </c>
      <c r="F25" s="49">
        <v>-1</v>
      </c>
      <c r="G25" s="44">
        <f t="shared" si="2"/>
        <v>125678.650018065</v>
      </c>
      <c r="H25" s="44">
        <f t="shared" si="3"/>
        <v>125477.265122985</v>
      </c>
      <c r="I25" s="44">
        <f t="shared" si="4"/>
        <v>132411.791502807</v>
      </c>
      <c r="J25" s="81">
        <f t="shared" si="11"/>
        <v>3631.98102354488</v>
      </c>
      <c r="K25" s="82">
        <f t="shared" si="12"/>
        <v>3880.74015844284</v>
      </c>
      <c r="L25" s="83">
        <f t="shared" si="13"/>
        <v>4095.21004647857</v>
      </c>
      <c r="M25" s="81">
        <f t="shared" si="14"/>
        <v>4612.615899902</v>
      </c>
      <c r="N25" s="82">
        <f t="shared" si="15"/>
        <v>-3880.74015844284</v>
      </c>
      <c r="O25" s="83">
        <f t="shared" si="16"/>
        <v>-4095.21004647857</v>
      </c>
      <c r="P25" s="80"/>
      <c r="Q25" s="80"/>
      <c r="R25" s="80"/>
    </row>
    <row r="26" spans="1:18">
      <c r="A26" s="38">
        <v>18</v>
      </c>
      <c r="B26" s="45">
        <v>44257</v>
      </c>
      <c r="C26" s="46">
        <v>1</v>
      </c>
      <c r="D26" s="47">
        <v>1.27</v>
      </c>
      <c r="E26" s="48">
        <v>-1</v>
      </c>
      <c r="F26" s="49">
        <v>-1</v>
      </c>
      <c r="G26" s="44">
        <f t="shared" si="2"/>
        <v>130467.006583753</v>
      </c>
      <c r="H26" s="44">
        <f t="shared" si="3"/>
        <v>121712.947169296</v>
      </c>
      <c r="I26" s="44">
        <f t="shared" si="4"/>
        <v>128439.437757723</v>
      </c>
      <c r="J26" s="81">
        <f t="shared" si="11"/>
        <v>3770.35950054194</v>
      </c>
      <c r="K26" s="82">
        <f t="shared" si="12"/>
        <v>3764.31795368956</v>
      </c>
      <c r="L26" s="83">
        <f t="shared" si="13"/>
        <v>3972.35374508421</v>
      </c>
      <c r="M26" s="81">
        <f t="shared" si="14"/>
        <v>4788.35656568826</v>
      </c>
      <c r="N26" s="82">
        <f t="shared" si="15"/>
        <v>-3764.31795368956</v>
      </c>
      <c r="O26" s="83">
        <f t="shared" si="16"/>
        <v>-3972.35374508421</v>
      </c>
      <c r="P26" s="80"/>
      <c r="Q26" s="80"/>
      <c r="R26" s="80"/>
    </row>
    <row r="27" spans="1:18">
      <c r="A27" s="38">
        <v>19</v>
      </c>
      <c r="B27" s="45">
        <v>44257</v>
      </c>
      <c r="C27" s="46">
        <v>1</v>
      </c>
      <c r="D27" s="47">
        <v>-1</v>
      </c>
      <c r="E27" s="48">
        <v>-1</v>
      </c>
      <c r="F27" s="49">
        <v>-1</v>
      </c>
      <c r="G27" s="44">
        <f t="shared" si="2"/>
        <v>126552.99638624</v>
      </c>
      <c r="H27" s="44">
        <f t="shared" si="3"/>
        <v>118061.558754217</v>
      </c>
      <c r="I27" s="44">
        <f t="shared" si="4"/>
        <v>124586.254624991</v>
      </c>
      <c r="J27" s="81">
        <f t="shared" si="11"/>
        <v>3914.01019751259</v>
      </c>
      <c r="K27" s="82">
        <f t="shared" si="12"/>
        <v>3651.38841507887</v>
      </c>
      <c r="L27" s="83">
        <f t="shared" si="13"/>
        <v>3853.18313273169</v>
      </c>
      <c r="M27" s="81">
        <f t="shared" si="14"/>
        <v>-3914.01019751259</v>
      </c>
      <c r="N27" s="82">
        <f t="shared" si="15"/>
        <v>-3651.38841507887</v>
      </c>
      <c r="O27" s="83">
        <f t="shared" si="16"/>
        <v>-3853.18313273169</v>
      </c>
      <c r="P27" s="80"/>
      <c r="Q27" s="80"/>
      <c r="R27" s="80"/>
    </row>
    <row r="28" spans="1:18">
      <c r="A28" s="38">
        <v>20</v>
      </c>
      <c r="B28" s="45">
        <v>44258</v>
      </c>
      <c r="C28" s="46">
        <v>1</v>
      </c>
      <c r="D28" s="47">
        <v>1.27</v>
      </c>
      <c r="E28" s="48">
        <v>1.5</v>
      </c>
      <c r="F28" s="49">
        <v>2</v>
      </c>
      <c r="G28" s="44">
        <f t="shared" si="2"/>
        <v>131374.665548556</v>
      </c>
      <c r="H28" s="44">
        <f t="shared" si="3"/>
        <v>123374.328898157</v>
      </c>
      <c r="I28" s="44">
        <f t="shared" si="4"/>
        <v>132061.429902491</v>
      </c>
      <c r="J28" s="81">
        <f t="shared" si="11"/>
        <v>3796.58989158721</v>
      </c>
      <c r="K28" s="82">
        <f t="shared" si="12"/>
        <v>3541.84676262651</v>
      </c>
      <c r="L28" s="83">
        <f t="shared" si="13"/>
        <v>3737.58763874974</v>
      </c>
      <c r="M28" s="81">
        <f t="shared" si="14"/>
        <v>4821.66916231575</v>
      </c>
      <c r="N28" s="82">
        <f t="shared" si="15"/>
        <v>5312.77014393976</v>
      </c>
      <c r="O28" s="83">
        <f t="shared" si="16"/>
        <v>7475.17527749947</v>
      </c>
      <c r="P28" s="80"/>
      <c r="Q28" s="80"/>
      <c r="R28" s="80"/>
    </row>
    <row r="29" spans="1:18">
      <c r="A29" s="38">
        <v>21</v>
      </c>
      <c r="B29" s="45">
        <v>44258</v>
      </c>
      <c r="C29" s="46">
        <v>1</v>
      </c>
      <c r="D29" s="47">
        <v>1.27</v>
      </c>
      <c r="E29" s="48">
        <v>1.5</v>
      </c>
      <c r="F29" s="50">
        <v>2</v>
      </c>
      <c r="G29" s="44">
        <f t="shared" si="2"/>
        <v>136380.040305956</v>
      </c>
      <c r="H29" s="44">
        <f t="shared" si="3"/>
        <v>128926.173698574</v>
      </c>
      <c r="I29" s="44">
        <f t="shared" si="4"/>
        <v>139985.11569664</v>
      </c>
      <c r="J29" s="81">
        <f t="shared" si="11"/>
        <v>3941.23996645668</v>
      </c>
      <c r="K29" s="82">
        <f t="shared" si="12"/>
        <v>3701.2298669447</v>
      </c>
      <c r="L29" s="83">
        <f t="shared" si="13"/>
        <v>3961.84289707472</v>
      </c>
      <c r="M29" s="81">
        <f t="shared" si="14"/>
        <v>5005.37475739999</v>
      </c>
      <c r="N29" s="82">
        <f t="shared" si="15"/>
        <v>5551.84480041705</v>
      </c>
      <c r="O29" s="83">
        <f t="shared" si="16"/>
        <v>7923.68579414944</v>
      </c>
      <c r="P29" s="80"/>
      <c r="Q29" s="80"/>
      <c r="R29" s="80"/>
    </row>
    <row r="30" spans="1:18">
      <c r="A30" s="38">
        <v>22</v>
      </c>
      <c r="B30" s="45">
        <v>44259</v>
      </c>
      <c r="C30" s="46">
        <v>1</v>
      </c>
      <c r="D30" s="47">
        <v>1.27</v>
      </c>
      <c r="E30" s="48">
        <v>1.5</v>
      </c>
      <c r="F30" s="50">
        <v>2</v>
      </c>
      <c r="G30" s="44">
        <f t="shared" si="2"/>
        <v>141576.119841613</v>
      </c>
      <c r="H30" s="44">
        <f t="shared" si="3"/>
        <v>134727.851515009</v>
      </c>
      <c r="I30" s="44">
        <f t="shared" si="4"/>
        <v>148384.222638439</v>
      </c>
      <c r="J30" s="81">
        <f t="shared" si="11"/>
        <v>4091.40120917868</v>
      </c>
      <c r="K30" s="82">
        <f t="shared" si="12"/>
        <v>3867.78521095721</v>
      </c>
      <c r="L30" s="83">
        <f t="shared" si="13"/>
        <v>4199.5534708992</v>
      </c>
      <c r="M30" s="81">
        <f t="shared" si="14"/>
        <v>5196.07953565693</v>
      </c>
      <c r="N30" s="82">
        <f t="shared" si="15"/>
        <v>5801.67781643581</v>
      </c>
      <c r="O30" s="83">
        <f t="shared" si="16"/>
        <v>8399.10694179841</v>
      </c>
      <c r="P30" s="80"/>
      <c r="Q30" s="80"/>
      <c r="R30" s="80"/>
    </row>
    <row r="31" spans="1:18">
      <c r="A31" s="38">
        <v>23</v>
      </c>
      <c r="B31" s="45">
        <v>44263</v>
      </c>
      <c r="C31" s="46">
        <v>1</v>
      </c>
      <c r="D31" s="47">
        <v>1.27</v>
      </c>
      <c r="E31" s="48">
        <v>1.5</v>
      </c>
      <c r="F31" s="49">
        <v>2</v>
      </c>
      <c r="G31" s="44">
        <f t="shared" si="2"/>
        <v>146970.170007578</v>
      </c>
      <c r="H31" s="44">
        <f t="shared" si="3"/>
        <v>140790.604833185</v>
      </c>
      <c r="I31" s="44">
        <f t="shared" si="4"/>
        <v>157287.275996745</v>
      </c>
      <c r="J31" s="81">
        <f t="shared" si="11"/>
        <v>4247.28359524839</v>
      </c>
      <c r="K31" s="82">
        <f t="shared" si="12"/>
        <v>4041.83554545028</v>
      </c>
      <c r="L31" s="83">
        <f t="shared" si="13"/>
        <v>4451.52667915316</v>
      </c>
      <c r="M31" s="81">
        <f t="shared" si="14"/>
        <v>5394.05016596545</v>
      </c>
      <c r="N31" s="82">
        <f t="shared" si="15"/>
        <v>6062.75331817543</v>
      </c>
      <c r="O31" s="83">
        <f t="shared" si="16"/>
        <v>8903.05335830631</v>
      </c>
      <c r="P31" s="80"/>
      <c r="Q31" s="80"/>
      <c r="R31" s="80"/>
    </row>
    <row r="32" spans="1:18">
      <c r="A32" s="38">
        <v>24</v>
      </c>
      <c r="B32" s="45">
        <v>44264</v>
      </c>
      <c r="C32" s="46">
        <v>2</v>
      </c>
      <c r="D32" s="47">
        <v>1.27</v>
      </c>
      <c r="E32" s="48">
        <v>1.5</v>
      </c>
      <c r="F32" s="49">
        <v>2</v>
      </c>
      <c r="G32" s="44">
        <f t="shared" si="2"/>
        <v>152569.733484867</v>
      </c>
      <c r="H32" s="44">
        <f t="shared" si="3"/>
        <v>147126.182050678</v>
      </c>
      <c r="I32" s="44">
        <f t="shared" si="4"/>
        <v>166724.51255655</v>
      </c>
      <c r="J32" s="81">
        <f t="shared" si="11"/>
        <v>4409.10510022735</v>
      </c>
      <c r="K32" s="82">
        <f t="shared" si="12"/>
        <v>4223.71814499555</v>
      </c>
      <c r="L32" s="83">
        <f t="shared" si="13"/>
        <v>4718.61827990235</v>
      </c>
      <c r="M32" s="81">
        <f t="shared" si="14"/>
        <v>5599.56347728874</v>
      </c>
      <c r="N32" s="82">
        <f t="shared" si="15"/>
        <v>6335.57721749332</v>
      </c>
      <c r="O32" s="83">
        <f t="shared" si="16"/>
        <v>9437.23655980469</v>
      </c>
      <c r="P32" s="80"/>
      <c r="Q32" s="80"/>
      <c r="R32" s="80"/>
    </row>
    <row r="33" spans="1:18">
      <c r="A33" s="38">
        <v>25</v>
      </c>
      <c r="B33" s="45">
        <v>44270</v>
      </c>
      <c r="C33" s="46">
        <v>1</v>
      </c>
      <c r="D33" s="47">
        <v>1.27</v>
      </c>
      <c r="E33" s="48">
        <v>1.5</v>
      </c>
      <c r="F33" s="49">
        <v>-1</v>
      </c>
      <c r="G33" s="44">
        <f t="shared" si="2"/>
        <v>158382.640330641</v>
      </c>
      <c r="H33" s="44">
        <f t="shared" si="3"/>
        <v>153746.860242959</v>
      </c>
      <c r="I33" s="44">
        <f t="shared" si="4"/>
        <v>161722.777179853</v>
      </c>
      <c r="J33" s="81">
        <f t="shared" si="11"/>
        <v>4577.09200454601</v>
      </c>
      <c r="K33" s="82">
        <f t="shared" si="12"/>
        <v>4413.78546152035</v>
      </c>
      <c r="L33" s="83">
        <f t="shared" si="13"/>
        <v>5001.73537669649</v>
      </c>
      <c r="M33" s="81">
        <f t="shared" si="14"/>
        <v>5812.90684577344</v>
      </c>
      <c r="N33" s="82">
        <f t="shared" si="15"/>
        <v>6620.67819228052</v>
      </c>
      <c r="O33" s="83">
        <f t="shared" si="16"/>
        <v>-5001.73537669649</v>
      </c>
      <c r="P33" s="80"/>
      <c r="Q33" s="80"/>
      <c r="R33" s="80"/>
    </row>
    <row r="34" spans="1:18">
      <c r="A34" s="38">
        <v>26</v>
      </c>
      <c r="B34" s="45">
        <v>44270</v>
      </c>
      <c r="C34" s="46">
        <v>1</v>
      </c>
      <c r="D34" s="47">
        <v>-1</v>
      </c>
      <c r="E34" s="48">
        <v>-1</v>
      </c>
      <c r="F34" s="50">
        <v>-1</v>
      </c>
      <c r="G34" s="44">
        <f t="shared" si="2"/>
        <v>153631.161120721</v>
      </c>
      <c r="H34" s="44">
        <f t="shared" si="3"/>
        <v>149134.45443567</v>
      </c>
      <c r="I34" s="44">
        <f t="shared" si="4"/>
        <v>156871.093864458</v>
      </c>
      <c r="J34" s="81">
        <f t="shared" si="11"/>
        <v>4751.47920991922</v>
      </c>
      <c r="K34" s="82">
        <f t="shared" si="12"/>
        <v>4612.40580728876</v>
      </c>
      <c r="L34" s="83">
        <f t="shared" si="13"/>
        <v>4851.68331539559</v>
      </c>
      <c r="M34" s="81">
        <f t="shared" si="14"/>
        <v>-4751.47920991922</v>
      </c>
      <c r="N34" s="82">
        <f t="shared" si="15"/>
        <v>-4612.40580728876</v>
      </c>
      <c r="O34" s="83">
        <f t="shared" si="16"/>
        <v>-4851.68331539559</v>
      </c>
      <c r="P34" s="80"/>
      <c r="Q34" s="80"/>
      <c r="R34" s="80"/>
    </row>
    <row r="35" spans="1:18">
      <c r="A35" s="38">
        <v>27</v>
      </c>
      <c r="B35" s="45">
        <v>44271</v>
      </c>
      <c r="C35" s="46">
        <v>1</v>
      </c>
      <c r="D35" s="47">
        <v>1.27</v>
      </c>
      <c r="E35" s="48">
        <v>1.5</v>
      </c>
      <c r="F35" s="50">
        <v>-1</v>
      </c>
      <c r="G35" s="44">
        <f t="shared" si="2"/>
        <v>159484.508359421</v>
      </c>
      <c r="H35" s="44">
        <f t="shared" si="3"/>
        <v>155845.504885275</v>
      </c>
      <c r="I35" s="44">
        <f t="shared" si="4"/>
        <v>152164.961048524</v>
      </c>
      <c r="J35" s="81">
        <f t="shared" si="11"/>
        <v>4608.93483362164</v>
      </c>
      <c r="K35" s="82">
        <f t="shared" si="12"/>
        <v>4474.0336330701</v>
      </c>
      <c r="L35" s="83">
        <f t="shared" si="13"/>
        <v>4706.13281593373</v>
      </c>
      <c r="M35" s="81">
        <f t="shared" si="14"/>
        <v>5853.34723869948</v>
      </c>
      <c r="N35" s="82">
        <f t="shared" si="15"/>
        <v>6711.05044960515</v>
      </c>
      <c r="O35" s="83">
        <f t="shared" si="16"/>
        <v>-4706.13281593373</v>
      </c>
      <c r="P35" s="80"/>
      <c r="Q35" s="80"/>
      <c r="R35" s="80"/>
    </row>
    <row r="36" spans="1:18">
      <c r="A36" s="38">
        <v>28</v>
      </c>
      <c r="B36" s="45">
        <v>44274</v>
      </c>
      <c r="C36" s="46">
        <v>2</v>
      </c>
      <c r="D36" s="47">
        <v>1.27</v>
      </c>
      <c r="E36" s="48">
        <v>1.5</v>
      </c>
      <c r="F36" s="49">
        <v>2</v>
      </c>
      <c r="G36" s="44">
        <f t="shared" si="2"/>
        <v>165560.868127915</v>
      </c>
      <c r="H36" s="44">
        <f t="shared" si="3"/>
        <v>162858.552605113</v>
      </c>
      <c r="I36" s="44">
        <f t="shared" si="4"/>
        <v>161294.858711435</v>
      </c>
      <c r="J36" s="81">
        <f t="shared" si="11"/>
        <v>4784.53525078262</v>
      </c>
      <c r="K36" s="82">
        <f t="shared" si="12"/>
        <v>4675.36514655825</v>
      </c>
      <c r="L36" s="83">
        <f t="shared" si="13"/>
        <v>4564.94883145571</v>
      </c>
      <c r="M36" s="81">
        <f t="shared" si="14"/>
        <v>6076.35976849393</v>
      </c>
      <c r="N36" s="82">
        <f t="shared" si="15"/>
        <v>7013.04771983738</v>
      </c>
      <c r="O36" s="83">
        <f t="shared" si="16"/>
        <v>9129.89766291143</v>
      </c>
      <c r="P36" s="80"/>
      <c r="Q36" s="80"/>
      <c r="R36" s="80"/>
    </row>
    <row r="37" spans="1:18">
      <c r="A37" s="38">
        <v>29</v>
      </c>
      <c r="B37" s="45">
        <v>44280</v>
      </c>
      <c r="C37" s="46">
        <v>1</v>
      </c>
      <c r="D37" s="47">
        <v>1.27</v>
      </c>
      <c r="E37" s="48">
        <v>1.5</v>
      </c>
      <c r="F37" s="49">
        <v>2</v>
      </c>
      <c r="G37" s="44">
        <f t="shared" si="2"/>
        <v>171868.737203588</v>
      </c>
      <c r="H37" s="44">
        <f t="shared" si="3"/>
        <v>170187.187472343</v>
      </c>
      <c r="I37" s="44">
        <f t="shared" si="4"/>
        <v>170972.550234121</v>
      </c>
      <c r="J37" s="81">
        <f t="shared" si="11"/>
        <v>4966.82604383744</v>
      </c>
      <c r="K37" s="82">
        <f t="shared" si="12"/>
        <v>4885.75657815338</v>
      </c>
      <c r="L37" s="83">
        <f t="shared" si="13"/>
        <v>4838.84576134306</v>
      </c>
      <c r="M37" s="81">
        <f t="shared" si="14"/>
        <v>6307.86907567355</v>
      </c>
      <c r="N37" s="82">
        <f t="shared" si="15"/>
        <v>7328.63486723006</v>
      </c>
      <c r="O37" s="83">
        <f t="shared" si="16"/>
        <v>9677.69152268611</v>
      </c>
      <c r="P37" s="80"/>
      <c r="Q37" s="80"/>
      <c r="R37" s="80"/>
    </row>
    <row r="38" spans="1:18">
      <c r="A38" s="38">
        <v>30</v>
      </c>
      <c r="B38" s="45">
        <v>44285</v>
      </c>
      <c r="C38" s="46">
        <v>1</v>
      </c>
      <c r="D38" s="47">
        <v>1.27</v>
      </c>
      <c r="E38" s="48">
        <v>1.5</v>
      </c>
      <c r="F38" s="49">
        <v>2</v>
      </c>
      <c r="G38" s="44">
        <f t="shared" si="2"/>
        <v>178416.936091045</v>
      </c>
      <c r="H38" s="44">
        <f t="shared" si="3"/>
        <v>177845.610908598</v>
      </c>
      <c r="I38" s="44">
        <f t="shared" si="4"/>
        <v>181230.903248169</v>
      </c>
      <c r="J38" s="81">
        <f t="shared" si="11"/>
        <v>5156.06211610765</v>
      </c>
      <c r="K38" s="82">
        <f t="shared" si="12"/>
        <v>5105.61562417028</v>
      </c>
      <c r="L38" s="83">
        <f t="shared" si="13"/>
        <v>5129.17650702364</v>
      </c>
      <c r="M38" s="81">
        <f t="shared" si="14"/>
        <v>6548.19888745671</v>
      </c>
      <c r="N38" s="82">
        <f t="shared" si="15"/>
        <v>7658.42343625541</v>
      </c>
      <c r="O38" s="83">
        <f t="shared" si="16"/>
        <v>10258.3530140473</v>
      </c>
      <c r="P38" s="80"/>
      <c r="Q38" s="80"/>
      <c r="R38" s="80"/>
    </row>
    <row r="39" spans="1:18">
      <c r="A39" s="38">
        <v>31</v>
      </c>
      <c r="B39" s="45">
        <v>44285</v>
      </c>
      <c r="C39" s="46">
        <v>1</v>
      </c>
      <c r="D39" s="47">
        <v>1.27</v>
      </c>
      <c r="E39" s="51">
        <v>1.5</v>
      </c>
      <c r="F39" s="49">
        <v>2</v>
      </c>
      <c r="G39" s="44">
        <f t="shared" si="2"/>
        <v>185214.621356114</v>
      </c>
      <c r="H39" s="44">
        <f t="shared" si="3"/>
        <v>185848.663399485</v>
      </c>
      <c r="I39" s="44">
        <f t="shared" si="4"/>
        <v>192104.757443059</v>
      </c>
      <c r="J39" s="81">
        <f t="shared" si="11"/>
        <v>5352.50808273135</v>
      </c>
      <c r="K39" s="82">
        <f t="shared" si="12"/>
        <v>5335.36832725794</v>
      </c>
      <c r="L39" s="83">
        <f t="shared" si="13"/>
        <v>5436.92709744506</v>
      </c>
      <c r="M39" s="81">
        <f t="shared" si="14"/>
        <v>6797.68526506881</v>
      </c>
      <c r="N39" s="82">
        <f t="shared" si="15"/>
        <v>8003.05249088691</v>
      </c>
      <c r="O39" s="83">
        <f t="shared" si="16"/>
        <v>10873.8541948901</v>
      </c>
      <c r="P39" s="80"/>
      <c r="Q39" s="80"/>
      <c r="R39" s="80"/>
    </row>
    <row r="40" spans="1:18">
      <c r="A40" s="38">
        <v>32</v>
      </c>
      <c r="B40" s="45">
        <v>44291</v>
      </c>
      <c r="C40" s="46">
        <v>2</v>
      </c>
      <c r="D40" s="47">
        <v>-1</v>
      </c>
      <c r="E40" s="51">
        <v>-1</v>
      </c>
      <c r="F40" s="49">
        <v>-1</v>
      </c>
      <c r="G40" s="44">
        <f t="shared" si="2"/>
        <v>179658.18271543</v>
      </c>
      <c r="H40" s="44">
        <f t="shared" si="3"/>
        <v>180273.2034975</v>
      </c>
      <c r="I40" s="44">
        <f t="shared" si="4"/>
        <v>186341.614719767</v>
      </c>
      <c r="J40" s="81">
        <f t="shared" si="11"/>
        <v>5556.43864068341</v>
      </c>
      <c r="K40" s="82">
        <f t="shared" si="12"/>
        <v>5575.45990198455</v>
      </c>
      <c r="L40" s="83">
        <f t="shared" si="13"/>
        <v>5763.14272329176</v>
      </c>
      <c r="M40" s="81">
        <f t="shared" si="14"/>
        <v>-5556.43864068341</v>
      </c>
      <c r="N40" s="82">
        <f t="shared" si="15"/>
        <v>-5575.45990198455</v>
      </c>
      <c r="O40" s="83">
        <f t="shared" si="16"/>
        <v>-5763.14272329176</v>
      </c>
      <c r="P40" s="80"/>
      <c r="Q40" s="80"/>
      <c r="R40" s="80"/>
    </row>
    <row r="41" spans="1:18">
      <c r="A41" s="38">
        <v>33</v>
      </c>
      <c r="B41" s="45">
        <v>44291</v>
      </c>
      <c r="C41" s="46">
        <v>2</v>
      </c>
      <c r="D41" s="47">
        <v>-1</v>
      </c>
      <c r="E41" s="51">
        <v>-1</v>
      </c>
      <c r="F41" s="50">
        <v>-1</v>
      </c>
      <c r="G41" s="44">
        <f t="shared" si="2"/>
        <v>174268.437233967</v>
      </c>
      <c r="H41" s="44">
        <f t="shared" si="3"/>
        <v>174865.007392575</v>
      </c>
      <c r="I41" s="44">
        <f t="shared" si="4"/>
        <v>180751.366278174</v>
      </c>
      <c r="J41" s="81">
        <f t="shared" si="11"/>
        <v>5389.74548146291</v>
      </c>
      <c r="K41" s="82">
        <f t="shared" si="12"/>
        <v>5408.19610492501</v>
      </c>
      <c r="L41" s="83">
        <f t="shared" si="13"/>
        <v>5590.24844159301</v>
      </c>
      <c r="M41" s="81">
        <f t="shared" si="14"/>
        <v>-5389.74548146291</v>
      </c>
      <c r="N41" s="82">
        <f t="shared" si="15"/>
        <v>-5408.19610492501</v>
      </c>
      <c r="O41" s="83">
        <f t="shared" si="16"/>
        <v>-5590.24844159301</v>
      </c>
      <c r="P41" s="80"/>
      <c r="Q41" s="80"/>
      <c r="R41" s="80"/>
    </row>
    <row r="42" spans="1:18">
      <c r="A42" s="38">
        <v>34</v>
      </c>
      <c r="B42" s="45">
        <v>44293</v>
      </c>
      <c r="C42" s="46">
        <v>2</v>
      </c>
      <c r="D42" s="47">
        <v>1.27</v>
      </c>
      <c r="E42" s="51">
        <v>1.5</v>
      </c>
      <c r="F42" s="50">
        <v>-1</v>
      </c>
      <c r="G42" s="44">
        <f t="shared" si="2"/>
        <v>180908.064692582</v>
      </c>
      <c r="H42" s="44">
        <f t="shared" si="3"/>
        <v>182733.932725241</v>
      </c>
      <c r="I42" s="44">
        <f t="shared" si="4"/>
        <v>175328.825289829</v>
      </c>
      <c r="J42" s="81">
        <f t="shared" si="11"/>
        <v>5228.05311701902</v>
      </c>
      <c r="K42" s="82">
        <f t="shared" si="12"/>
        <v>5245.95022177726</v>
      </c>
      <c r="L42" s="83">
        <f t="shared" si="13"/>
        <v>5422.54098834522</v>
      </c>
      <c r="M42" s="81">
        <f t="shared" si="14"/>
        <v>6639.62745861416</v>
      </c>
      <c r="N42" s="82">
        <f t="shared" si="15"/>
        <v>7868.92533266589</v>
      </c>
      <c r="O42" s="83">
        <f t="shared" si="16"/>
        <v>-5422.54098834522</v>
      </c>
      <c r="P42" s="80"/>
      <c r="Q42" s="80"/>
      <c r="R42" s="80"/>
    </row>
    <row r="43" spans="1:15">
      <c r="A43" s="52">
        <v>35</v>
      </c>
      <c r="B43" s="45">
        <v>44301</v>
      </c>
      <c r="C43" s="46">
        <v>2</v>
      </c>
      <c r="D43" s="47">
        <v>1.27</v>
      </c>
      <c r="E43" s="51">
        <v>1.5</v>
      </c>
      <c r="F43" s="49">
        <v>2</v>
      </c>
      <c r="G43" s="44">
        <f t="shared" si="2"/>
        <v>187800.661957369</v>
      </c>
      <c r="H43" s="44">
        <f t="shared" ref="H43:I43" si="17">IF(E43="","",H42+N43)</f>
        <v>190956.959697877</v>
      </c>
      <c r="I43" s="44">
        <f t="shared" si="17"/>
        <v>185848.554807218</v>
      </c>
      <c r="J43" s="81">
        <f t="shared" si="11"/>
        <v>5427.24194077745</v>
      </c>
      <c r="K43" s="82">
        <f t="shared" si="12"/>
        <v>5482.01798175724</v>
      </c>
      <c r="L43" s="83">
        <f t="shared" si="13"/>
        <v>5259.86475869486</v>
      </c>
      <c r="M43" s="81">
        <f t="shared" si="14"/>
        <v>6892.59726478736</v>
      </c>
      <c r="N43" s="82">
        <f t="shared" si="15"/>
        <v>8223.02697263586</v>
      </c>
      <c r="O43" s="83">
        <f t="shared" si="16"/>
        <v>10519.7295173897</v>
      </c>
    </row>
    <row r="44" spans="1:15">
      <c r="A44" s="38">
        <v>36</v>
      </c>
      <c r="B44" s="45">
        <v>44301</v>
      </c>
      <c r="C44" s="46">
        <v>2</v>
      </c>
      <c r="D44" s="47">
        <v>-1</v>
      </c>
      <c r="E44" s="51">
        <v>-1</v>
      </c>
      <c r="F44" s="49">
        <v>-1</v>
      </c>
      <c r="G44" s="44">
        <f t="shared" ref="G44:G58" si="18">IF(D44="","",G43+M44)</f>
        <v>182166.642098648</v>
      </c>
      <c r="H44" s="44">
        <f t="shared" ref="H44:H58" si="19">IF(E44="","",H43+N44)</f>
        <v>185228.250906941</v>
      </c>
      <c r="I44" s="44">
        <f t="shared" ref="I44:I58" si="20">IF(F44="","",I43+O44)</f>
        <v>180273.098163002</v>
      </c>
      <c r="J44" s="81">
        <f t="shared" si="11"/>
        <v>5634.01985872107</v>
      </c>
      <c r="K44" s="82">
        <f t="shared" si="12"/>
        <v>5728.70879093631</v>
      </c>
      <c r="L44" s="83">
        <f t="shared" si="13"/>
        <v>5575.45664421655</v>
      </c>
      <c r="M44" s="81">
        <f t="shared" si="14"/>
        <v>-5634.01985872107</v>
      </c>
      <c r="N44" s="82">
        <f t="shared" si="15"/>
        <v>-5728.70879093631</v>
      </c>
      <c r="O44" s="83">
        <f t="shared" si="16"/>
        <v>-5575.45664421655</v>
      </c>
    </row>
    <row r="45" spans="1:15">
      <c r="A45" s="38">
        <v>37</v>
      </c>
      <c r="B45" s="45">
        <v>44302</v>
      </c>
      <c r="C45" s="46">
        <v>1</v>
      </c>
      <c r="D45" s="47">
        <v>1.27</v>
      </c>
      <c r="E45" s="48">
        <v>1.5</v>
      </c>
      <c r="F45" s="49">
        <v>2</v>
      </c>
      <c r="G45" s="44">
        <f t="shared" si="18"/>
        <v>189107.191162606</v>
      </c>
      <c r="H45" s="44">
        <f t="shared" si="19"/>
        <v>193563.522197753</v>
      </c>
      <c r="I45" s="44">
        <f t="shared" si="20"/>
        <v>191089.484052782</v>
      </c>
      <c r="J45" s="81">
        <f t="shared" si="11"/>
        <v>5464.99926295944</v>
      </c>
      <c r="K45" s="82">
        <f t="shared" si="12"/>
        <v>5556.84752720822</v>
      </c>
      <c r="L45" s="83">
        <f t="shared" si="13"/>
        <v>5408.19294489006</v>
      </c>
      <c r="M45" s="81">
        <f t="shared" si="14"/>
        <v>6940.54906395849</v>
      </c>
      <c r="N45" s="82">
        <f t="shared" si="15"/>
        <v>8335.27129081234</v>
      </c>
      <c r="O45" s="83">
        <f t="shared" si="16"/>
        <v>10816.3858897801</v>
      </c>
    </row>
    <row r="46" spans="1:15">
      <c r="A46" s="38">
        <v>38</v>
      </c>
      <c r="B46" s="45">
        <v>44306</v>
      </c>
      <c r="C46" s="46">
        <v>1</v>
      </c>
      <c r="D46" s="47">
        <v>-1</v>
      </c>
      <c r="E46" s="48">
        <v>-1</v>
      </c>
      <c r="F46" s="49">
        <v>-1</v>
      </c>
      <c r="G46" s="44">
        <f t="shared" si="18"/>
        <v>183433.975427728</v>
      </c>
      <c r="H46" s="44">
        <f t="shared" si="19"/>
        <v>187756.616531821</v>
      </c>
      <c r="I46" s="44">
        <f t="shared" si="20"/>
        <v>185356.799531199</v>
      </c>
      <c r="J46" s="81">
        <f t="shared" si="11"/>
        <v>5673.21573487819</v>
      </c>
      <c r="K46" s="82">
        <f t="shared" si="12"/>
        <v>5806.90566593259</v>
      </c>
      <c r="L46" s="83">
        <f t="shared" si="13"/>
        <v>5732.68452158346</v>
      </c>
      <c r="M46" s="81">
        <f t="shared" si="14"/>
        <v>-5673.21573487819</v>
      </c>
      <c r="N46" s="82">
        <f t="shared" si="15"/>
        <v>-5806.90566593259</v>
      </c>
      <c r="O46" s="83">
        <f t="shared" si="16"/>
        <v>-5732.68452158346</v>
      </c>
    </row>
    <row r="47" spans="1:15">
      <c r="A47" s="38">
        <v>39</v>
      </c>
      <c r="B47" s="45">
        <v>44316</v>
      </c>
      <c r="C47" s="46">
        <v>1</v>
      </c>
      <c r="D47" s="47">
        <v>1.27</v>
      </c>
      <c r="E47" s="48">
        <v>1.5</v>
      </c>
      <c r="F47" s="49">
        <v>2</v>
      </c>
      <c r="G47" s="44">
        <f t="shared" si="18"/>
        <v>190422.809891525</v>
      </c>
      <c r="H47" s="44">
        <f t="shared" si="19"/>
        <v>196205.664275752</v>
      </c>
      <c r="I47" s="44">
        <f t="shared" si="20"/>
        <v>196478.20750307</v>
      </c>
      <c r="J47" s="81">
        <f t="shared" si="11"/>
        <v>5503.01926283185</v>
      </c>
      <c r="K47" s="82">
        <f t="shared" si="12"/>
        <v>5632.69849595462</v>
      </c>
      <c r="L47" s="83">
        <f t="shared" si="13"/>
        <v>5560.70398593596</v>
      </c>
      <c r="M47" s="81">
        <f t="shared" si="14"/>
        <v>6988.83446379644</v>
      </c>
      <c r="N47" s="82">
        <f t="shared" si="15"/>
        <v>8449.04774393192</v>
      </c>
      <c r="O47" s="83">
        <f t="shared" si="16"/>
        <v>11121.4079718719</v>
      </c>
    </row>
    <row r="48" spans="1:15">
      <c r="A48" s="38">
        <v>40</v>
      </c>
      <c r="B48" s="45"/>
      <c r="C48" s="46"/>
      <c r="D48" s="47"/>
      <c r="E48" s="48"/>
      <c r="F48" s="49"/>
      <c r="G48" s="44" t="str">
        <f t="shared" si="18"/>
        <v/>
      </c>
      <c r="H48" s="44" t="str">
        <f t="shared" si="19"/>
        <v/>
      </c>
      <c r="I48" s="44" t="str">
        <f t="shared" si="20"/>
        <v/>
      </c>
      <c r="J48" s="81">
        <f t="shared" si="11"/>
        <v>5712.68429674574</v>
      </c>
      <c r="K48" s="82">
        <f t="shared" si="12"/>
        <v>5886.16992827257</v>
      </c>
      <c r="L48" s="83">
        <f t="shared" si="13"/>
        <v>5894.34622509211</v>
      </c>
      <c r="M48" s="81" t="str">
        <f t="shared" si="14"/>
        <v/>
      </c>
      <c r="N48" s="82" t="str">
        <f t="shared" si="15"/>
        <v/>
      </c>
      <c r="O48" s="83" t="str">
        <f t="shared" si="16"/>
        <v/>
      </c>
    </row>
    <row r="49" spans="1:15">
      <c r="A49" s="38">
        <v>41</v>
      </c>
      <c r="B49" s="45"/>
      <c r="C49" s="46"/>
      <c r="D49" s="47"/>
      <c r="E49" s="48"/>
      <c r="F49" s="49"/>
      <c r="G49" s="44" t="str">
        <f t="shared" si="18"/>
        <v/>
      </c>
      <c r="H49" s="44" t="str">
        <f t="shared" si="19"/>
        <v/>
      </c>
      <c r="I49" s="44" t="str">
        <f t="shared" si="20"/>
        <v/>
      </c>
      <c r="J49" s="81" t="str">
        <f t="shared" si="11"/>
        <v/>
      </c>
      <c r="K49" s="82" t="str">
        <f t="shared" si="12"/>
        <v/>
      </c>
      <c r="L49" s="83" t="str">
        <f t="shared" si="13"/>
        <v/>
      </c>
      <c r="M49" s="81" t="str">
        <f t="shared" si="14"/>
        <v/>
      </c>
      <c r="N49" s="82" t="str">
        <f t="shared" si="15"/>
        <v/>
      </c>
      <c r="O49" s="83" t="str">
        <f t="shared" si="16"/>
        <v/>
      </c>
    </row>
    <row r="50" spans="1:15">
      <c r="A50" s="38">
        <v>42</v>
      </c>
      <c r="B50" s="45"/>
      <c r="C50" s="46"/>
      <c r="D50" s="47"/>
      <c r="E50" s="48"/>
      <c r="F50" s="49"/>
      <c r="G50" s="44" t="str">
        <f t="shared" si="18"/>
        <v/>
      </c>
      <c r="H50" s="44" t="str">
        <f t="shared" si="19"/>
        <v/>
      </c>
      <c r="I50" s="44" t="str">
        <f t="shared" si="20"/>
        <v/>
      </c>
      <c r="J50" s="81" t="str">
        <f t="shared" si="11"/>
        <v/>
      </c>
      <c r="K50" s="82" t="str">
        <f t="shared" si="12"/>
        <v/>
      </c>
      <c r="L50" s="83" t="str">
        <f t="shared" si="13"/>
        <v/>
      </c>
      <c r="M50" s="81" t="str">
        <f t="shared" si="14"/>
        <v/>
      </c>
      <c r="N50" s="82" t="str">
        <f t="shared" si="15"/>
        <v/>
      </c>
      <c r="O50" s="83" t="str">
        <f t="shared" si="16"/>
        <v/>
      </c>
    </row>
    <row r="51" spans="1:15">
      <c r="A51" s="38">
        <v>43</v>
      </c>
      <c r="B51" s="45"/>
      <c r="C51" s="46"/>
      <c r="D51" s="47"/>
      <c r="E51" s="48"/>
      <c r="F51" s="50"/>
      <c r="G51" s="44" t="str">
        <f t="shared" si="18"/>
        <v/>
      </c>
      <c r="H51" s="44" t="str">
        <f t="shared" si="19"/>
        <v/>
      </c>
      <c r="I51" s="44" t="str">
        <f t="shared" si="20"/>
        <v/>
      </c>
      <c r="J51" s="81" t="str">
        <f t="shared" si="11"/>
        <v/>
      </c>
      <c r="K51" s="82" t="str">
        <f t="shared" si="12"/>
        <v/>
      </c>
      <c r="L51" s="83" t="str">
        <f t="shared" si="13"/>
        <v/>
      </c>
      <c r="M51" s="81" t="str">
        <f t="shared" si="14"/>
        <v/>
      </c>
      <c r="N51" s="82" t="str">
        <f t="shared" si="15"/>
        <v/>
      </c>
      <c r="O51" s="83" t="str">
        <f t="shared" si="16"/>
        <v/>
      </c>
    </row>
    <row r="52" spans="1:15">
      <c r="A52" s="38">
        <v>44</v>
      </c>
      <c r="B52" s="45"/>
      <c r="C52" s="46"/>
      <c r="D52" s="47"/>
      <c r="E52" s="48"/>
      <c r="F52" s="49"/>
      <c r="G52" s="44" t="str">
        <f t="shared" si="18"/>
        <v/>
      </c>
      <c r="H52" s="44" t="str">
        <f t="shared" si="19"/>
        <v/>
      </c>
      <c r="I52" s="44" t="str">
        <f t="shared" si="20"/>
        <v/>
      </c>
      <c r="J52" s="81" t="str">
        <f t="shared" si="11"/>
        <v/>
      </c>
      <c r="K52" s="82" t="str">
        <f t="shared" si="12"/>
        <v/>
      </c>
      <c r="L52" s="83" t="str">
        <f t="shared" si="13"/>
        <v/>
      </c>
      <c r="M52" s="81" t="str">
        <f t="shared" si="14"/>
        <v/>
      </c>
      <c r="N52" s="82" t="str">
        <f t="shared" si="15"/>
        <v/>
      </c>
      <c r="O52" s="83" t="str">
        <f t="shared" si="16"/>
        <v/>
      </c>
    </row>
    <row r="53" spans="1:15">
      <c r="A53" s="38">
        <v>45</v>
      </c>
      <c r="B53" s="45"/>
      <c r="C53" s="46"/>
      <c r="D53" s="47"/>
      <c r="E53" s="48"/>
      <c r="F53" s="49"/>
      <c r="G53" s="44" t="str">
        <f t="shared" si="18"/>
        <v/>
      </c>
      <c r="H53" s="44" t="str">
        <f t="shared" si="19"/>
        <v/>
      </c>
      <c r="I53" s="44" t="str">
        <f t="shared" si="20"/>
        <v/>
      </c>
      <c r="J53" s="81" t="str">
        <f t="shared" si="11"/>
        <v/>
      </c>
      <c r="K53" s="82" t="str">
        <f t="shared" si="12"/>
        <v/>
      </c>
      <c r="L53" s="83" t="str">
        <f t="shared" si="13"/>
        <v/>
      </c>
      <c r="M53" s="81" t="str">
        <f t="shared" si="14"/>
        <v/>
      </c>
      <c r="N53" s="82" t="str">
        <f t="shared" si="15"/>
        <v/>
      </c>
      <c r="O53" s="83" t="str">
        <f t="shared" si="16"/>
        <v/>
      </c>
    </row>
    <row r="54" spans="1:15">
      <c r="A54" s="38">
        <v>46</v>
      </c>
      <c r="B54" s="45"/>
      <c r="C54" s="46"/>
      <c r="D54" s="47"/>
      <c r="E54" s="48"/>
      <c r="F54" s="49"/>
      <c r="G54" s="44" t="str">
        <f t="shared" si="18"/>
        <v/>
      </c>
      <c r="H54" s="44" t="str">
        <f t="shared" si="19"/>
        <v/>
      </c>
      <c r="I54" s="44" t="str">
        <f t="shared" si="20"/>
        <v/>
      </c>
      <c r="J54" s="81" t="str">
        <f t="shared" si="11"/>
        <v/>
      </c>
      <c r="K54" s="82" t="str">
        <f t="shared" si="12"/>
        <v/>
      </c>
      <c r="L54" s="83" t="str">
        <f t="shared" si="13"/>
        <v/>
      </c>
      <c r="M54" s="81" t="str">
        <f t="shared" si="14"/>
        <v/>
      </c>
      <c r="N54" s="82" t="str">
        <f t="shared" si="15"/>
        <v/>
      </c>
      <c r="O54" s="83" t="str">
        <f t="shared" si="16"/>
        <v/>
      </c>
    </row>
    <row r="55" spans="1:15">
      <c r="A55" s="38">
        <v>47</v>
      </c>
      <c r="B55" s="45"/>
      <c r="C55" s="46"/>
      <c r="D55" s="47"/>
      <c r="E55" s="48"/>
      <c r="F55" s="49"/>
      <c r="G55" s="44" t="str">
        <f t="shared" si="18"/>
        <v/>
      </c>
      <c r="H55" s="44" t="str">
        <f t="shared" si="19"/>
        <v/>
      </c>
      <c r="I55" s="44" t="str">
        <f t="shared" si="20"/>
        <v/>
      </c>
      <c r="J55" s="81" t="str">
        <f t="shared" si="11"/>
        <v/>
      </c>
      <c r="K55" s="82" t="str">
        <f t="shared" si="12"/>
        <v/>
      </c>
      <c r="L55" s="83" t="str">
        <f t="shared" si="13"/>
        <v/>
      </c>
      <c r="M55" s="81" t="str">
        <f t="shared" si="14"/>
        <v/>
      </c>
      <c r="N55" s="82" t="str">
        <f t="shared" si="15"/>
        <v/>
      </c>
      <c r="O55" s="83" t="str">
        <f t="shared" si="16"/>
        <v/>
      </c>
    </row>
    <row r="56" spans="1:15">
      <c r="A56" s="38">
        <v>48</v>
      </c>
      <c r="B56" s="45"/>
      <c r="C56" s="46"/>
      <c r="D56" s="47"/>
      <c r="E56" s="48"/>
      <c r="F56" s="49"/>
      <c r="G56" s="44" t="str">
        <f t="shared" si="18"/>
        <v/>
      </c>
      <c r="H56" s="44" t="str">
        <f t="shared" si="19"/>
        <v/>
      </c>
      <c r="I56" s="44" t="str">
        <f t="shared" si="20"/>
        <v/>
      </c>
      <c r="J56" s="81" t="str">
        <f t="shared" si="11"/>
        <v/>
      </c>
      <c r="K56" s="82" t="str">
        <f t="shared" si="12"/>
        <v/>
      </c>
      <c r="L56" s="83" t="str">
        <f t="shared" si="13"/>
        <v/>
      </c>
      <c r="M56" s="81" t="str">
        <f t="shared" si="14"/>
        <v/>
      </c>
      <c r="N56" s="82" t="str">
        <f t="shared" si="15"/>
        <v/>
      </c>
      <c r="O56" s="83" t="str">
        <f t="shared" si="16"/>
        <v/>
      </c>
    </row>
    <row r="57" spans="1:15">
      <c r="A57" s="38">
        <v>49</v>
      </c>
      <c r="B57" s="45"/>
      <c r="C57" s="46"/>
      <c r="D57" s="47"/>
      <c r="E57" s="48"/>
      <c r="F57" s="49"/>
      <c r="G57" s="44" t="str">
        <f t="shared" si="18"/>
        <v/>
      </c>
      <c r="H57" s="44" t="str">
        <f t="shared" si="19"/>
        <v/>
      </c>
      <c r="I57" s="44" t="str">
        <f t="shared" si="20"/>
        <v/>
      </c>
      <c r="J57" s="81" t="str">
        <f t="shared" si="11"/>
        <v/>
      </c>
      <c r="K57" s="82" t="str">
        <f t="shared" si="12"/>
        <v/>
      </c>
      <c r="L57" s="83" t="str">
        <f t="shared" si="13"/>
        <v/>
      </c>
      <c r="M57" s="81" t="str">
        <f t="shared" si="14"/>
        <v/>
      </c>
      <c r="N57" s="82" t="str">
        <f t="shared" si="15"/>
        <v/>
      </c>
      <c r="O57" s="83" t="str">
        <f t="shared" si="16"/>
        <v/>
      </c>
    </row>
    <row r="58" ht="19.5" spans="1:15">
      <c r="A58" s="38">
        <v>50</v>
      </c>
      <c r="B58" s="53"/>
      <c r="C58" s="54"/>
      <c r="D58" s="55"/>
      <c r="E58" s="56"/>
      <c r="F58" s="57"/>
      <c r="G58" s="44" t="str">
        <f t="shared" si="18"/>
        <v/>
      </c>
      <c r="H58" s="44" t="str">
        <f t="shared" si="19"/>
        <v/>
      </c>
      <c r="I58" s="44" t="str">
        <f t="shared" si="20"/>
        <v/>
      </c>
      <c r="J58" s="81" t="str">
        <f t="shared" si="11"/>
        <v/>
      </c>
      <c r="K58" s="82" t="str">
        <f t="shared" si="12"/>
        <v/>
      </c>
      <c r="L58" s="83" t="str">
        <f t="shared" si="13"/>
        <v/>
      </c>
      <c r="M58" s="81" t="str">
        <f t="shared" si="14"/>
        <v/>
      </c>
      <c r="N58" s="82" t="str">
        <f t="shared" si="15"/>
        <v/>
      </c>
      <c r="O58" s="83" t="str">
        <f t="shared" si="16"/>
        <v/>
      </c>
    </row>
    <row r="59" ht="19.5" spans="1:15">
      <c r="A59" s="38"/>
      <c r="B59" s="58" t="s">
        <v>18</v>
      </c>
      <c r="C59" s="59"/>
      <c r="D59" s="60">
        <f>COUNTIF(D9:D58,1.27)</f>
        <v>27</v>
      </c>
      <c r="E59" s="60">
        <f>COUNTIF(E9:E58,1.5)</f>
        <v>25</v>
      </c>
      <c r="F59" s="61">
        <f>COUNTIF(F9:F58,2)</f>
        <v>21</v>
      </c>
      <c r="G59" s="62">
        <f>M59+G8</f>
        <v>190422.809891525</v>
      </c>
      <c r="H59" s="63">
        <f>N59+H8</f>
        <v>196205.664275752</v>
      </c>
      <c r="I59" s="84">
        <f>O59+I8</f>
        <v>196478.20750307</v>
      </c>
      <c r="J59" s="85" t="s">
        <v>19</v>
      </c>
      <c r="K59" s="86">
        <f>B58-B9</f>
        <v>-44201</v>
      </c>
      <c r="L59" s="87" t="s">
        <v>20</v>
      </c>
      <c r="M59" s="88">
        <f>SUM(M9:M58)</f>
        <v>90422.8098915247</v>
      </c>
      <c r="N59" s="89">
        <f>SUM(N9:N58)</f>
        <v>96205.6642757524</v>
      </c>
      <c r="O59" s="90">
        <f>SUM(O9:O58)</f>
        <v>96478.2075030704</v>
      </c>
    </row>
    <row r="60" ht="19.5" spans="1:15">
      <c r="A60" s="38"/>
      <c r="B60" s="64" t="s">
        <v>21</v>
      </c>
      <c r="C60" s="65"/>
      <c r="D60" s="60">
        <f>COUNTIF(D9:D58,-1)</f>
        <v>12</v>
      </c>
      <c r="E60" s="60">
        <f>COUNTIF(E9:E58,-1)</f>
        <v>14</v>
      </c>
      <c r="F60" s="61">
        <f>COUNTIF(F9:F58,-1)</f>
        <v>18</v>
      </c>
      <c r="G60" s="23" t="s">
        <v>22</v>
      </c>
      <c r="H60" s="24"/>
      <c r="I60" s="72"/>
      <c r="J60" s="23" t="s">
        <v>23</v>
      </c>
      <c r="K60" s="24"/>
      <c r="L60" s="72"/>
      <c r="M60" s="38"/>
      <c r="N60" s="52"/>
      <c r="O60" s="91"/>
    </row>
    <row r="61" ht="19.5" spans="1:15">
      <c r="A61" s="38"/>
      <c r="B61" s="64" t="s">
        <v>24</v>
      </c>
      <c r="C61" s="65"/>
      <c r="D61" s="60">
        <f>COUNTIF(D9:D58,0)</f>
        <v>0</v>
      </c>
      <c r="E61" s="60">
        <f>COUNTIF(E9:E58,0)</f>
        <v>0</v>
      </c>
      <c r="F61" s="60">
        <f>COUNTIF(F9:F58,0)</f>
        <v>0</v>
      </c>
      <c r="G61" s="66">
        <f>G59/G8</f>
        <v>1.90422809891525</v>
      </c>
      <c r="H61" s="67">
        <f t="shared" ref="H61:I61" si="21">H59/H8</f>
        <v>1.96205664275752</v>
      </c>
      <c r="I61" s="92">
        <f t="shared" si="21"/>
        <v>1.9647820750307</v>
      </c>
      <c r="J61" s="93">
        <f>(G61-100%)*30/K59</f>
        <v>-0.000613715593933563</v>
      </c>
      <c r="K61" s="93">
        <f>(H61-100%)*30/K59</f>
        <v>-0.000652964848820745</v>
      </c>
      <c r="L61" s="94">
        <f>(I61-100%)*30/K59</f>
        <v>-0.000654814647879485</v>
      </c>
      <c r="M61" s="95"/>
      <c r="N61" s="96"/>
      <c r="O61" s="97"/>
    </row>
    <row r="62" ht="19.5" spans="1:6">
      <c r="A62" s="52"/>
      <c r="B62" s="23" t="s">
        <v>25</v>
      </c>
      <c r="C62" s="24"/>
      <c r="D62" s="68">
        <f t="shared" ref="D62:F62" si="22">D59/(D59+D60+D61)</f>
        <v>0.692307692307692</v>
      </c>
      <c r="E62" s="69">
        <f t="shared" si="22"/>
        <v>0.641025641025641</v>
      </c>
      <c r="F62" s="70">
        <f t="shared" si="22"/>
        <v>0.538461538461538</v>
      </c>
    </row>
    <row r="64" spans="4:6">
      <c r="D64" s="71"/>
      <c r="E64" s="71"/>
      <c r="F64" s="71"/>
    </row>
  </sheetData>
  <mergeCells count="11">
    <mergeCell ref="G6:I6"/>
    <mergeCell ref="J6:L6"/>
    <mergeCell ref="M6:O6"/>
    <mergeCell ref="J8:L8"/>
    <mergeCell ref="M8:O8"/>
    <mergeCell ref="B59:C59"/>
    <mergeCell ref="B60:C60"/>
    <mergeCell ref="G60:I60"/>
    <mergeCell ref="J60:L60"/>
    <mergeCell ref="B61:C61"/>
    <mergeCell ref="B62:C62"/>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12"/>
  <sheetViews>
    <sheetView zoomScale="80" zoomScaleNormal="80" topLeftCell="A884" workbookViewId="0">
      <selection activeCell="V915" sqref="V915"/>
    </sheetView>
  </sheetViews>
  <sheetFormatPr defaultColWidth="8.125" defaultRowHeight="14.25" outlineLevelCol="1"/>
  <cols>
    <col min="1" max="1" width="6.625" style="16" customWidth="1"/>
    <col min="2" max="2" width="7.25" style="11" customWidth="1"/>
    <col min="3" max="256" width="8.125" style="11"/>
    <col min="257" max="257" width="6.625" style="11" customWidth="1"/>
    <col min="258" max="258" width="7.25" style="11" customWidth="1"/>
    <col min="259" max="512" width="8.125" style="11"/>
    <col min="513" max="513" width="6.625" style="11" customWidth="1"/>
    <col min="514" max="514" width="7.25" style="11" customWidth="1"/>
    <col min="515" max="768" width="8.125" style="11"/>
    <col min="769" max="769" width="6.625" style="11" customWidth="1"/>
    <col min="770" max="770" width="7.25" style="11" customWidth="1"/>
    <col min="771" max="1024" width="8.125" style="11"/>
    <col min="1025" max="1025" width="6.625" style="11" customWidth="1"/>
    <col min="1026" max="1026" width="7.25" style="11" customWidth="1"/>
    <col min="1027" max="1280" width="8.125" style="11"/>
    <col min="1281" max="1281" width="6.625" style="11" customWidth="1"/>
    <col min="1282" max="1282" width="7.25" style="11" customWidth="1"/>
    <col min="1283" max="1536" width="8.125" style="11"/>
    <col min="1537" max="1537" width="6.625" style="11" customWidth="1"/>
    <col min="1538" max="1538" width="7.25" style="11" customWidth="1"/>
    <col min="1539" max="1792" width="8.125" style="11"/>
    <col min="1793" max="1793" width="6.625" style="11" customWidth="1"/>
    <col min="1794" max="1794" width="7.25" style="11" customWidth="1"/>
    <col min="1795" max="2048" width="8.125" style="11"/>
    <col min="2049" max="2049" width="6.625" style="11" customWidth="1"/>
    <col min="2050" max="2050" width="7.25" style="11" customWidth="1"/>
    <col min="2051" max="2304" width="8.125" style="11"/>
    <col min="2305" max="2305" width="6.625" style="11" customWidth="1"/>
    <col min="2306" max="2306" width="7.25" style="11" customWidth="1"/>
    <col min="2307" max="2560" width="8.125" style="11"/>
    <col min="2561" max="2561" width="6.625" style="11" customWidth="1"/>
    <col min="2562" max="2562" width="7.25" style="11" customWidth="1"/>
    <col min="2563" max="2816" width="8.125" style="11"/>
    <col min="2817" max="2817" width="6.625" style="11" customWidth="1"/>
    <col min="2818" max="2818" width="7.25" style="11" customWidth="1"/>
    <col min="2819" max="3072" width="8.125" style="11"/>
    <col min="3073" max="3073" width="6.625" style="11" customWidth="1"/>
    <col min="3074" max="3074" width="7.25" style="11" customWidth="1"/>
    <col min="3075" max="3328" width="8.125" style="11"/>
    <col min="3329" max="3329" width="6.625" style="11" customWidth="1"/>
    <col min="3330" max="3330" width="7.25" style="11" customWidth="1"/>
    <col min="3331" max="3584" width="8.125" style="11"/>
    <col min="3585" max="3585" width="6.625" style="11" customWidth="1"/>
    <col min="3586" max="3586" width="7.25" style="11" customWidth="1"/>
    <col min="3587" max="3840" width="8.125" style="11"/>
    <col min="3841" max="3841" width="6.625" style="11" customWidth="1"/>
    <col min="3842" max="3842" width="7.25" style="11" customWidth="1"/>
    <col min="3843" max="4096" width="8.125" style="11"/>
    <col min="4097" max="4097" width="6.625" style="11" customWidth="1"/>
    <col min="4098" max="4098" width="7.25" style="11" customWidth="1"/>
    <col min="4099" max="4352" width="8.125" style="11"/>
    <col min="4353" max="4353" width="6.625" style="11" customWidth="1"/>
    <col min="4354" max="4354" width="7.25" style="11" customWidth="1"/>
    <col min="4355" max="4608" width="8.125" style="11"/>
    <col min="4609" max="4609" width="6.625" style="11" customWidth="1"/>
    <col min="4610" max="4610" width="7.25" style="11" customWidth="1"/>
    <col min="4611" max="4864" width="8.125" style="11"/>
    <col min="4865" max="4865" width="6.625" style="11" customWidth="1"/>
    <col min="4866" max="4866" width="7.25" style="11" customWidth="1"/>
    <col min="4867" max="5120" width="8.125" style="11"/>
    <col min="5121" max="5121" width="6.625" style="11" customWidth="1"/>
    <col min="5122" max="5122" width="7.25" style="11" customWidth="1"/>
    <col min="5123" max="5376" width="8.125" style="11"/>
    <col min="5377" max="5377" width="6.625" style="11" customWidth="1"/>
    <col min="5378" max="5378" width="7.25" style="11" customWidth="1"/>
    <col min="5379" max="5632" width="8.125" style="11"/>
    <col min="5633" max="5633" width="6.625" style="11" customWidth="1"/>
    <col min="5634" max="5634" width="7.25" style="11" customWidth="1"/>
    <col min="5635" max="5888" width="8.125" style="11"/>
    <col min="5889" max="5889" width="6.625" style="11" customWidth="1"/>
    <col min="5890" max="5890" width="7.25" style="11" customWidth="1"/>
    <col min="5891" max="6144" width="8.125" style="11"/>
    <col min="6145" max="6145" width="6.625" style="11" customWidth="1"/>
    <col min="6146" max="6146" width="7.25" style="11" customWidth="1"/>
    <col min="6147" max="6400" width="8.125" style="11"/>
    <col min="6401" max="6401" width="6.625" style="11" customWidth="1"/>
    <col min="6402" max="6402" width="7.25" style="11" customWidth="1"/>
    <col min="6403" max="6656" width="8.125" style="11"/>
    <col min="6657" max="6657" width="6.625" style="11" customWidth="1"/>
    <col min="6658" max="6658" width="7.25" style="11" customWidth="1"/>
    <col min="6659" max="6912" width="8.125" style="11"/>
    <col min="6913" max="6913" width="6.625" style="11" customWidth="1"/>
    <col min="6914" max="6914" width="7.25" style="11" customWidth="1"/>
    <col min="6915" max="7168" width="8.125" style="11"/>
    <col min="7169" max="7169" width="6.625" style="11" customWidth="1"/>
    <col min="7170" max="7170" width="7.25" style="11" customWidth="1"/>
    <col min="7171" max="7424" width="8.125" style="11"/>
    <col min="7425" max="7425" width="6.625" style="11" customWidth="1"/>
    <col min="7426" max="7426" width="7.25" style="11" customWidth="1"/>
    <col min="7427" max="7680" width="8.125" style="11"/>
    <col min="7681" max="7681" width="6.625" style="11" customWidth="1"/>
    <col min="7682" max="7682" width="7.25" style="11" customWidth="1"/>
    <col min="7683" max="7936" width="8.125" style="11"/>
    <col min="7937" max="7937" width="6.625" style="11" customWidth="1"/>
    <col min="7938" max="7938" width="7.25" style="11" customWidth="1"/>
    <col min="7939" max="8192" width="8.125" style="11"/>
    <col min="8193" max="8193" width="6.625" style="11" customWidth="1"/>
    <col min="8194" max="8194" width="7.25" style="11" customWidth="1"/>
    <col min="8195" max="8448" width="8.125" style="11"/>
    <col min="8449" max="8449" width="6.625" style="11" customWidth="1"/>
    <col min="8450" max="8450" width="7.25" style="11" customWidth="1"/>
    <col min="8451" max="8704" width="8.125" style="11"/>
    <col min="8705" max="8705" width="6.625" style="11" customWidth="1"/>
    <col min="8706" max="8706" width="7.25" style="11" customWidth="1"/>
    <col min="8707" max="8960" width="8.125" style="11"/>
    <col min="8961" max="8961" width="6.625" style="11" customWidth="1"/>
    <col min="8962" max="8962" width="7.25" style="11" customWidth="1"/>
    <col min="8963" max="9216" width="8.125" style="11"/>
    <col min="9217" max="9217" width="6.625" style="11" customWidth="1"/>
    <col min="9218" max="9218" width="7.25" style="11" customWidth="1"/>
    <col min="9219" max="9472" width="8.125" style="11"/>
    <col min="9473" max="9473" width="6.625" style="11" customWidth="1"/>
    <col min="9474" max="9474" width="7.25" style="11" customWidth="1"/>
    <col min="9475" max="9728" width="8.125" style="11"/>
    <col min="9729" max="9729" width="6.625" style="11" customWidth="1"/>
    <col min="9730" max="9730" width="7.25" style="11" customWidth="1"/>
    <col min="9731" max="9984" width="8.125" style="11"/>
    <col min="9985" max="9985" width="6.625" style="11" customWidth="1"/>
    <col min="9986" max="9986" width="7.25" style="11" customWidth="1"/>
    <col min="9987" max="10240" width="8.125" style="11"/>
    <col min="10241" max="10241" width="6.625" style="11" customWidth="1"/>
    <col min="10242" max="10242" width="7.25" style="11" customWidth="1"/>
    <col min="10243" max="10496" width="8.125" style="11"/>
    <col min="10497" max="10497" width="6.625" style="11" customWidth="1"/>
    <col min="10498" max="10498" width="7.25" style="11" customWidth="1"/>
    <col min="10499" max="10752" width="8.125" style="11"/>
    <col min="10753" max="10753" width="6.625" style="11" customWidth="1"/>
    <col min="10754" max="10754" width="7.25" style="11" customWidth="1"/>
    <col min="10755" max="11008" width="8.125" style="11"/>
    <col min="11009" max="11009" width="6.625" style="11" customWidth="1"/>
    <col min="11010" max="11010" width="7.25" style="11" customWidth="1"/>
    <col min="11011" max="11264" width="8.125" style="11"/>
    <col min="11265" max="11265" width="6.625" style="11" customWidth="1"/>
    <col min="11266" max="11266" width="7.25" style="11" customWidth="1"/>
    <col min="11267" max="11520" width="8.125" style="11"/>
    <col min="11521" max="11521" width="6.625" style="11" customWidth="1"/>
    <col min="11522" max="11522" width="7.25" style="11" customWidth="1"/>
    <col min="11523" max="11776" width="8.125" style="11"/>
    <col min="11777" max="11777" width="6.625" style="11" customWidth="1"/>
    <col min="11778" max="11778" width="7.25" style="11" customWidth="1"/>
    <col min="11779" max="12032" width="8.125" style="11"/>
    <col min="12033" max="12033" width="6.625" style="11" customWidth="1"/>
    <col min="12034" max="12034" width="7.25" style="11" customWidth="1"/>
    <col min="12035" max="12288" width="8.125" style="11"/>
    <col min="12289" max="12289" width="6.625" style="11" customWidth="1"/>
    <col min="12290" max="12290" width="7.25" style="11" customWidth="1"/>
    <col min="12291" max="12544" width="8.125" style="11"/>
    <col min="12545" max="12545" width="6.625" style="11" customWidth="1"/>
    <col min="12546" max="12546" width="7.25" style="11" customWidth="1"/>
    <col min="12547" max="12800" width="8.125" style="11"/>
    <col min="12801" max="12801" width="6.625" style="11" customWidth="1"/>
    <col min="12802" max="12802" width="7.25" style="11" customWidth="1"/>
    <col min="12803" max="13056" width="8.125" style="11"/>
    <col min="13057" max="13057" width="6.625" style="11" customWidth="1"/>
    <col min="13058" max="13058" width="7.25" style="11" customWidth="1"/>
    <col min="13059" max="13312" width="8.125" style="11"/>
    <col min="13313" max="13313" width="6.625" style="11" customWidth="1"/>
    <col min="13314" max="13314" width="7.25" style="11" customWidth="1"/>
    <col min="13315" max="13568" width="8.125" style="11"/>
    <col min="13569" max="13569" width="6.625" style="11" customWidth="1"/>
    <col min="13570" max="13570" width="7.25" style="11" customWidth="1"/>
    <col min="13571" max="13824" width="8.125" style="11"/>
    <col min="13825" max="13825" width="6.625" style="11" customWidth="1"/>
    <col min="13826" max="13826" width="7.25" style="11" customWidth="1"/>
    <col min="13827" max="14080" width="8.125" style="11"/>
    <col min="14081" max="14081" width="6.625" style="11" customWidth="1"/>
    <col min="14082" max="14082" width="7.25" style="11" customWidth="1"/>
    <col min="14083" max="14336" width="8.125" style="11"/>
    <col min="14337" max="14337" width="6.625" style="11" customWidth="1"/>
    <col min="14338" max="14338" width="7.25" style="11" customWidth="1"/>
    <col min="14339" max="14592" width="8.125" style="11"/>
    <col min="14593" max="14593" width="6.625" style="11" customWidth="1"/>
    <col min="14594" max="14594" width="7.25" style="11" customWidth="1"/>
    <col min="14595" max="14848" width="8.125" style="11"/>
    <col min="14849" max="14849" width="6.625" style="11" customWidth="1"/>
    <col min="14850" max="14850" width="7.25" style="11" customWidth="1"/>
    <col min="14851" max="15104" width="8.125" style="11"/>
    <col min="15105" max="15105" width="6.625" style="11" customWidth="1"/>
    <col min="15106" max="15106" width="7.25" style="11" customWidth="1"/>
    <col min="15107" max="15360" width="8.125" style="11"/>
    <col min="15361" max="15361" width="6.625" style="11" customWidth="1"/>
    <col min="15362" max="15362" width="7.25" style="11" customWidth="1"/>
    <col min="15363" max="15616" width="8.125" style="11"/>
    <col min="15617" max="15617" width="6.625" style="11" customWidth="1"/>
    <col min="15618" max="15618" width="7.25" style="11" customWidth="1"/>
    <col min="15619" max="15872" width="8.125" style="11"/>
    <col min="15873" max="15873" width="6.625" style="11" customWidth="1"/>
    <col min="15874" max="15874" width="7.25" style="11" customWidth="1"/>
    <col min="15875" max="16128" width="8.125" style="11"/>
    <col min="16129" max="16129" width="6.625" style="11" customWidth="1"/>
    <col min="16130" max="16130" width="7.25" style="11" customWidth="1"/>
    <col min="16131" max="16384" width="8.125" style="11"/>
  </cols>
  <sheetData>
    <row r="1" spans="2:2">
      <c r="B1" s="11" t="s">
        <v>26</v>
      </c>
    </row>
    <row r="23" spans="1:1">
      <c r="A23" s="16" t="s">
        <v>27</v>
      </c>
    </row>
    <row r="45" spans="1:1">
      <c r="A45" s="16" t="s">
        <v>28</v>
      </c>
    </row>
    <row r="66" spans="1:1">
      <c r="A66" s="16" t="s">
        <v>29</v>
      </c>
    </row>
    <row r="88" spans="1:1">
      <c r="A88" s="16" t="s">
        <v>30</v>
      </c>
    </row>
    <row r="109" spans="1:1">
      <c r="A109" s="16" t="s">
        <v>31</v>
      </c>
    </row>
    <row r="130" spans="1:1">
      <c r="A130" s="16" t="s">
        <v>32</v>
      </c>
    </row>
    <row r="151" spans="1:1">
      <c r="A151" s="16" t="s">
        <v>33</v>
      </c>
    </row>
    <row r="172" spans="1:1">
      <c r="A172" s="16" t="s">
        <v>34</v>
      </c>
    </row>
    <row r="194" spans="1:1">
      <c r="A194" s="16" t="s">
        <v>35</v>
      </c>
    </row>
    <row r="216" spans="1:1">
      <c r="A216" s="16" t="s">
        <v>36</v>
      </c>
    </row>
    <row r="237" spans="1:1">
      <c r="A237" s="16" t="s">
        <v>37</v>
      </c>
    </row>
    <row r="258" spans="1:1">
      <c r="A258" s="16" t="s">
        <v>38</v>
      </c>
    </row>
    <row r="280" spans="1:1">
      <c r="A280" s="16" t="s">
        <v>39</v>
      </c>
    </row>
    <row r="301" spans="1:1">
      <c r="A301" s="16" t="s">
        <v>40</v>
      </c>
    </row>
    <row r="322" spans="1:1">
      <c r="A322" s="16" t="s">
        <v>41</v>
      </c>
    </row>
    <row r="342" spans="1:1">
      <c r="A342" s="16" t="s">
        <v>42</v>
      </c>
    </row>
    <row r="364" spans="1:1">
      <c r="A364" s="16" t="s">
        <v>43</v>
      </c>
    </row>
    <row r="385" spans="1:1">
      <c r="A385" s="16" t="s">
        <v>44</v>
      </c>
    </row>
    <row r="406" spans="1:1">
      <c r="A406" s="16" t="s">
        <v>45</v>
      </c>
    </row>
    <row r="427" spans="1:1">
      <c r="A427" s="16" t="s">
        <v>46</v>
      </c>
    </row>
    <row r="449" spans="1:1">
      <c r="A449" s="16" t="s">
        <v>47</v>
      </c>
    </row>
    <row r="477" spans="1:1">
      <c r="A477" s="16" t="s">
        <v>48</v>
      </c>
    </row>
    <row r="504" spans="1:1">
      <c r="A504" s="16" t="s">
        <v>49</v>
      </c>
    </row>
    <row r="531" spans="1:1">
      <c r="A531" s="16" t="s">
        <v>50</v>
      </c>
    </row>
    <row r="558" spans="1:1">
      <c r="A558" s="16" t="s">
        <v>51</v>
      </c>
    </row>
    <row r="585" spans="1:1">
      <c r="A585" s="16" t="s">
        <v>52</v>
      </c>
    </row>
    <row r="612" spans="1:1">
      <c r="A612" s="16" t="s">
        <v>53</v>
      </c>
    </row>
    <row r="640" spans="1:1">
      <c r="A640" s="16" t="s">
        <v>54</v>
      </c>
    </row>
    <row r="667" spans="1:1">
      <c r="A667" s="16" t="s">
        <v>55</v>
      </c>
    </row>
    <row r="694" spans="1:1">
      <c r="A694" s="16" t="s">
        <v>56</v>
      </c>
    </row>
    <row r="721" spans="1:1">
      <c r="A721" s="16" t="s">
        <v>57</v>
      </c>
    </row>
    <row r="748" spans="1:1">
      <c r="A748" s="16" t="s">
        <v>58</v>
      </c>
    </row>
    <row r="775" spans="1:1">
      <c r="A775" s="16" t="s">
        <v>59</v>
      </c>
    </row>
    <row r="802" spans="1:1">
      <c r="A802" s="16" t="s">
        <v>60</v>
      </c>
    </row>
    <row r="829" spans="1:1">
      <c r="A829" s="16" t="s">
        <v>61</v>
      </c>
    </row>
    <row r="857" spans="1:1">
      <c r="A857" s="16" t="s">
        <v>62</v>
      </c>
    </row>
    <row r="885" spans="1:1">
      <c r="A885" s="16" t="s">
        <v>63</v>
      </c>
    </row>
    <row r="912" spans="1:1">
      <c r="A912" s="16" t="s">
        <v>64</v>
      </c>
    </row>
  </sheetData>
  <pageMargins left="0.7" right="0.7" top="0.75" bottom="0.75" header="0.3" footer="0.3"/>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tabSelected="1" zoomScale="145" zoomScaleNormal="145" workbookViewId="0">
      <selection activeCell="A2" sqref="A2:J9"/>
    </sheetView>
  </sheetViews>
  <sheetFormatPr defaultColWidth="8.125" defaultRowHeight="13.5"/>
  <cols>
    <col min="1" max="16384" width="8.125" style="11"/>
  </cols>
  <sheetData>
    <row r="1" spans="1:1">
      <c r="A1" s="11" t="s">
        <v>65</v>
      </c>
    </row>
    <row r="2" spans="1:10">
      <c r="A2" s="12" t="s">
        <v>66</v>
      </c>
      <c r="B2" s="13"/>
      <c r="C2" s="13"/>
      <c r="D2" s="13"/>
      <c r="E2" s="13"/>
      <c r="F2" s="13"/>
      <c r="G2" s="13"/>
      <c r="H2" s="13"/>
      <c r="I2" s="13"/>
      <c r="J2" s="13"/>
    </row>
    <row r="3" spans="1:10">
      <c r="A3" s="13"/>
      <c r="B3" s="13"/>
      <c r="C3" s="13"/>
      <c r="D3" s="13"/>
      <c r="E3" s="13"/>
      <c r="F3" s="13"/>
      <c r="G3" s="13"/>
      <c r="H3" s="13"/>
      <c r="I3" s="13"/>
      <c r="J3" s="13"/>
    </row>
    <row r="4" spans="1:10">
      <c r="A4" s="13"/>
      <c r="B4" s="13"/>
      <c r="C4" s="13"/>
      <c r="D4" s="13"/>
      <c r="E4" s="13"/>
      <c r="F4" s="13"/>
      <c r="G4" s="13"/>
      <c r="H4" s="13"/>
      <c r="I4" s="13"/>
      <c r="J4" s="13"/>
    </row>
    <row r="5" spans="1:10">
      <c r="A5" s="13"/>
      <c r="B5" s="13"/>
      <c r="C5" s="13"/>
      <c r="D5" s="13"/>
      <c r="E5" s="13"/>
      <c r="F5" s="13"/>
      <c r="G5" s="13"/>
      <c r="H5" s="13"/>
      <c r="I5" s="13"/>
      <c r="J5" s="13"/>
    </row>
    <row r="6" spans="1:10">
      <c r="A6" s="13"/>
      <c r="B6" s="13"/>
      <c r="C6" s="13"/>
      <c r="D6" s="13"/>
      <c r="E6" s="13"/>
      <c r="F6" s="13"/>
      <c r="G6" s="13"/>
      <c r="H6" s="13"/>
      <c r="I6" s="13"/>
      <c r="J6" s="13"/>
    </row>
    <row r="7" spans="1:10">
      <c r="A7" s="13"/>
      <c r="B7" s="13"/>
      <c r="C7" s="13"/>
      <c r="D7" s="13"/>
      <c r="E7" s="13"/>
      <c r="F7" s="13"/>
      <c r="G7" s="13"/>
      <c r="H7" s="13"/>
      <c r="I7" s="13"/>
      <c r="J7" s="13"/>
    </row>
    <row r="8" spans="1:10">
      <c r="A8" s="13"/>
      <c r="B8" s="13"/>
      <c r="C8" s="13"/>
      <c r="D8" s="13"/>
      <c r="E8" s="13"/>
      <c r="F8" s="13"/>
      <c r="G8" s="13"/>
      <c r="H8" s="13"/>
      <c r="I8" s="13"/>
      <c r="J8" s="13"/>
    </row>
    <row r="9" spans="1:10">
      <c r="A9" s="13"/>
      <c r="B9" s="13"/>
      <c r="C9" s="13"/>
      <c r="D9" s="13"/>
      <c r="E9" s="13"/>
      <c r="F9" s="13"/>
      <c r="G9" s="13"/>
      <c r="H9" s="13"/>
      <c r="I9" s="13"/>
      <c r="J9" s="13"/>
    </row>
    <row r="11" spans="1:1">
      <c r="A11" s="11" t="s">
        <v>67</v>
      </c>
    </row>
    <row r="12" spans="1:10">
      <c r="A12" s="14"/>
      <c r="B12" s="15"/>
      <c r="C12" s="15"/>
      <c r="D12" s="15"/>
      <c r="E12" s="15"/>
      <c r="F12" s="15"/>
      <c r="G12" s="15"/>
      <c r="H12" s="15"/>
      <c r="I12" s="15"/>
      <c r="J12" s="15"/>
    </row>
    <row r="13" spans="1:10">
      <c r="A13" s="15"/>
      <c r="B13" s="15"/>
      <c r="C13" s="15"/>
      <c r="D13" s="15"/>
      <c r="E13" s="15"/>
      <c r="F13" s="15"/>
      <c r="G13" s="15"/>
      <c r="H13" s="15"/>
      <c r="I13" s="15"/>
      <c r="J13" s="15"/>
    </row>
    <row r="14" spans="1:10">
      <c r="A14" s="15"/>
      <c r="B14" s="15"/>
      <c r="C14" s="15"/>
      <c r="D14" s="15"/>
      <c r="E14" s="15"/>
      <c r="F14" s="15"/>
      <c r="G14" s="15"/>
      <c r="H14" s="15"/>
      <c r="I14" s="15"/>
      <c r="J14" s="15"/>
    </row>
    <row r="15" spans="1:10">
      <c r="A15" s="15"/>
      <c r="B15" s="15"/>
      <c r="C15" s="15"/>
      <c r="D15" s="15"/>
      <c r="E15" s="15"/>
      <c r="F15" s="15"/>
      <c r="G15" s="15"/>
      <c r="H15" s="15"/>
      <c r="I15" s="15"/>
      <c r="J15" s="15"/>
    </row>
    <row r="16" spans="1:10">
      <c r="A16" s="15"/>
      <c r="B16" s="15"/>
      <c r="C16" s="15"/>
      <c r="D16" s="15"/>
      <c r="E16" s="15"/>
      <c r="F16" s="15"/>
      <c r="G16" s="15"/>
      <c r="H16" s="15"/>
      <c r="I16" s="15"/>
      <c r="J16" s="15"/>
    </row>
    <row r="17" spans="1:10">
      <c r="A17" s="15"/>
      <c r="B17" s="15"/>
      <c r="C17" s="15"/>
      <c r="D17" s="15"/>
      <c r="E17" s="15"/>
      <c r="F17" s="15"/>
      <c r="G17" s="15"/>
      <c r="H17" s="15"/>
      <c r="I17" s="15"/>
      <c r="J17" s="15"/>
    </row>
    <row r="18" spans="1:10">
      <c r="A18" s="15"/>
      <c r="B18" s="15"/>
      <c r="C18" s="15"/>
      <c r="D18" s="15"/>
      <c r="E18" s="15"/>
      <c r="F18" s="15"/>
      <c r="G18" s="15"/>
      <c r="H18" s="15"/>
      <c r="I18" s="15"/>
      <c r="J18" s="15"/>
    </row>
    <row r="19" spans="1:10">
      <c r="A19" s="15"/>
      <c r="B19" s="15"/>
      <c r="C19" s="15"/>
      <c r="D19" s="15"/>
      <c r="E19" s="15"/>
      <c r="F19" s="15"/>
      <c r="G19" s="15"/>
      <c r="H19" s="15"/>
      <c r="I19" s="15"/>
      <c r="J19" s="15"/>
    </row>
    <row r="21" spans="1:1">
      <c r="A21" s="11" t="s">
        <v>68</v>
      </c>
    </row>
    <row r="22" spans="1:10">
      <c r="A22" s="14"/>
      <c r="B22" s="14"/>
      <c r="C22" s="14"/>
      <c r="D22" s="14"/>
      <c r="E22" s="14"/>
      <c r="F22" s="14"/>
      <c r="G22" s="14"/>
      <c r="H22" s="14"/>
      <c r="I22" s="14"/>
      <c r="J22" s="14"/>
    </row>
    <row r="23" spans="1:10">
      <c r="A23" s="14"/>
      <c r="B23" s="14"/>
      <c r="C23" s="14"/>
      <c r="D23" s="14"/>
      <c r="E23" s="14"/>
      <c r="F23" s="14"/>
      <c r="G23" s="14"/>
      <c r="H23" s="14"/>
      <c r="I23" s="14"/>
      <c r="J23" s="14"/>
    </row>
    <row r="24" spans="1:10">
      <c r="A24" s="14"/>
      <c r="B24" s="14"/>
      <c r="C24" s="14"/>
      <c r="D24" s="14"/>
      <c r="E24" s="14"/>
      <c r="F24" s="14"/>
      <c r="G24" s="14"/>
      <c r="H24" s="14"/>
      <c r="I24" s="14"/>
      <c r="J24" s="14"/>
    </row>
    <row r="25" spans="1:10">
      <c r="A25" s="14"/>
      <c r="B25" s="14"/>
      <c r="C25" s="14"/>
      <c r="D25" s="14"/>
      <c r="E25" s="14"/>
      <c r="F25" s="14"/>
      <c r="G25" s="14"/>
      <c r="H25" s="14"/>
      <c r="I25" s="14"/>
      <c r="J25" s="14"/>
    </row>
    <row r="26" spans="1:10">
      <c r="A26" s="14"/>
      <c r="B26" s="14"/>
      <c r="C26" s="14"/>
      <c r="D26" s="14"/>
      <c r="E26" s="14"/>
      <c r="F26" s="14"/>
      <c r="G26" s="14"/>
      <c r="H26" s="14"/>
      <c r="I26" s="14"/>
      <c r="J26" s="14"/>
    </row>
    <row r="27" spans="1:10">
      <c r="A27" s="14"/>
      <c r="B27" s="14"/>
      <c r="C27" s="14"/>
      <c r="D27" s="14"/>
      <c r="E27" s="14"/>
      <c r="F27" s="14"/>
      <c r="G27" s="14"/>
      <c r="H27" s="14"/>
      <c r="I27" s="14"/>
      <c r="J27" s="14"/>
    </row>
    <row r="28" spans="1:10">
      <c r="A28" s="14"/>
      <c r="B28" s="14"/>
      <c r="C28" s="14"/>
      <c r="D28" s="14"/>
      <c r="E28" s="14"/>
      <c r="F28" s="14"/>
      <c r="G28" s="14"/>
      <c r="H28" s="14"/>
      <c r="I28" s="14"/>
      <c r="J28" s="14"/>
    </row>
    <row r="29" spans="1:10">
      <c r="A29" s="14"/>
      <c r="B29" s="14"/>
      <c r="C29" s="14"/>
      <c r="D29" s="14"/>
      <c r="E29" s="14"/>
      <c r="F29" s="14"/>
      <c r="G29" s="14"/>
      <c r="H29" s="14"/>
      <c r="I29" s="14"/>
      <c r="J29" s="14"/>
    </row>
  </sheetData>
  <mergeCells count="3">
    <mergeCell ref="A2:J9"/>
    <mergeCell ref="A12:J19"/>
    <mergeCell ref="A22:J29"/>
  </mergeCells>
  <pageMargins left="0.75" right="0.75" top="1" bottom="1" header="0.511111111111111" footer="0.511111111111111"/>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zoomScale="80" zoomScaleNormal="80" topLeftCell="A7" workbookViewId="0">
      <selection activeCell="D22" sqref="D22"/>
    </sheetView>
  </sheetViews>
  <sheetFormatPr defaultColWidth="9" defaultRowHeight="18.75" outlineLevelCol="7"/>
  <cols>
    <col min="1" max="1" width="14" customWidth="1"/>
    <col min="2" max="2" width="13.25" customWidth="1"/>
    <col min="4" max="4" width="14.75" customWidth="1"/>
    <col min="6" max="6" width="14.25" customWidth="1"/>
    <col min="8" max="8" width="15.625" customWidth="1"/>
  </cols>
  <sheetData>
    <row r="1" spans="1:8">
      <c r="A1" s="1" t="s">
        <v>69</v>
      </c>
      <c r="B1" s="2"/>
      <c r="C1" s="3"/>
      <c r="D1" s="4"/>
      <c r="E1" s="3"/>
      <c r="F1" s="4"/>
      <c r="G1" s="3"/>
      <c r="H1" s="4"/>
    </row>
    <row r="2" spans="1:8">
      <c r="A2" s="5"/>
      <c r="B2" s="3"/>
      <c r="C2" s="3"/>
      <c r="D2" s="4"/>
      <c r="E2" s="3"/>
      <c r="F2" s="4"/>
      <c r="G2" s="3"/>
      <c r="H2" s="4"/>
    </row>
    <row r="3" spans="1:8">
      <c r="A3" s="6" t="s">
        <v>70</v>
      </c>
      <c r="B3" s="6" t="s">
        <v>0</v>
      </c>
      <c r="C3" s="6" t="s">
        <v>71</v>
      </c>
      <c r="D3" s="7" t="s">
        <v>72</v>
      </c>
      <c r="E3" s="6" t="s">
        <v>73</v>
      </c>
      <c r="F3" s="7" t="s">
        <v>72</v>
      </c>
      <c r="G3" s="6" t="s">
        <v>74</v>
      </c>
      <c r="H3" s="7" t="s">
        <v>72</v>
      </c>
    </row>
    <row r="4" spans="1:8">
      <c r="A4" s="8" t="s">
        <v>75</v>
      </c>
      <c r="B4" s="8" t="s">
        <v>1</v>
      </c>
      <c r="C4" s="8"/>
      <c r="D4" s="9">
        <v>44208</v>
      </c>
      <c r="E4" s="8"/>
      <c r="F4" s="9">
        <v>44210</v>
      </c>
      <c r="G4" s="8"/>
      <c r="H4" s="9">
        <v>44212</v>
      </c>
    </row>
    <row r="5" spans="1:8">
      <c r="A5" s="8" t="s">
        <v>75</v>
      </c>
      <c r="B5" s="8"/>
      <c r="C5" s="8"/>
      <c r="D5" s="9"/>
      <c r="E5" s="8"/>
      <c r="F5" s="10"/>
      <c r="G5" s="8"/>
      <c r="H5" s="10"/>
    </row>
    <row r="6" spans="1:8">
      <c r="A6" s="8" t="s">
        <v>75</v>
      </c>
      <c r="B6" s="8"/>
      <c r="C6" s="8"/>
      <c r="D6" s="10"/>
      <c r="E6" s="8"/>
      <c r="F6" s="10"/>
      <c r="G6" s="8"/>
      <c r="H6" s="10"/>
    </row>
    <row r="7" spans="1:8">
      <c r="A7" s="8" t="s">
        <v>75</v>
      </c>
      <c r="B7" s="8"/>
      <c r="C7" s="8"/>
      <c r="D7" s="10"/>
      <c r="E7" s="8"/>
      <c r="F7" s="10"/>
      <c r="G7" s="8"/>
      <c r="H7" s="10"/>
    </row>
    <row r="8" spans="1:8">
      <c r="A8" s="8" t="s">
        <v>75</v>
      </c>
      <c r="B8" s="8"/>
      <c r="C8" s="8"/>
      <c r="D8" s="10"/>
      <c r="E8" s="8"/>
      <c r="F8" s="10"/>
      <c r="G8" s="8"/>
      <c r="H8" s="10"/>
    </row>
    <row r="9" spans="1:8">
      <c r="A9" s="8" t="s">
        <v>75</v>
      </c>
      <c r="B9" s="8"/>
      <c r="C9" s="8"/>
      <c r="D9" s="10"/>
      <c r="E9" s="8"/>
      <c r="F9" s="10"/>
      <c r="G9" s="8"/>
      <c r="H9" s="10"/>
    </row>
    <row r="10" spans="1:8">
      <c r="A10" s="8" t="s">
        <v>75</v>
      </c>
      <c r="B10" s="8"/>
      <c r="C10" s="8"/>
      <c r="D10" s="10"/>
      <c r="E10" s="8"/>
      <c r="F10" s="10"/>
      <c r="G10" s="8"/>
      <c r="H10" s="10"/>
    </row>
    <row r="11" spans="1:8">
      <c r="A11" s="8" t="s">
        <v>75</v>
      </c>
      <c r="B11" s="8"/>
      <c r="C11" s="8"/>
      <c r="D11" s="10"/>
      <c r="E11" s="8"/>
      <c r="F11" s="10"/>
      <c r="G11" s="8"/>
      <c r="H11" s="10"/>
    </row>
    <row r="12" spans="1:8">
      <c r="A12" s="5"/>
      <c r="B12" s="3"/>
      <c r="C12" s="3"/>
      <c r="D12" s="4"/>
      <c r="E12" s="3"/>
      <c r="F12" s="4"/>
      <c r="G12" s="3"/>
      <c r="H12" s="4"/>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検証シート</vt:lpstr>
      <vt:lpstr>画像</vt:lpstr>
      <vt:lpstr>気づき</vt:lpstr>
      <vt:lpstr>検証終了通貨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木村壽巳</dc:creator>
  <cp:lastModifiedBy>windows10</cp:lastModifiedBy>
  <dcterms:created xsi:type="dcterms:W3CDTF">2020-09-18T03:10:00Z</dcterms:created>
  <dcterms:modified xsi:type="dcterms:W3CDTF">2022-01-16T09:07:35Z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