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6C44EB5B-47D7-41F3-A5BD-566AC6F95874}" xr6:coauthVersionLast="47" xr6:coauthVersionMax="47" xr10:uidLastSave="{00000000-0000-0000-0000-000000000000}"/>
  <bookViews>
    <workbookView xWindow="-108" yWindow="-108" windowWidth="23256" windowHeight="13176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8" i="1" l="1"/>
  <c r="N46" i="1" l="1"/>
  <c r="H46" i="1" s="1"/>
  <c r="F59" i="1"/>
  <c r="D59" i="1"/>
  <c r="K47" i="1" l="1"/>
  <c r="N47" i="1" s="1"/>
  <c r="H47" i="1" s="1"/>
  <c r="D61" i="1"/>
  <c r="E61" i="1"/>
  <c r="F61" i="1"/>
  <c r="K59" i="1"/>
  <c r="E59" i="1"/>
  <c r="G48" i="1" l="1"/>
  <c r="K48" i="1"/>
  <c r="N48" i="1" s="1"/>
  <c r="H48" i="1" s="1"/>
  <c r="I8" i="1"/>
  <c r="H8" i="1"/>
  <c r="G8" i="1"/>
  <c r="F60" i="1"/>
  <c r="F62" i="1" s="1"/>
  <c r="E60" i="1"/>
  <c r="E62" i="1" s="1"/>
  <c r="D60" i="1"/>
  <c r="D62" i="1" s="1"/>
  <c r="K49" i="1" l="1"/>
  <c r="N49" i="1" s="1"/>
  <c r="H49" i="1" s="1"/>
  <c r="I49" i="1"/>
  <c r="J49" i="1"/>
  <c r="M49" i="1" s="1"/>
  <c r="G49" i="1" s="1"/>
  <c r="J9" i="1"/>
  <c r="M9" i="1" s="1"/>
  <c r="K9" i="1"/>
  <c r="N9" i="1" s="1"/>
  <c r="L9" i="1"/>
  <c r="O9" i="1" s="1"/>
  <c r="J50" i="1" l="1"/>
  <c r="M50" i="1" s="1"/>
  <c r="G50" i="1" s="1"/>
  <c r="K50" i="1"/>
  <c r="N50" i="1" s="1"/>
  <c r="H50" i="1" s="1"/>
  <c r="L50" i="1"/>
  <c r="O50" i="1" s="1"/>
  <c r="I50" i="1"/>
  <c r="G9" i="1"/>
  <c r="J10" i="1" s="1"/>
  <c r="M10" i="1" s="1"/>
  <c r="I9" i="1"/>
  <c r="L10" i="1" s="1"/>
  <c r="O10" i="1" s="1"/>
  <c r="H9" i="1"/>
  <c r="K10" i="1" s="1"/>
  <c r="N10" i="1" s="1"/>
  <c r="H10" i="1" s="1"/>
  <c r="K51" i="1" l="1"/>
  <c r="N51" i="1" s="1"/>
  <c r="H51" i="1" s="1"/>
  <c r="J51" i="1"/>
  <c r="M51" i="1" s="1"/>
  <c r="G51" i="1" s="1"/>
  <c r="L51" i="1"/>
  <c r="O51" i="1" s="1"/>
  <c r="I51" i="1" s="1"/>
  <c r="G10" i="1"/>
  <c r="J11" i="1" s="1"/>
  <c r="M11" i="1" s="1"/>
  <c r="I10" i="1"/>
  <c r="J52" i="1" l="1"/>
  <c r="M52" i="1" s="1"/>
  <c r="G52" i="1" s="1"/>
  <c r="L52" i="1"/>
  <c r="O52" i="1" s="1"/>
  <c r="I52" i="1" s="1"/>
  <c r="K52" i="1"/>
  <c r="N52" i="1" s="1"/>
  <c r="H52" i="1" s="1"/>
  <c r="L11" i="1"/>
  <c r="O11" i="1" s="1"/>
  <c r="G11" i="1"/>
  <c r="K11" i="1"/>
  <c r="N11" i="1" s="1"/>
  <c r="K53" i="1" l="1"/>
  <c r="N53" i="1" s="1"/>
  <c r="H53" i="1" s="1"/>
  <c r="L53" i="1"/>
  <c r="O53" i="1" s="1"/>
  <c r="I53" i="1"/>
  <c r="J53" i="1"/>
  <c r="M53" i="1" s="1"/>
  <c r="G53" i="1" s="1"/>
  <c r="H11" i="1"/>
  <c r="K12" i="1" s="1"/>
  <c r="N12" i="1" s="1"/>
  <c r="H12" i="1" s="1"/>
  <c r="I11" i="1"/>
  <c r="L12" i="1" s="1"/>
  <c r="O12" i="1" s="1"/>
  <c r="I12" i="1" s="1"/>
  <c r="J12" i="1"/>
  <c r="M12" i="1" s="1"/>
  <c r="J54" i="1" l="1"/>
  <c r="M54" i="1" s="1"/>
  <c r="G54" i="1" s="1"/>
  <c r="K54" i="1"/>
  <c r="N54" i="1" s="1"/>
  <c r="H54" i="1" s="1"/>
  <c r="L54" i="1"/>
  <c r="O54" i="1" s="1"/>
  <c r="I54" i="1"/>
  <c r="G12" i="1"/>
  <c r="L13" i="1"/>
  <c r="O13" i="1" s="1"/>
  <c r="I13" i="1" s="1"/>
  <c r="K13" i="1"/>
  <c r="N13" i="1" s="1"/>
  <c r="K55" i="1" l="1"/>
  <c r="N55" i="1" s="1"/>
  <c r="H55" i="1"/>
  <c r="J55" i="1"/>
  <c r="M55" i="1" s="1"/>
  <c r="G55" i="1" s="1"/>
  <c r="L55" i="1"/>
  <c r="O55" i="1" s="1"/>
  <c r="I55" i="1" s="1"/>
  <c r="L14" i="1"/>
  <c r="O14" i="1" s="1"/>
  <c r="I14" i="1" s="1"/>
  <c r="J13" i="1"/>
  <c r="M13" i="1" s="1"/>
  <c r="H13" i="1"/>
  <c r="L56" i="1" l="1"/>
  <c r="O56" i="1" s="1"/>
  <c r="I56" i="1" s="1"/>
  <c r="J56" i="1"/>
  <c r="M56" i="1" s="1"/>
  <c r="G56" i="1" s="1"/>
  <c r="K56" i="1"/>
  <c r="N56" i="1" s="1"/>
  <c r="H56" i="1" s="1"/>
  <c r="G13" i="1"/>
  <c r="J14" i="1" s="1"/>
  <c r="M14" i="1" s="1"/>
  <c r="G14" i="1" s="1"/>
  <c r="L15" i="1"/>
  <c r="O15" i="1" s="1"/>
  <c r="I15" i="1" s="1"/>
  <c r="K14" i="1"/>
  <c r="N14" i="1" s="1"/>
  <c r="K57" i="1" l="1"/>
  <c r="N57" i="1" s="1"/>
  <c r="H57" i="1" s="1"/>
  <c r="J57" i="1"/>
  <c r="M57" i="1" s="1"/>
  <c r="G57" i="1" s="1"/>
  <c r="L57" i="1"/>
  <c r="O57" i="1" s="1"/>
  <c r="I57" i="1"/>
  <c r="H14" i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L46" i="1" s="1"/>
  <c r="O46" i="1" s="1"/>
  <c r="I46" i="1" s="1"/>
  <c r="L47" i="1" s="1"/>
  <c r="O47" i="1" s="1"/>
  <c r="I47" i="1" s="1"/>
  <c r="L48" i="1" s="1"/>
  <c r="O48" i="1" s="1"/>
  <c r="I48" i="1" s="1"/>
  <c r="L49" i="1" s="1"/>
  <c r="O49" i="1" s="1"/>
  <c r="J43" i="1" l="1"/>
  <c r="M43" i="1" s="1"/>
  <c r="G43" i="1" s="1"/>
  <c r="K44" i="1"/>
  <c r="N44" i="1" s="1"/>
  <c r="H44" i="1" s="1"/>
  <c r="K45" i="1" s="1"/>
  <c r="N45" i="1" s="1"/>
  <c r="H45" i="1" s="1"/>
  <c r="K46" i="1" s="1"/>
  <c r="J44" i="1" l="1"/>
  <c r="M44" i="1" s="1"/>
  <c r="G44" i="1" s="1"/>
  <c r="J45" i="1" l="1"/>
  <c r="M45" i="1" s="1"/>
  <c r="G45" i="1" s="1"/>
  <c r="J46" i="1" s="1"/>
  <c r="M46" i="1" s="1"/>
  <c r="G46" i="1" s="1"/>
  <c r="J47" i="1" s="1"/>
  <c r="M47" i="1" s="1"/>
  <c r="G47" i="1" s="1"/>
  <c r="J48" i="1" s="1"/>
  <c r="M48" i="1" s="1"/>
  <c r="K58" i="1" l="1"/>
  <c r="N58" i="1" s="1"/>
  <c r="L58" i="1"/>
  <c r="O58" i="1" s="1"/>
  <c r="H58" i="1" l="1"/>
  <c r="N59" i="1"/>
  <c r="H59" i="1" s="1"/>
  <c r="I58" i="1"/>
  <c r="O59" i="1"/>
  <c r="I59" i="1" s="1"/>
  <c r="I61" i="1" s="1"/>
  <c r="H61" i="1" l="1"/>
  <c r="K61" i="1" s="1"/>
  <c r="L61" i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<sst xmlns="http://schemas.openxmlformats.org/spreadsheetml/2006/main" count="63" uniqueCount="51">
  <si>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</si>
  <si>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</si>
  <si>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</si>
  <si>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</si>
  <si>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</si>
  <si>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</si>
  <si>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</si>
  <si>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</si>
  <si>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</si>
  <si>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</si>
  <si>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</si>
  <si>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</si>
  <si>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</si>
  <si>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</si>
  <si>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</si>
  <si>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</si>
  <si>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</si>
  <si>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</si>
  <si>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</si>
  <si>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</si>
  <si>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</si>
  <si>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</si>
  <si>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</si>
  <si>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</si>
  <si>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</si>
  <si>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</si>
  <si>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</si>
  <si>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</si>
  <si>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</si>
  <si>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</si>
  <si>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</si>
  <si>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</si>
  <si>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</si>
  <si>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</si>
  <si>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</si>
  <si>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</si>
  <si>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</si>
  <si>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NO1</t>
    <phoneticPr fontId="1"/>
  </si>
  <si>
    <t>終了</t>
    <rPh sb="0" eb="2">
      <t>シュウリョウ</t>
    </rPh>
    <phoneticPr fontId="1"/>
  </si>
  <si>
    <t>検証EB</t>
    <rPh sb="0" eb="2">
      <t>ケンショウ</t>
    </rPh>
    <phoneticPr fontId="1"/>
  </si>
  <si>
    <t>NO2</t>
    <phoneticPr fontId="1"/>
  </si>
  <si>
    <t>NO3</t>
    <phoneticPr fontId="1"/>
  </si>
  <si>
    <t>EURUSD</t>
    <phoneticPr fontId="1"/>
  </si>
  <si>
    <t>N04</t>
    <phoneticPr fontId="1"/>
  </si>
  <si>
    <t>NO5</t>
    <phoneticPr fontId="1"/>
  </si>
  <si>
    <t>NO6</t>
    <phoneticPr fontId="1"/>
  </si>
  <si>
    <t>NO7</t>
    <phoneticPr fontId="1"/>
  </si>
  <si>
    <t>NO8</t>
    <phoneticPr fontId="1"/>
  </si>
  <si>
    <t>NO9</t>
    <phoneticPr fontId="1"/>
  </si>
  <si>
    <t>No10</t>
    <phoneticPr fontId="1"/>
  </si>
  <si>
    <t>EB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</si>
</sst>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1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2" fillId="0" borderId="9" xfId="0" applyNumberFormat="1" applyFont="1" applyFill="1" applyBorder="1">
      <alignment vertical="center"/>
    </xf>
    <xf numFmtId="0" fontId="11" fillId="0" borderId="0" xfId="2" applyFont="1" applyAlignment="1">
      <alignment horizontal="center" vertical="center"/>
    </xf>
    <xf numFmtId="0" fontId="12" fillId="0" borderId="5" xfId="0" applyNumberFormat="1" applyFont="1" applyFill="1" applyBorder="1">
      <alignment vertical="center"/>
    </xf>
    <xf numFmtId="0" fontId="11" fillId="0" borderId="0" xfId="2" applyFont="1">
      <alignment vertical="center"/>
    </xf>
    <xf numFmtId="0" fontId="10" fillId="0" borderId="0" xfId="2" applyAlignment="1">
      <alignment horizontal="center" vertical="center"/>
    </xf>
    <xf numFmtId="0" fontId="12" fillId="3" borderId="9" xfId="0" applyNumberFormat="1" applyFont="1" applyFill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1" fillId="0" borderId="0" xfId="2" applyFont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sv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sv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207</xdr:row>
      <xdr:rowOff>76200</xdr:rowOff>
    </xdr:from>
    <xdr:to>
      <xdr:col>9</xdr:col>
      <xdr:colOff>510540</xdr:colOff>
      <xdr:row>212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74005" y="37538025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254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55995" y="4607433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225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76975" y="40749855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271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95310" y="4911280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330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8575" y="5989701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329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51020" y="59571255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328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65766" y="593826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299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16805" y="54134385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296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34050" y="5374386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372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98105" y="6746748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374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85960" y="6770751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417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96400" y="75535155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468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53025" y="8487156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460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93305" y="834237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508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6004016" y="920038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523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96320" y="9475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501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43035" y="9073705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549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404360" y="9950005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549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59730" y="99515295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592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505450" y="10731246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597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50380" y="108202095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600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93305" y="10872978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602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60005" y="10905363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3</xdr:row>
      <xdr:rowOff>38100</xdr:rowOff>
    </xdr:from>
    <xdr:to>
      <xdr:col>18</xdr:col>
      <xdr:colOff>19050</xdr:colOff>
      <xdr:row>33</xdr:row>
      <xdr:rowOff>152400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CBB64E01-7BB8-42BB-A42B-1FC138BDA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28675"/>
          <a:ext cx="10982325" cy="5543550"/>
        </a:xfrm>
        <a:prstGeom prst="rect">
          <a:avLst/>
        </a:prstGeom>
      </xdr:spPr>
    </xdr:pic>
    <xdr:clientData/>
  </xdr:twoCellAnchor>
  <xdr:twoCellAnchor>
    <xdr:from>
      <xdr:col>4</xdr:col>
      <xdr:colOff>219075</xdr:colOff>
      <xdr:row>1</xdr:row>
      <xdr:rowOff>28575</xdr:rowOff>
    </xdr:from>
    <xdr:to>
      <xdr:col>4</xdr:col>
      <xdr:colOff>400050</xdr:colOff>
      <xdr:row>1</xdr:row>
      <xdr:rowOff>266700</xdr:rowOff>
    </xdr:to>
    <xdr:sp macro="" textlink="">
      <xdr:nvSpPr>
        <xdr:cNvPr id="43" name="矢印: 下 42">
          <a:extLst>
            <a:ext uri="{FF2B5EF4-FFF2-40B4-BE49-F238E27FC236}">
              <a16:creationId xmlns:a16="http://schemas.microsoft.com/office/drawing/2014/main" id="{1DFDA6FE-2EDB-4E81-AD9D-F6B7571D6154}"/>
            </a:ext>
          </a:extLst>
        </xdr:cNvPr>
        <xdr:cNvSpPr/>
      </xdr:nvSpPr>
      <xdr:spPr>
        <a:xfrm>
          <a:off x="2514600" y="333375"/>
          <a:ext cx="180975" cy="238125"/>
        </a:xfrm>
        <a:prstGeom prst="downArrow">
          <a:avLst/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</xdr:col>
      <xdr:colOff>190500</xdr:colOff>
      <xdr:row>1</xdr:row>
      <xdr:rowOff>47625</xdr:rowOff>
    </xdr:from>
    <xdr:to>
      <xdr:col>5</xdr:col>
      <xdr:colOff>409575</xdr:colOff>
      <xdr:row>1</xdr:row>
      <xdr:rowOff>266700</xdr:rowOff>
    </xdr:to>
    <xdr:pic>
      <xdr:nvPicPr>
        <xdr:cNvPr id="44" name="グラフィックス 43" descr="チェック マーク">
          <a:extLst>
            <a:ext uri="{FF2B5EF4-FFF2-40B4-BE49-F238E27FC236}">
              <a16:creationId xmlns:a16="http://schemas.microsoft.com/office/drawing/2014/main" id="{46941F6E-CE4F-4AE6-9365-4725CCB83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105150" y="352425"/>
          <a:ext cx="219075" cy="21907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</xdr:row>
      <xdr:rowOff>19050</xdr:rowOff>
    </xdr:from>
    <xdr:to>
      <xdr:col>6</xdr:col>
      <xdr:colOff>447674</xdr:colOff>
      <xdr:row>1</xdr:row>
      <xdr:rowOff>276224</xdr:rowOff>
    </xdr:to>
    <xdr:pic>
      <xdr:nvPicPr>
        <xdr:cNvPr id="45" name="グラフィックス 44" descr="閉じる">
          <a:extLst>
            <a:ext uri="{FF2B5EF4-FFF2-40B4-BE49-F238E27FC236}">
              <a16:creationId xmlns:a16="http://schemas.microsoft.com/office/drawing/2014/main" id="{D9FA4DEB-55B9-427D-8EA3-DE60D186B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3724275" y="323850"/>
          <a:ext cx="257174" cy="257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180974</xdr:rowOff>
    </xdr:from>
    <xdr:to>
      <xdr:col>18</xdr:col>
      <xdr:colOff>9525</xdr:colOff>
      <xdr:row>65</xdr:row>
      <xdr:rowOff>152400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C2AD1FA8-0FF1-4486-94E1-7427DC2E1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6581774"/>
          <a:ext cx="10972800" cy="55816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17</xdr:col>
      <xdr:colOff>609600</xdr:colOff>
      <xdr:row>97</xdr:row>
      <xdr:rowOff>152400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372AA992-F714-4715-8D28-19957C840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2372975"/>
          <a:ext cx="10953750" cy="5581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18</xdr:col>
      <xdr:colOff>19050</xdr:colOff>
      <xdr:row>129</xdr:row>
      <xdr:rowOff>171450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A64FC964-9E6C-40AA-A3C1-3BCC8BC6E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8164175"/>
          <a:ext cx="10982325" cy="5600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180974</xdr:rowOff>
    </xdr:from>
    <xdr:to>
      <xdr:col>17</xdr:col>
      <xdr:colOff>609600</xdr:colOff>
      <xdr:row>161</xdr:row>
      <xdr:rowOff>123824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C7611A3F-81D8-4B95-9930-ED9187D13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3955374"/>
          <a:ext cx="10953750" cy="5553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18</xdr:col>
      <xdr:colOff>9525</xdr:colOff>
      <xdr:row>193</xdr:row>
      <xdr:rowOff>161925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D05ECF93-5715-49B8-B81D-CEFE494BB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9746575"/>
          <a:ext cx="10972800" cy="5591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180974</xdr:rowOff>
    </xdr:from>
    <xdr:to>
      <xdr:col>18</xdr:col>
      <xdr:colOff>19049</xdr:colOff>
      <xdr:row>225</xdr:row>
      <xdr:rowOff>171450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F04ED090-C463-4BA8-B55D-4CD35F6A0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35537774"/>
          <a:ext cx="10982324" cy="56007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180974</xdr:rowOff>
    </xdr:from>
    <xdr:to>
      <xdr:col>17</xdr:col>
      <xdr:colOff>590550</xdr:colOff>
      <xdr:row>257</xdr:row>
      <xdr:rowOff>161924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D70C40D9-F804-4CD2-8D1A-4CEB3E7D8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1328974"/>
          <a:ext cx="10934700" cy="5591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17</xdr:col>
      <xdr:colOff>609600</xdr:colOff>
      <xdr:row>290</xdr:row>
      <xdr:rowOff>19050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31B5C24E-AC23-4030-9DCF-450916D9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47120175"/>
          <a:ext cx="10953750" cy="5629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180974</xdr:rowOff>
    </xdr:from>
    <xdr:to>
      <xdr:col>17</xdr:col>
      <xdr:colOff>609600</xdr:colOff>
      <xdr:row>321</xdr:row>
      <xdr:rowOff>161924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A2C1212-CCEA-4358-8376-04BC169F7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52911374"/>
          <a:ext cx="10953750" cy="5591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="80" zoomScaleNormal="8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9" sqref="B19"/>
    </sheetView>
  </sheetViews>
  <sheetFormatPr defaultRowHeight="18" x14ac:dyDescent="0.45"/>
  <cols>
    <col min="1" max="1" width="4.8984375" customWidth="1"/>
    <col min="2" max="2" width="12" customWidth="1"/>
    <col min="3" max="3" width="10.59765625" customWidth="1"/>
    <col min="4" max="6" width="8.19921875" customWidth="1"/>
    <col min="7" max="7" width="9.8984375" customWidth="1"/>
    <col min="10" max="15" width="7.69921875" customWidth="1"/>
    <col min="16" max="18" width="10.69921875" customWidth="1"/>
  </cols>
  <sheetData>
    <row r="1" spans="1:18" x14ac:dyDescent="0.45">
      <c r="A1" s="1" t="s">
        <v>7</v>
      </c>
      <c r="C1" t="s">
        <v>42</v>
      </c>
    </row>
    <row r="2" spans="1:18" x14ac:dyDescent="0.45">
      <c r="A2" s="1" t="s">
        <v>8</v>
      </c>
      <c r="C2" t="s">
        <v>23</v>
      </c>
    </row>
    <row r="3" spans="1:18" x14ac:dyDescent="0.45">
      <c r="A3" s="1" t="s">
        <v>10</v>
      </c>
      <c r="C3" s="28">
        <v>100000</v>
      </c>
    </row>
    <row r="4" spans="1:18" x14ac:dyDescent="0.45">
      <c r="A4" s="1" t="s">
        <v>11</v>
      </c>
      <c r="C4" s="28" t="s">
        <v>13</v>
      </c>
    </row>
    <row r="5" spans="1:18" ht="18.600000000000001" thickBot="1" x14ac:dyDescent="0.5">
      <c r="A5" s="1" t="s">
        <v>12</v>
      </c>
      <c r="C5" s="28" t="s">
        <v>35</v>
      </c>
    </row>
    <row r="6" spans="1:18" ht="18.600000000000001" thickBot="1" x14ac:dyDescent="0.5">
      <c r="A6" s="23" t="s">
        <v>0</v>
      </c>
      <c r="B6" s="23" t="s">
        <v>1</v>
      </c>
      <c r="C6" s="23" t="s">
        <v>1</v>
      </c>
      <c r="D6" s="47" t="s">
        <v>26</v>
      </c>
      <c r="E6" s="24"/>
      <c r="F6" s="25"/>
      <c r="G6" s="86" t="s">
        <v>3</v>
      </c>
      <c r="H6" s="87"/>
      <c r="I6" s="93"/>
      <c r="J6" s="86" t="s">
        <v>24</v>
      </c>
      <c r="K6" s="87"/>
      <c r="L6" s="93"/>
      <c r="M6" s="86" t="s">
        <v>25</v>
      </c>
      <c r="N6" s="87"/>
      <c r="O6" s="93"/>
    </row>
    <row r="7" spans="1:18" ht="18.600000000000001" thickBot="1" x14ac:dyDescent="0.5">
      <c r="A7" s="26"/>
      <c r="B7" s="26" t="s">
        <v>2</v>
      </c>
      <c r="C7" s="61" t="s">
        <v>30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600000000000001" thickBot="1" x14ac:dyDescent="0.5">
      <c r="A8" s="27" t="s">
        <v>9</v>
      </c>
      <c r="B8" s="12"/>
      <c r="C8" s="48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90" t="s">
        <v>24</v>
      </c>
      <c r="K8" s="91"/>
      <c r="L8" s="92"/>
      <c r="M8" s="90"/>
      <c r="N8" s="91"/>
      <c r="O8" s="92"/>
    </row>
    <row r="9" spans="1:18" x14ac:dyDescent="0.45">
      <c r="A9" s="9">
        <v>1</v>
      </c>
      <c r="B9" s="5">
        <v>43840</v>
      </c>
      <c r="C9" s="49">
        <v>2</v>
      </c>
      <c r="D9" s="53">
        <v>-1</v>
      </c>
      <c r="E9" s="54">
        <v>-1</v>
      </c>
      <c r="F9" s="82">
        <v>-1</v>
      </c>
      <c r="G9" s="22">
        <f>IF(D9="","",G8+M9)</f>
        <v>97000</v>
      </c>
      <c r="H9" s="22">
        <f t="shared" ref="H9" si="0">IF(E9="","",H8+N9)</f>
        <v>97000</v>
      </c>
      <c r="I9" s="22">
        <f t="shared" ref="I9" si="1">IF(F9="","",I8+O9)</f>
        <v>97000</v>
      </c>
      <c r="J9" s="40">
        <f>IF(G8="","",G8*0.03)</f>
        <v>3000</v>
      </c>
      <c r="K9" s="41">
        <f>IF(H8="","",H8*0.03)</f>
        <v>3000</v>
      </c>
      <c r="L9" s="42">
        <f>IF(I8="","",I8*0.03)</f>
        <v>3000</v>
      </c>
      <c r="M9" s="40">
        <f>IF(D9="","",J9*D9)</f>
        <v>-3000</v>
      </c>
      <c r="N9" s="41">
        <f>IF(E9="","",K9*E9)</f>
        <v>-3000</v>
      </c>
      <c r="O9" s="42">
        <f>IF(F9="","",L9*F9)</f>
        <v>-3000</v>
      </c>
      <c r="P9" s="39"/>
      <c r="Q9" s="39"/>
      <c r="R9" s="39"/>
    </row>
    <row r="10" spans="1:18" x14ac:dyDescent="0.45">
      <c r="A10" s="9">
        <v>2</v>
      </c>
      <c r="B10" s="5">
        <v>43854</v>
      </c>
      <c r="C10" s="46">
        <v>2</v>
      </c>
      <c r="D10" s="55">
        <v>1.27</v>
      </c>
      <c r="E10" s="56">
        <v>1.5</v>
      </c>
      <c r="F10" s="85">
        <v>2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3">
        <f t="shared" ref="J10:J12" si="5">IF(G9="","",G9*0.03)</f>
        <v>2910</v>
      </c>
      <c r="K10" s="44">
        <f t="shared" ref="K10:K12" si="6">IF(H9="","",H9*0.03)</f>
        <v>2910</v>
      </c>
      <c r="L10" s="45">
        <f t="shared" ref="L10:L12" si="7">IF(I9="","",I9*0.03)</f>
        <v>2910</v>
      </c>
      <c r="M10" s="43">
        <f t="shared" ref="M10:M12" si="8">IF(D10="","",J10*D10)</f>
        <v>3695.7000000000003</v>
      </c>
      <c r="N10" s="44">
        <f t="shared" ref="N10:N12" si="9">IF(E10="","",K10*E10)</f>
        <v>4365</v>
      </c>
      <c r="O10" s="45">
        <f t="shared" ref="O10:O12" si="10">IF(F10="","",L10*F10)</f>
        <v>5820</v>
      </c>
      <c r="P10" s="39"/>
      <c r="Q10" s="39"/>
      <c r="R10" s="39"/>
    </row>
    <row r="11" spans="1:18" x14ac:dyDescent="0.45">
      <c r="A11" s="9">
        <v>3</v>
      </c>
      <c r="B11" s="5">
        <v>43858</v>
      </c>
      <c r="C11" s="46">
        <v>2</v>
      </c>
      <c r="D11" s="55">
        <v>1.27</v>
      </c>
      <c r="E11" s="56">
        <v>-1</v>
      </c>
      <c r="F11" s="80">
        <v>-2</v>
      </c>
      <c r="G11" s="22">
        <f t="shared" si="2"/>
        <v>104532.20616999999</v>
      </c>
      <c r="H11" s="22">
        <f t="shared" si="3"/>
        <v>98324.05</v>
      </c>
      <c r="I11" s="22">
        <f t="shared" si="4"/>
        <v>96650.8</v>
      </c>
      <c r="J11" s="43">
        <f t="shared" si="5"/>
        <v>3020.8709999999996</v>
      </c>
      <c r="K11" s="44">
        <f t="shared" si="6"/>
        <v>3040.95</v>
      </c>
      <c r="L11" s="45">
        <f t="shared" si="7"/>
        <v>3084.6</v>
      </c>
      <c r="M11" s="43">
        <f t="shared" si="8"/>
        <v>3836.5061699999997</v>
      </c>
      <c r="N11" s="44">
        <f t="shared" si="9"/>
        <v>-3040.95</v>
      </c>
      <c r="O11" s="45">
        <f t="shared" si="10"/>
        <v>-6169.2</v>
      </c>
      <c r="P11" s="39"/>
      <c r="Q11" s="39"/>
      <c r="R11" s="39"/>
    </row>
    <row r="12" spans="1:18" x14ac:dyDescent="0.45">
      <c r="A12" s="9">
        <v>4</v>
      </c>
      <c r="B12" s="5">
        <v>43873</v>
      </c>
      <c r="C12" s="46">
        <v>2</v>
      </c>
      <c r="D12" s="55">
        <v>1.27</v>
      </c>
      <c r="E12" s="56">
        <v>1.5</v>
      </c>
      <c r="F12" s="85">
        <v>2</v>
      </c>
      <c r="G12" s="22">
        <f t="shared" si="2"/>
        <v>108514.88322507699</v>
      </c>
      <c r="H12" s="22">
        <f t="shared" si="3"/>
        <v>102748.63225000001</v>
      </c>
      <c r="I12" s="22">
        <f t="shared" si="4"/>
        <v>102449.848</v>
      </c>
      <c r="J12" s="43">
        <f t="shared" si="5"/>
        <v>3135.9661850999996</v>
      </c>
      <c r="K12" s="44">
        <f t="shared" si="6"/>
        <v>2949.7215000000001</v>
      </c>
      <c r="L12" s="45">
        <f t="shared" si="7"/>
        <v>2899.5239999999999</v>
      </c>
      <c r="M12" s="43">
        <f t="shared" si="8"/>
        <v>3982.6770550769997</v>
      </c>
      <c r="N12" s="44">
        <f t="shared" si="9"/>
        <v>4424.5822500000004</v>
      </c>
      <c r="O12" s="45">
        <f t="shared" si="10"/>
        <v>5799.0479999999998</v>
      </c>
      <c r="P12" s="39"/>
      <c r="Q12" s="39"/>
      <c r="R12" s="39"/>
    </row>
    <row r="13" spans="1:18" x14ac:dyDescent="0.45">
      <c r="A13" s="9">
        <v>5</v>
      </c>
      <c r="B13" s="5">
        <v>43875</v>
      </c>
      <c r="C13" s="46">
        <v>2</v>
      </c>
      <c r="D13" s="55">
        <v>1.27</v>
      </c>
      <c r="E13" s="56">
        <v>1.5</v>
      </c>
      <c r="F13" s="80">
        <v>2</v>
      </c>
      <c r="G13" s="22">
        <f t="shared" si="2"/>
        <v>112649.30027595242</v>
      </c>
      <c r="H13" s="22">
        <f t="shared" si="3"/>
        <v>107372.32070125001</v>
      </c>
      <c r="I13" s="22">
        <f t="shared" si="4"/>
        <v>108596.83888</v>
      </c>
      <c r="J13" s="43">
        <f t="shared" ref="J13:J58" si="11">IF(G12="","",G12*0.03)</f>
        <v>3255.4464967523095</v>
      </c>
      <c r="K13" s="44">
        <f t="shared" ref="K13:K58" si="12">IF(H12="","",H12*0.03)</f>
        <v>3082.4589675000002</v>
      </c>
      <c r="L13" s="45">
        <f t="shared" ref="L13:L58" si="13">IF(I12="","",I12*0.03)</f>
        <v>3073.4954399999997</v>
      </c>
      <c r="M13" s="43">
        <f t="shared" ref="M13:M58" si="14">IF(D13="","",J13*D13)</f>
        <v>4134.4170508754332</v>
      </c>
      <c r="N13" s="44">
        <f t="shared" ref="N13:N58" si="15">IF(E13="","",K13*E13)</f>
        <v>4623.6884512500001</v>
      </c>
      <c r="O13" s="45">
        <f t="shared" ref="O13:O58" si="16">IF(F13="","",L13*F13)</f>
        <v>6146.9908799999994</v>
      </c>
      <c r="P13" s="39"/>
      <c r="Q13" s="39"/>
      <c r="R13" s="39"/>
    </row>
    <row r="14" spans="1:18" x14ac:dyDescent="0.45">
      <c r="A14" s="9">
        <v>6</v>
      </c>
      <c r="B14" s="5">
        <v>43885</v>
      </c>
      <c r="C14" s="46">
        <v>1</v>
      </c>
      <c r="D14" s="55">
        <v>1.27</v>
      </c>
      <c r="E14" s="56">
        <v>1.5</v>
      </c>
      <c r="F14" s="85">
        <v>2</v>
      </c>
      <c r="G14" s="22">
        <f t="shared" si="2"/>
        <v>116941.23861646622</v>
      </c>
      <c r="H14" s="22">
        <f t="shared" si="3"/>
        <v>112204.07513280626</v>
      </c>
      <c r="I14" s="22">
        <f t="shared" si="4"/>
        <v>115112.6492128</v>
      </c>
      <c r="J14" s="43">
        <f t="shared" si="11"/>
        <v>3379.4790082785726</v>
      </c>
      <c r="K14" s="44">
        <f t="shared" si="12"/>
        <v>3221.1696210374998</v>
      </c>
      <c r="L14" s="45">
        <f t="shared" si="13"/>
        <v>3257.9051663999999</v>
      </c>
      <c r="M14" s="43">
        <f t="shared" si="14"/>
        <v>4291.9383405137869</v>
      </c>
      <c r="N14" s="44">
        <f t="shared" si="15"/>
        <v>4831.75443155625</v>
      </c>
      <c r="O14" s="45">
        <f t="shared" si="16"/>
        <v>6515.8103327999997</v>
      </c>
      <c r="P14" s="39"/>
      <c r="Q14" s="39"/>
      <c r="R14" s="39"/>
    </row>
    <row r="15" spans="1:18" x14ac:dyDescent="0.45">
      <c r="A15" s="9">
        <v>7</v>
      </c>
      <c r="B15" s="5">
        <v>43895</v>
      </c>
      <c r="C15" s="46">
        <v>1</v>
      </c>
      <c r="D15" s="55">
        <v>1.27</v>
      </c>
      <c r="E15" s="56">
        <v>1.5</v>
      </c>
      <c r="F15" s="80">
        <v>2</v>
      </c>
      <c r="G15" s="22">
        <f t="shared" si="2"/>
        <v>121396.69980775358</v>
      </c>
      <c r="H15" s="22">
        <f t="shared" si="3"/>
        <v>117253.25851378254</v>
      </c>
      <c r="I15" s="22">
        <f t="shared" si="4"/>
        <v>122019.40816556799</v>
      </c>
      <c r="J15" s="43">
        <f t="shared" si="11"/>
        <v>3508.2371584939865</v>
      </c>
      <c r="K15" s="44">
        <f t="shared" si="12"/>
        <v>3366.1222539841879</v>
      </c>
      <c r="L15" s="45">
        <f t="shared" si="13"/>
        <v>3453.3794763839996</v>
      </c>
      <c r="M15" s="43">
        <f t="shared" si="14"/>
        <v>4455.4611912873634</v>
      </c>
      <c r="N15" s="44">
        <f t="shared" si="15"/>
        <v>5049.183380976282</v>
      </c>
      <c r="O15" s="45">
        <f t="shared" si="16"/>
        <v>6906.7589527679993</v>
      </c>
      <c r="P15" s="39"/>
      <c r="Q15" s="39"/>
      <c r="R15" s="39"/>
    </row>
    <row r="16" spans="1:18" x14ac:dyDescent="0.45">
      <c r="A16" s="9">
        <v>8</v>
      </c>
      <c r="B16" s="5">
        <v>43915</v>
      </c>
      <c r="C16" s="46">
        <v>1</v>
      </c>
      <c r="D16" s="55">
        <v>1.27</v>
      </c>
      <c r="E16" s="56">
        <v>1.5</v>
      </c>
      <c r="F16" s="80">
        <v>2</v>
      </c>
      <c r="G16" s="22">
        <f t="shared" si="2"/>
        <v>126021.91407042899</v>
      </c>
      <c r="H16" s="22">
        <f t="shared" si="3"/>
        <v>122529.65514690275</v>
      </c>
      <c r="I16" s="22">
        <f t="shared" si="4"/>
        <v>129340.57265550207</v>
      </c>
      <c r="J16" s="43">
        <f t="shared" si="11"/>
        <v>3641.9009942326074</v>
      </c>
      <c r="K16" s="44">
        <f t="shared" si="12"/>
        <v>3517.5977554134761</v>
      </c>
      <c r="L16" s="45">
        <f t="shared" si="13"/>
        <v>3660.5822449670395</v>
      </c>
      <c r="M16" s="43">
        <f t="shared" si="14"/>
        <v>4625.2142626754112</v>
      </c>
      <c r="N16" s="44">
        <f t="shared" si="15"/>
        <v>5276.3966331202137</v>
      </c>
      <c r="O16" s="45">
        <f t="shared" si="16"/>
        <v>7321.164489934079</v>
      </c>
      <c r="P16" s="39"/>
      <c r="Q16" s="39"/>
      <c r="R16" s="39"/>
    </row>
    <row r="17" spans="1:18" x14ac:dyDescent="0.45">
      <c r="A17" s="9">
        <v>9</v>
      </c>
      <c r="B17" s="5">
        <v>43915</v>
      </c>
      <c r="C17" s="46">
        <v>1</v>
      </c>
      <c r="D17" s="55">
        <v>-1</v>
      </c>
      <c r="E17" s="56">
        <v>-1</v>
      </c>
      <c r="F17" s="80">
        <v>-1</v>
      </c>
      <c r="G17" s="22">
        <f t="shared" si="2"/>
        <v>122241.25664831612</v>
      </c>
      <c r="H17" s="22">
        <f>IF(E17="","",H16+N17)</f>
        <v>118853.76549249566</v>
      </c>
      <c r="I17" s="22">
        <f t="shared" si="4"/>
        <v>125460.355475837</v>
      </c>
      <c r="J17" s="43">
        <f t="shared" si="11"/>
        <v>3780.6574221128694</v>
      </c>
      <c r="K17" s="44">
        <f t="shared" si="12"/>
        <v>3675.8896544070822</v>
      </c>
      <c r="L17" s="45">
        <f t="shared" si="13"/>
        <v>3880.2171796650618</v>
      </c>
      <c r="M17" s="43">
        <f t="shared" si="14"/>
        <v>-3780.6574221128694</v>
      </c>
      <c r="N17" s="44">
        <f>IF(E17="","",K17*E17)</f>
        <v>-3675.8896544070822</v>
      </c>
      <c r="O17" s="45">
        <f t="shared" si="16"/>
        <v>-3880.2171796650618</v>
      </c>
      <c r="P17" s="39"/>
      <c r="Q17" s="39"/>
      <c r="R17" s="39"/>
    </row>
    <row r="18" spans="1:18" x14ac:dyDescent="0.45">
      <c r="A18" s="9">
        <v>10</v>
      </c>
      <c r="B18" s="5">
        <v>43929</v>
      </c>
      <c r="C18" s="46">
        <v>1</v>
      </c>
      <c r="D18" s="55">
        <v>1.27</v>
      </c>
      <c r="E18" s="56">
        <v>1.5</v>
      </c>
      <c r="F18" s="80">
        <v>-1</v>
      </c>
      <c r="G18" s="22">
        <f t="shared" si="2"/>
        <v>126898.64852661696</v>
      </c>
      <c r="H18" s="22">
        <f>IF(E18="","",H17+N18)</f>
        <v>124202.18493965796</v>
      </c>
      <c r="I18" s="22">
        <f t="shared" si="4"/>
        <v>121696.54481156189</v>
      </c>
      <c r="J18" s="43">
        <f t="shared" si="11"/>
        <v>3667.2376994494834</v>
      </c>
      <c r="K18" s="44">
        <f t="shared" si="12"/>
        <v>3565.6129647748699</v>
      </c>
      <c r="L18" s="45">
        <f t="shared" si="13"/>
        <v>3763.81066427511</v>
      </c>
      <c r="M18" s="43">
        <f t="shared" si="14"/>
        <v>4657.3918783008439</v>
      </c>
      <c r="N18" s="44">
        <f>IF(E18="","",K18*E18)</f>
        <v>5348.419447162305</v>
      </c>
      <c r="O18" s="45">
        <f t="shared" si="16"/>
        <v>-3763.81066427511</v>
      </c>
      <c r="P18" s="39"/>
      <c r="Q18" s="39"/>
      <c r="R18" s="39"/>
    </row>
    <row r="19" spans="1:18" x14ac:dyDescent="0.45">
      <c r="A19" s="9">
        <v>11</v>
      </c>
      <c r="B19" s="5"/>
      <c r="C19" s="46"/>
      <c r="D19" s="55"/>
      <c r="E19" s="56"/>
      <c r="F19" s="80"/>
      <c r="G19" s="22" t="str">
        <f t="shared" si="2"/>
        <v/>
      </c>
      <c r="H19" s="22" t="str">
        <f t="shared" si="3"/>
        <v/>
      </c>
      <c r="I19" s="22" t="str">
        <f t="shared" si="4"/>
        <v/>
      </c>
      <c r="J19" s="43">
        <f t="shared" si="11"/>
        <v>3806.9594557985088</v>
      </c>
      <c r="K19" s="44">
        <f t="shared" si="12"/>
        <v>3726.0655481897388</v>
      </c>
      <c r="L19" s="45">
        <f t="shared" si="13"/>
        <v>3650.8963443468565</v>
      </c>
      <c r="M19" s="43" t="str">
        <f t="shared" si="14"/>
        <v/>
      </c>
      <c r="N19" s="44" t="str">
        <f t="shared" si="15"/>
        <v/>
      </c>
      <c r="O19" s="45" t="str">
        <f t="shared" si="16"/>
        <v/>
      </c>
      <c r="P19" s="39"/>
      <c r="Q19" s="39"/>
      <c r="R19" s="39"/>
    </row>
    <row r="20" spans="1:18" x14ac:dyDescent="0.45">
      <c r="A20" s="9">
        <v>12</v>
      </c>
      <c r="B20" s="5"/>
      <c r="C20" s="46"/>
      <c r="D20" s="55"/>
      <c r="E20" s="56"/>
      <c r="F20" s="80"/>
      <c r="G20" s="22" t="str">
        <f t="shared" si="2"/>
        <v/>
      </c>
      <c r="H20" s="22" t="str">
        <f t="shared" si="3"/>
        <v/>
      </c>
      <c r="I20" s="22" t="str">
        <f t="shared" si="4"/>
        <v/>
      </c>
      <c r="J20" s="43" t="str">
        <f t="shared" si="11"/>
        <v/>
      </c>
      <c r="K20" s="44" t="str">
        <f t="shared" si="12"/>
        <v/>
      </c>
      <c r="L20" s="45" t="str">
        <f t="shared" si="13"/>
        <v/>
      </c>
      <c r="M20" s="43" t="str">
        <f t="shared" si="14"/>
        <v/>
      </c>
      <c r="N20" s="44" t="str">
        <f t="shared" si="15"/>
        <v/>
      </c>
      <c r="O20" s="45" t="str">
        <f t="shared" si="16"/>
        <v/>
      </c>
      <c r="P20" s="39"/>
      <c r="Q20" s="39"/>
      <c r="R20" s="39"/>
    </row>
    <row r="21" spans="1:18" x14ac:dyDescent="0.45">
      <c r="A21" s="9">
        <v>13</v>
      </c>
      <c r="B21" s="5"/>
      <c r="C21" s="46"/>
      <c r="D21" s="55"/>
      <c r="E21" s="56"/>
      <c r="F21" s="80"/>
      <c r="G21" s="22" t="str">
        <f t="shared" si="2"/>
        <v/>
      </c>
      <c r="H21" s="22" t="str">
        <f t="shared" si="3"/>
        <v/>
      </c>
      <c r="I21" s="22" t="str">
        <f t="shared" si="4"/>
        <v/>
      </c>
      <c r="J21" s="43" t="str">
        <f t="shared" si="11"/>
        <v/>
      </c>
      <c r="K21" s="44" t="str">
        <f t="shared" si="12"/>
        <v/>
      </c>
      <c r="L21" s="45" t="str">
        <f t="shared" si="13"/>
        <v/>
      </c>
      <c r="M21" s="43" t="str">
        <f t="shared" si="14"/>
        <v/>
      </c>
      <c r="N21" s="44" t="str">
        <f t="shared" si="15"/>
        <v/>
      </c>
      <c r="O21" s="45" t="str">
        <f t="shared" si="16"/>
        <v/>
      </c>
      <c r="P21" s="39"/>
      <c r="Q21" s="39"/>
      <c r="R21" s="39"/>
    </row>
    <row r="22" spans="1:18" x14ac:dyDescent="0.45">
      <c r="A22" s="9">
        <v>14</v>
      </c>
      <c r="B22" s="5"/>
      <c r="C22" s="46"/>
      <c r="D22" s="55"/>
      <c r="E22" s="56"/>
      <c r="F22" s="80"/>
      <c r="G22" s="22" t="str">
        <f t="shared" si="2"/>
        <v/>
      </c>
      <c r="H22" s="22" t="str">
        <f t="shared" si="3"/>
        <v/>
      </c>
      <c r="I22" s="22" t="str">
        <f t="shared" si="4"/>
        <v/>
      </c>
      <c r="J22" s="43" t="str">
        <f t="shared" si="11"/>
        <v/>
      </c>
      <c r="K22" s="44" t="str">
        <f t="shared" si="12"/>
        <v/>
      </c>
      <c r="L22" s="45" t="str">
        <f t="shared" si="13"/>
        <v/>
      </c>
      <c r="M22" s="43" t="str">
        <f t="shared" si="14"/>
        <v/>
      </c>
      <c r="N22" s="44" t="str">
        <f t="shared" si="15"/>
        <v/>
      </c>
      <c r="O22" s="45" t="str">
        <f t="shared" si="16"/>
        <v/>
      </c>
      <c r="P22" s="39"/>
      <c r="Q22" s="39"/>
      <c r="R22" s="39"/>
    </row>
    <row r="23" spans="1:18" x14ac:dyDescent="0.45">
      <c r="A23" s="9">
        <v>15</v>
      </c>
      <c r="B23" s="5"/>
      <c r="C23" s="46"/>
      <c r="D23" s="55"/>
      <c r="E23" s="56"/>
      <c r="F23" s="80"/>
      <c r="G23" s="22" t="str">
        <f t="shared" si="2"/>
        <v/>
      </c>
      <c r="H23" s="22" t="str">
        <f t="shared" si="3"/>
        <v/>
      </c>
      <c r="I23" s="22" t="str">
        <f t="shared" si="4"/>
        <v/>
      </c>
      <c r="J23" s="43" t="str">
        <f t="shared" si="11"/>
        <v/>
      </c>
      <c r="K23" s="44" t="str">
        <f t="shared" si="12"/>
        <v/>
      </c>
      <c r="L23" s="45" t="str">
        <f t="shared" si="13"/>
        <v/>
      </c>
      <c r="M23" s="43" t="str">
        <f t="shared" si="14"/>
        <v/>
      </c>
      <c r="N23" s="44" t="str">
        <f t="shared" si="15"/>
        <v/>
      </c>
      <c r="O23" s="45" t="str">
        <f t="shared" si="16"/>
        <v/>
      </c>
      <c r="P23" s="39"/>
      <c r="Q23" s="39"/>
      <c r="R23" s="39"/>
    </row>
    <row r="24" spans="1:18" x14ac:dyDescent="0.45">
      <c r="A24" s="9">
        <v>16</v>
      </c>
      <c r="B24" s="5"/>
      <c r="C24" s="46"/>
      <c r="D24" s="55"/>
      <c r="E24" s="56"/>
      <c r="F24" s="80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3" t="str">
        <f t="shared" si="11"/>
        <v/>
      </c>
      <c r="K24" s="44" t="str">
        <f t="shared" si="12"/>
        <v/>
      </c>
      <c r="L24" s="45" t="str">
        <f t="shared" si="13"/>
        <v/>
      </c>
      <c r="M24" s="43" t="str">
        <f t="shared" si="14"/>
        <v/>
      </c>
      <c r="N24" s="44" t="str">
        <f t="shared" si="15"/>
        <v/>
      </c>
      <c r="O24" s="45" t="str">
        <f t="shared" si="16"/>
        <v/>
      </c>
      <c r="P24" s="39"/>
      <c r="Q24" s="39"/>
      <c r="R24" s="39"/>
    </row>
    <row r="25" spans="1:18" x14ac:dyDescent="0.45">
      <c r="A25" s="9">
        <v>17</v>
      </c>
      <c r="B25" s="5"/>
      <c r="C25" s="46"/>
      <c r="D25" s="55"/>
      <c r="E25" s="56"/>
      <c r="F25" s="80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3" t="str">
        <f t="shared" si="11"/>
        <v/>
      </c>
      <c r="K25" s="44" t="str">
        <f t="shared" si="12"/>
        <v/>
      </c>
      <c r="L25" s="45" t="str">
        <f t="shared" si="13"/>
        <v/>
      </c>
      <c r="M25" s="43" t="str">
        <f t="shared" si="14"/>
        <v/>
      </c>
      <c r="N25" s="44" t="str">
        <f t="shared" si="15"/>
        <v/>
      </c>
      <c r="O25" s="45" t="str">
        <f t="shared" si="16"/>
        <v/>
      </c>
      <c r="P25" s="39"/>
      <c r="Q25" s="39"/>
      <c r="R25" s="39"/>
    </row>
    <row r="26" spans="1:18" x14ac:dyDescent="0.45">
      <c r="A26" s="9">
        <v>18</v>
      </c>
      <c r="B26" s="5"/>
      <c r="C26" s="46"/>
      <c r="D26" s="55"/>
      <c r="E26" s="56"/>
      <c r="F26" s="80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3" t="str">
        <f t="shared" si="11"/>
        <v/>
      </c>
      <c r="K26" s="44" t="str">
        <f t="shared" si="12"/>
        <v/>
      </c>
      <c r="L26" s="45" t="str">
        <f t="shared" si="13"/>
        <v/>
      </c>
      <c r="M26" s="43" t="str">
        <f t="shared" si="14"/>
        <v/>
      </c>
      <c r="N26" s="44" t="str">
        <f t="shared" si="15"/>
        <v/>
      </c>
      <c r="O26" s="45" t="str">
        <f t="shared" si="16"/>
        <v/>
      </c>
      <c r="P26" s="39"/>
      <c r="Q26" s="39"/>
      <c r="R26" s="39"/>
    </row>
    <row r="27" spans="1:18" x14ac:dyDescent="0.45">
      <c r="A27" s="9">
        <v>19</v>
      </c>
      <c r="B27" s="5"/>
      <c r="C27" s="46"/>
      <c r="D27" s="55"/>
      <c r="E27" s="56"/>
      <c r="F27" s="80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3" t="str">
        <f t="shared" si="11"/>
        <v/>
      </c>
      <c r="K27" s="44" t="str">
        <f t="shared" si="12"/>
        <v/>
      </c>
      <c r="L27" s="45" t="str">
        <f t="shared" si="13"/>
        <v/>
      </c>
      <c r="M27" s="43" t="str">
        <f t="shared" si="14"/>
        <v/>
      </c>
      <c r="N27" s="44" t="str">
        <f t="shared" si="15"/>
        <v/>
      </c>
      <c r="O27" s="45" t="str">
        <f t="shared" si="16"/>
        <v/>
      </c>
      <c r="P27" s="39"/>
      <c r="Q27" s="39"/>
      <c r="R27" s="39"/>
    </row>
    <row r="28" spans="1:18" x14ac:dyDescent="0.45">
      <c r="A28" s="9">
        <v>20</v>
      </c>
      <c r="B28" s="5"/>
      <c r="C28" s="46"/>
      <c r="D28" s="55"/>
      <c r="E28" s="56"/>
      <c r="F28" s="80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3" t="str">
        <f t="shared" si="11"/>
        <v/>
      </c>
      <c r="K28" s="44" t="str">
        <f t="shared" si="12"/>
        <v/>
      </c>
      <c r="L28" s="45" t="str">
        <f t="shared" si="13"/>
        <v/>
      </c>
      <c r="M28" s="43" t="str">
        <f t="shared" si="14"/>
        <v/>
      </c>
      <c r="N28" s="44" t="str">
        <f t="shared" si="15"/>
        <v/>
      </c>
      <c r="O28" s="45" t="str">
        <f t="shared" si="16"/>
        <v/>
      </c>
      <c r="P28" s="39"/>
      <c r="Q28" s="39"/>
      <c r="R28" s="39"/>
    </row>
    <row r="29" spans="1:18" x14ac:dyDescent="0.45">
      <c r="A29" s="9">
        <v>21</v>
      </c>
      <c r="B29" s="5"/>
      <c r="C29" s="46"/>
      <c r="D29" s="55"/>
      <c r="E29" s="56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3" t="str">
        <f t="shared" si="11"/>
        <v/>
      </c>
      <c r="K29" s="44" t="str">
        <f t="shared" si="12"/>
        <v/>
      </c>
      <c r="L29" s="45" t="str">
        <f t="shared" si="13"/>
        <v/>
      </c>
      <c r="M29" s="43" t="str">
        <f t="shared" si="14"/>
        <v/>
      </c>
      <c r="N29" s="44" t="str">
        <f t="shared" si="15"/>
        <v/>
      </c>
      <c r="O29" s="45" t="str">
        <f t="shared" si="16"/>
        <v/>
      </c>
      <c r="P29" s="39"/>
      <c r="Q29" s="39"/>
      <c r="R29" s="39"/>
    </row>
    <row r="30" spans="1:18" x14ac:dyDescent="0.45">
      <c r="A30" s="9">
        <v>22</v>
      </c>
      <c r="B30" s="5"/>
      <c r="C30" s="46"/>
      <c r="D30" s="55"/>
      <c r="E30" s="56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3" t="str">
        <f t="shared" si="11"/>
        <v/>
      </c>
      <c r="K30" s="44" t="str">
        <f t="shared" si="12"/>
        <v/>
      </c>
      <c r="L30" s="45" t="str">
        <f t="shared" si="13"/>
        <v/>
      </c>
      <c r="M30" s="43" t="str">
        <f t="shared" si="14"/>
        <v/>
      </c>
      <c r="N30" s="44" t="str">
        <f t="shared" si="15"/>
        <v/>
      </c>
      <c r="O30" s="45" t="str">
        <f t="shared" si="16"/>
        <v/>
      </c>
      <c r="P30" s="39"/>
      <c r="Q30" s="39"/>
      <c r="R30" s="39"/>
    </row>
    <row r="31" spans="1:18" x14ac:dyDescent="0.45">
      <c r="A31" s="9">
        <v>23</v>
      </c>
      <c r="B31" s="5"/>
      <c r="C31" s="46"/>
      <c r="D31" s="55"/>
      <c r="E31" s="56"/>
      <c r="F31" s="80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3" t="str">
        <f t="shared" si="11"/>
        <v/>
      </c>
      <c r="K31" s="44" t="str">
        <f t="shared" si="12"/>
        <v/>
      </c>
      <c r="L31" s="45" t="str">
        <f t="shared" si="13"/>
        <v/>
      </c>
      <c r="M31" s="43" t="str">
        <f t="shared" si="14"/>
        <v/>
      </c>
      <c r="N31" s="44" t="str">
        <f t="shared" si="15"/>
        <v/>
      </c>
      <c r="O31" s="45" t="str">
        <f t="shared" si="16"/>
        <v/>
      </c>
      <c r="P31" s="39"/>
      <c r="Q31" s="39"/>
      <c r="R31" s="39"/>
    </row>
    <row r="32" spans="1:18" x14ac:dyDescent="0.45">
      <c r="A32" s="9">
        <v>24</v>
      </c>
      <c r="B32" s="5"/>
      <c r="C32" s="46"/>
      <c r="D32" s="55"/>
      <c r="E32" s="56"/>
      <c r="F32" s="80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3" t="str">
        <f t="shared" si="11"/>
        <v/>
      </c>
      <c r="K32" s="44" t="str">
        <f t="shared" si="12"/>
        <v/>
      </c>
      <c r="L32" s="45" t="str">
        <f t="shared" si="13"/>
        <v/>
      </c>
      <c r="M32" s="43" t="str">
        <f t="shared" si="14"/>
        <v/>
      </c>
      <c r="N32" s="44" t="str">
        <f t="shared" si="15"/>
        <v/>
      </c>
      <c r="O32" s="45" t="str">
        <f t="shared" si="16"/>
        <v/>
      </c>
      <c r="P32" s="39"/>
      <c r="Q32" s="39"/>
      <c r="R32" s="39"/>
    </row>
    <row r="33" spans="1:18" x14ac:dyDescent="0.45">
      <c r="A33" s="9">
        <v>25</v>
      </c>
      <c r="B33" s="5"/>
      <c r="C33" s="46"/>
      <c r="D33" s="55"/>
      <c r="E33" s="56"/>
      <c r="F33" s="80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3" t="str">
        <f t="shared" si="11"/>
        <v/>
      </c>
      <c r="K33" s="44" t="str">
        <f t="shared" si="12"/>
        <v/>
      </c>
      <c r="L33" s="45" t="str">
        <f t="shared" si="13"/>
        <v/>
      </c>
      <c r="M33" s="43" t="str">
        <f t="shared" si="14"/>
        <v/>
      </c>
      <c r="N33" s="44" t="str">
        <f t="shared" si="15"/>
        <v/>
      </c>
      <c r="O33" s="45" t="str">
        <f t="shared" si="16"/>
        <v/>
      </c>
      <c r="P33" s="39"/>
      <c r="Q33" s="39"/>
      <c r="R33" s="39"/>
    </row>
    <row r="34" spans="1:18" x14ac:dyDescent="0.45">
      <c r="A34" s="9">
        <v>26</v>
      </c>
      <c r="B34" s="5"/>
      <c r="C34" s="46"/>
      <c r="D34" s="55"/>
      <c r="E34" s="56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3" t="str">
        <f t="shared" si="11"/>
        <v/>
      </c>
      <c r="K34" s="44" t="str">
        <f t="shared" si="12"/>
        <v/>
      </c>
      <c r="L34" s="45" t="str">
        <f t="shared" si="13"/>
        <v/>
      </c>
      <c r="M34" s="43" t="str">
        <f t="shared" si="14"/>
        <v/>
      </c>
      <c r="N34" s="44" t="str">
        <f t="shared" si="15"/>
        <v/>
      </c>
      <c r="O34" s="45" t="str">
        <f t="shared" si="16"/>
        <v/>
      </c>
      <c r="P34" s="39"/>
      <c r="Q34" s="39"/>
      <c r="R34" s="39"/>
    </row>
    <row r="35" spans="1:18" x14ac:dyDescent="0.45">
      <c r="A35" s="9">
        <v>27</v>
      </c>
      <c r="B35" s="5"/>
      <c r="C35" s="46"/>
      <c r="D35" s="55"/>
      <c r="E35" s="56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3" t="str">
        <f t="shared" si="11"/>
        <v/>
      </c>
      <c r="K35" s="44" t="str">
        <f t="shared" si="12"/>
        <v/>
      </c>
      <c r="L35" s="45" t="str">
        <f t="shared" si="13"/>
        <v/>
      </c>
      <c r="M35" s="43" t="str">
        <f t="shared" si="14"/>
        <v/>
      </c>
      <c r="N35" s="44" t="str">
        <f t="shared" si="15"/>
        <v/>
      </c>
      <c r="O35" s="45" t="str">
        <f t="shared" si="16"/>
        <v/>
      </c>
      <c r="P35" s="39"/>
      <c r="Q35" s="39"/>
      <c r="R35" s="39"/>
    </row>
    <row r="36" spans="1:18" x14ac:dyDescent="0.45">
      <c r="A36" s="9">
        <v>28</v>
      </c>
      <c r="B36" s="5"/>
      <c r="C36" s="46"/>
      <c r="D36" s="55"/>
      <c r="E36" s="56"/>
      <c r="F36" s="80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3" t="str">
        <f t="shared" si="11"/>
        <v/>
      </c>
      <c r="K36" s="44" t="str">
        <f t="shared" si="12"/>
        <v/>
      </c>
      <c r="L36" s="45" t="str">
        <f t="shared" si="13"/>
        <v/>
      </c>
      <c r="M36" s="43" t="str">
        <f t="shared" si="14"/>
        <v/>
      </c>
      <c r="N36" s="44" t="str">
        <f t="shared" si="15"/>
        <v/>
      </c>
      <c r="O36" s="45" t="str">
        <f t="shared" si="16"/>
        <v/>
      </c>
      <c r="P36" s="39"/>
      <c r="Q36" s="39"/>
      <c r="R36" s="39"/>
    </row>
    <row r="37" spans="1:18" x14ac:dyDescent="0.45">
      <c r="A37" s="9">
        <v>29</v>
      </c>
      <c r="B37" s="5"/>
      <c r="C37" s="46"/>
      <c r="D37" s="55"/>
      <c r="E37" s="56"/>
      <c r="F37" s="80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3" t="str">
        <f t="shared" si="11"/>
        <v/>
      </c>
      <c r="K37" s="44" t="str">
        <f t="shared" si="12"/>
        <v/>
      </c>
      <c r="L37" s="45" t="str">
        <f t="shared" si="13"/>
        <v/>
      </c>
      <c r="M37" s="43" t="str">
        <f t="shared" si="14"/>
        <v/>
      </c>
      <c r="N37" s="44" t="str">
        <f t="shared" si="15"/>
        <v/>
      </c>
      <c r="O37" s="45" t="str">
        <f t="shared" si="16"/>
        <v/>
      </c>
      <c r="P37" s="39"/>
      <c r="Q37" s="39"/>
      <c r="R37" s="39"/>
    </row>
    <row r="38" spans="1:18" x14ac:dyDescent="0.45">
      <c r="A38" s="9">
        <v>30</v>
      </c>
      <c r="B38" s="5"/>
      <c r="C38" s="46"/>
      <c r="D38" s="55"/>
      <c r="E38" s="56"/>
      <c r="F38" s="80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3" t="str">
        <f t="shared" si="11"/>
        <v/>
      </c>
      <c r="K38" s="44" t="str">
        <f t="shared" si="12"/>
        <v/>
      </c>
      <c r="L38" s="45" t="str">
        <f t="shared" si="13"/>
        <v/>
      </c>
      <c r="M38" s="43" t="str">
        <f t="shared" si="14"/>
        <v/>
      </c>
      <c r="N38" s="44" t="str">
        <f t="shared" si="15"/>
        <v/>
      </c>
      <c r="O38" s="45" t="str">
        <f t="shared" si="16"/>
        <v/>
      </c>
      <c r="P38" s="39"/>
      <c r="Q38" s="39"/>
      <c r="R38" s="39"/>
    </row>
    <row r="39" spans="1:18" x14ac:dyDescent="0.45">
      <c r="A39" s="9">
        <v>31</v>
      </c>
      <c r="B39" s="5"/>
      <c r="C39" s="46"/>
      <c r="D39" s="55"/>
      <c r="E39" s="57"/>
      <c r="F39" s="80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3" t="str">
        <f t="shared" si="11"/>
        <v/>
      </c>
      <c r="K39" s="44" t="str">
        <f t="shared" si="12"/>
        <v/>
      </c>
      <c r="L39" s="45" t="str">
        <f t="shared" si="13"/>
        <v/>
      </c>
      <c r="M39" s="43" t="str">
        <f t="shared" si="14"/>
        <v/>
      </c>
      <c r="N39" s="44" t="str">
        <f t="shared" si="15"/>
        <v/>
      </c>
      <c r="O39" s="45" t="str">
        <f t="shared" si="16"/>
        <v/>
      </c>
      <c r="P39" s="39"/>
      <c r="Q39" s="39"/>
      <c r="R39" s="39"/>
    </row>
    <row r="40" spans="1:18" x14ac:dyDescent="0.45">
      <c r="A40" s="9">
        <v>32</v>
      </c>
      <c r="B40" s="5"/>
      <c r="C40" s="46"/>
      <c r="D40" s="55"/>
      <c r="E40" s="57"/>
      <c r="F40" s="80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3" t="str">
        <f t="shared" si="11"/>
        <v/>
      </c>
      <c r="K40" s="44" t="str">
        <f t="shared" si="12"/>
        <v/>
      </c>
      <c r="L40" s="45" t="str">
        <f t="shared" si="13"/>
        <v/>
      </c>
      <c r="M40" s="43" t="str">
        <f t="shared" si="14"/>
        <v/>
      </c>
      <c r="N40" s="44" t="str">
        <f t="shared" si="15"/>
        <v/>
      </c>
      <c r="O40" s="45" t="str">
        <f t="shared" si="16"/>
        <v/>
      </c>
      <c r="P40" s="39"/>
      <c r="Q40" s="39"/>
      <c r="R40" s="39"/>
    </row>
    <row r="41" spans="1:18" x14ac:dyDescent="0.45">
      <c r="A41" s="9">
        <v>33</v>
      </c>
      <c r="B41" s="5"/>
      <c r="C41" s="46"/>
      <c r="D41" s="55"/>
      <c r="E41" s="57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3" t="str">
        <f t="shared" si="11"/>
        <v/>
      </c>
      <c r="K41" s="44" t="str">
        <f t="shared" si="12"/>
        <v/>
      </c>
      <c r="L41" s="45" t="str">
        <f t="shared" si="13"/>
        <v/>
      </c>
      <c r="M41" s="43" t="str">
        <f t="shared" si="14"/>
        <v/>
      </c>
      <c r="N41" s="44" t="str">
        <f t="shared" si="15"/>
        <v/>
      </c>
      <c r="O41" s="45" t="str">
        <f t="shared" si="16"/>
        <v/>
      </c>
      <c r="P41" s="39"/>
      <c r="Q41" s="39"/>
      <c r="R41" s="39"/>
    </row>
    <row r="42" spans="1:18" x14ac:dyDescent="0.45">
      <c r="A42" s="9">
        <v>34</v>
      </c>
      <c r="B42" s="5"/>
      <c r="C42" s="46"/>
      <c r="D42" s="55"/>
      <c r="E42" s="57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3" t="str">
        <f t="shared" si="11"/>
        <v/>
      </c>
      <c r="K42" s="44" t="str">
        <f t="shared" si="12"/>
        <v/>
      </c>
      <c r="L42" s="45" t="str">
        <f t="shared" si="13"/>
        <v/>
      </c>
      <c r="M42" s="43" t="str">
        <f>IF(D42="","",J42*D42)</f>
        <v/>
      </c>
      <c r="N42" s="44" t="str">
        <f t="shared" si="15"/>
        <v/>
      </c>
      <c r="O42" s="45" t="str">
        <f t="shared" si="16"/>
        <v/>
      </c>
      <c r="P42" s="39"/>
      <c r="Q42" s="39"/>
      <c r="R42" s="39"/>
    </row>
    <row r="43" spans="1:18" x14ac:dyDescent="0.45">
      <c r="A43" s="3">
        <v>35</v>
      </c>
      <c r="B43" s="5"/>
      <c r="C43" s="46"/>
      <c r="D43" s="55"/>
      <c r="E43" s="57"/>
      <c r="F43" s="80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3" t="str">
        <f t="shared" si="11"/>
        <v/>
      </c>
      <c r="K43" s="44" t="str">
        <f t="shared" si="12"/>
        <v/>
      </c>
      <c r="L43" s="45" t="str">
        <f t="shared" si="13"/>
        <v/>
      </c>
      <c r="M43" s="43" t="str">
        <f t="shared" si="14"/>
        <v/>
      </c>
      <c r="N43" s="44" t="str">
        <f t="shared" si="15"/>
        <v/>
      </c>
      <c r="O43" s="45" t="str">
        <f t="shared" si="16"/>
        <v/>
      </c>
    </row>
    <row r="44" spans="1:18" x14ac:dyDescent="0.45">
      <c r="A44" s="9">
        <v>36</v>
      </c>
      <c r="B44" s="5"/>
      <c r="C44" s="46"/>
      <c r="D44" s="55"/>
      <c r="E44" s="57"/>
      <c r="F44" s="80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3" t="str">
        <f>IF(G43="","",G43*0.03)</f>
        <v/>
      </c>
      <c r="K44" s="44" t="str">
        <f t="shared" si="12"/>
        <v/>
      </c>
      <c r="L44" s="45" t="str">
        <f t="shared" si="13"/>
        <v/>
      </c>
      <c r="M44" s="43" t="str">
        <f>IF(D44="","",J44*D44)</f>
        <v/>
      </c>
      <c r="N44" s="44" t="str">
        <f t="shared" si="15"/>
        <v/>
      </c>
      <c r="O44" s="45" t="str">
        <f t="shared" si="16"/>
        <v/>
      </c>
    </row>
    <row r="45" spans="1:18" x14ac:dyDescent="0.45">
      <c r="A45" s="9">
        <v>37</v>
      </c>
      <c r="B45" s="5"/>
      <c r="C45" s="46"/>
      <c r="D45" s="55"/>
      <c r="E45" s="56"/>
      <c r="F45" s="80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3" t="str">
        <f t="shared" si="11"/>
        <v/>
      </c>
      <c r="K45" s="44" t="str">
        <f t="shared" si="12"/>
        <v/>
      </c>
      <c r="L45" s="45" t="str">
        <f t="shared" si="13"/>
        <v/>
      </c>
      <c r="M45" s="43" t="str">
        <f t="shared" si="14"/>
        <v/>
      </c>
      <c r="N45" s="44" t="str">
        <f t="shared" si="15"/>
        <v/>
      </c>
      <c r="O45" s="45" t="str">
        <f t="shared" si="16"/>
        <v/>
      </c>
    </row>
    <row r="46" spans="1:18" x14ac:dyDescent="0.45">
      <c r="A46" s="9">
        <v>38</v>
      </c>
      <c r="B46" s="5"/>
      <c r="C46" s="46"/>
      <c r="D46" s="55"/>
      <c r="E46" s="56"/>
      <c r="F46" s="80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3" t="str">
        <f t="shared" si="11"/>
        <v/>
      </c>
      <c r="K46" s="44" t="str">
        <f t="shared" si="12"/>
        <v/>
      </c>
      <c r="L46" s="45" t="str">
        <f t="shared" si="13"/>
        <v/>
      </c>
      <c r="M46" s="43" t="str">
        <f t="shared" si="14"/>
        <v/>
      </c>
      <c r="N46" s="44" t="str">
        <f t="shared" si="15"/>
        <v/>
      </c>
      <c r="O46" s="45" t="str">
        <f t="shared" si="16"/>
        <v/>
      </c>
    </row>
    <row r="47" spans="1:18" x14ac:dyDescent="0.45">
      <c r="A47" s="9">
        <v>39</v>
      </c>
      <c r="B47" s="5"/>
      <c r="C47" s="46"/>
      <c r="D47" s="55"/>
      <c r="E47" s="56"/>
      <c r="F47" s="80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3" t="str">
        <f t="shared" si="11"/>
        <v/>
      </c>
      <c r="K47" s="44" t="str">
        <f t="shared" si="12"/>
        <v/>
      </c>
      <c r="L47" s="45" t="str">
        <f t="shared" si="13"/>
        <v/>
      </c>
      <c r="M47" s="43" t="str">
        <f t="shared" si="14"/>
        <v/>
      </c>
      <c r="N47" s="44" t="str">
        <f t="shared" si="15"/>
        <v/>
      </c>
      <c r="O47" s="45" t="str">
        <f t="shared" si="16"/>
        <v/>
      </c>
    </row>
    <row r="48" spans="1:18" x14ac:dyDescent="0.45">
      <c r="A48" s="9">
        <v>40</v>
      </c>
      <c r="B48" s="5"/>
      <c r="C48" s="46"/>
      <c r="D48" s="55"/>
      <c r="E48" s="56"/>
      <c r="F48" s="80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3" t="str">
        <f t="shared" si="11"/>
        <v/>
      </c>
      <c r="K48" s="44" t="str">
        <f t="shared" si="12"/>
        <v/>
      </c>
      <c r="L48" s="45" t="str">
        <f t="shared" si="13"/>
        <v/>
      </c>
      <c r="M48" s="43" t="str">
        <f t="shared" si="14"/>
        <v/>
      </c>
      <c r="N48" s="44" t="str">
        <f t="shared" si="15"/>
        <v/>
      </c>
      <c r="O48" s="45" t="str">
        <f t="shared" si="16"/>
        <v/>
      </c>
    </row>
    <row r="49" spans="1:15" x14ac:dyDescent="0.45">
      <c r="A49" s="9">
        <v>41</v>
      </c>
      <c r="B49" s="5"/>
      <c r="C49" s="46"/>
      <c r="D49" s="55"/>
      <c r="E49" s="56"/>
      <c r="F49" s="80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3" t="str">
        <f t="shared" si="11"/>
        <v/>
      </c>
      <c r="K49" s="44" t="str">
        <f t="shared" si="12"/>
        <v/>
      </c>
      <c r="L49" s="45" t="str">
        <f t="shared" si="13"/>
        <v/>
      </c>
      <c r="M49" s="43" t="str">
        <f t="shared" si="14"/>
        <v/>
      </c>
      <c r="N49" s="44" t="str">
        <f t="shared" si="15"/>
        <v/>
      </c>
      <c r="O49" s="45" t="str">
        <f t="shared" si="16"/>
        <v/>
      </c>
    </row>
    <row r="50" spans="1:15" x14ac:dyDescent="0.45">
      <c r="A50" s="9">
        <v>42</v>
      </c>
      <c r="B50" s="5"/>
      <c r="C50" s="46"/>
      <c r="D50" s="55"/>
      <c r="E50" s="56"/>
      <c r="F50" s="80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3" t="str">
        <f t="shared" si="11"/>
        <v/>
      </c>
      <c r="K50" s="44" t="str">
        <f t="shared" si="12"/>
        <v/>
      </c>
      <c r="L50" s="45" t="str">
        <f t="shared" si="13"/>
        <v/>
      </c>
      <c r="M50" s="43" t="str">
        <f t="shared" si="14"/>
        <v/>
      </c>
      <c r="N50" s="44" t="str">
        <f t="shared" si="15"/>
        <v/>
      </c>
      <c r="O50" s="45" t="str">
        <f t="shared" si="16"/>
        <v/>
      </c>
    </row>
    <row r="51" spans="1:15" x14ac:dyDescent="0.45">
      <c r="A51" s="9">
        <v>43</v>
      </c>
      <c r="B51" s="5"/>
      <c r="C51" s="46"/>
      <c r="D51" s="55"/>
      <c r="E51" s="56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3" t="str">
        <f t="shared" si="11"/>
        <v/>
      </c>
      <c r="K51" s="44" t="str">
        <f t="shared" si="12"/>
        <v/>
      </c>
      <c r="L51" s="45" t="str">
        <f t="shared" si="13"/>
        <v/>
      </c>
      <c r="M51" s="43" t="str">
        <f t="shared" si="14"/>
        <v/>
      </c>
      <c r="N51" s="44" t="str">
        <f t="shared" si="15"/>
        <v/>
      </c>
      <c r="O51" s="45" t="str">
        <f t="shared" si="16"/>
        <v/>
      </c>
    </row>
    <row r="52" spans="1:15" x14ac:dyDescent="0.45">
      <c r="A52" s="9">
        <v>44</v>
      </c>
      <c r="B52" s="5"/>
      <c r="C52" s="46"/>
      <c r="D52" s="55"/>
      <c r="E52" s="56"/>
      <c r="F52" s="80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3" t="str">
        <f t="shared" si="11"/>
        <v/>
      </c>
      <c r="K52" s="44" t="str">
        <f t="shared" si="12"/>
        <v/>
      </c>
      <c r="L52" s="45" t="str">
        <f t="shared" si="13"/>
        <v/>
      </c>
      <c r="M52" s="43" t="str">
        <f t="shared" si="14"/>
        <v/>
      </c>
      <c r="N52" s="44" t="str">
        <f t="shared" si="15"/>
        <v/>
      </c>
      <c r="O52" s="45" t="str">
        <f t="shared" si="16"/>
        <v/>
      </c>
    </row>
    <row r="53" spans="1:15" x14ac:dyDescent="0.45">
      <c r="A53" s="9">
        <v>45</v>
      </c>
      <c r="B53" s="5"/>
      <c r="C53" s="46"/>
      <c r="D53" s="55"/>
      <c r="E53" s="56"/>
      <c r="F53" s="80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3" t="str">
        <f t="shared" si="11"/>
        <v/>
      </c>
      <c r="K53" s="44" t="str">
        <f t="shared" si="12"/>
        <v/>
      </c>
      <c r="L53" s="45" t="str">
        <f t="shared" si="13"/>
        <v/>
      </c>
      <c r="M53" s="43" t="str">
        <f t="shared" si="14"/>
        <v/>
      </c>
      <c r="N53" s="44" t="str">
        <f t="shared" si="15"/>
        <v/>
      </c>
      <c r="O53" s="45" t="str">
        <f t="shared" si="16"/>
        <v/>
      </c>
    </row>
    <row r="54" spans="1:15" x14ac:dyDescent="0.45">
      <c r="A54" s="9">
        <v>46</v>
      </c>
      <c r="B54" s="5"/>
      <c r="C54" s="46"/>
      <c r="D54" s="55"/>
      <c r="E54" s="56"/>
      <c r="F54" s="80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3" t="str">
        <f t="shared" si="11"/>
        <v/>
      </c>
      <c r="K54" s="44" t="str">
        <f t="shared" si="12"/>
        <v/>
      </c>
      <c r="L54" s="45" t="str">
        <f t="shared" si="13"/>
        <v/>
      </c>
      <c r="M54" s="43" t="str">
        <f t="shared" si="14"/>
        <v/>
      </c>
      <c r="N54" s="44" t="str">
        <f t="shared" si="15"/>
        <v/>
      </c>
      <c r="O54" s="45" t="str">
        <f t="shared" si="16"/>
        <v/>
      </c>
    </row>
    <row r="55" spans="1:15" x14ac:dyDescent="0.45">
      <c r="A55" s="9">
        <v>47</v>
      </c>
      <c r="B55" s="5"/>
      <c r="C55" s="46"/>
      <c r="D55" s="55"/>
      <c r="E55" s="56"/>
      <c r="F55" s="80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3" t="str">
        <f t="shared" si="11"/>
        <v/>
      </c>
      <c r="K55" s="44" t="str">
        <f t="shared" si="12"/>
        <v/>
      </c>
      <c r="L55" s="45" t="str">
        <f t="shared" si="13"/>
        <v/>
      </c>
      <c r="M55" s="43" t="str">
        <f t="shared" si="14"/>
        <v/>
      </c>
      <c r="N55" s="44" t="str">
        <f t="shared" si="15"/>
        <v/>
      </c>
      <c r="O55" s="45" t="str">
        <f t="shared" si="16"/>
        <v/>
      </c>
    </row>
    <row r="56" spans="1:15" x14ac:dyDescent="0.45">
      <c r="A56" s="9">
        <v>48</v>
      </c>
      <c r="B56" s="5"/>
      <c r="C56" s="46"/>
      <c r="D56" s="55"/>
      <c r="E56" s="56"/>
      <c r="F56" s="80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3" t="str">
        <f t="shared" si="11"/>
        <v/>
      </c>
      <c r="K56" s="44" t="str">
        <f t="shared" si="12"/>
        <v/>
      </c>
      <c r="L56" s="45" t="str">
        <f t="shared" si="13"/>
        <v/>
      </c>
      <c r="M56" s="43" t="str">
        <f t="shared" si="14"/>
        <v/>
      </c>
      <c r="N56" s="44" t="str">
        <f t="shared" si="15"/>
        <v/>
      </c>
      <c r="O56" s="45" t="str">
        <f t="shared" si="16"/>
        <v/>
      </c>
    </row>
    <row r="57" spans="1:15" x14ac:dyDescent="0.45">
      <c r="A57" s="9">
        <v>49</v>
      </c>
      <c r="B57" s="5"/>
      <c r="C57" s="46"/>
      <c r="D57" s="55"/>
      <c r="E57" s="56"/>
      <c r="F57" s="80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3" t="str">
        <f t="shared" si="11"/>
        <v/>
      </c>
      <c r="K57" s="44" t="str">
        <f t="shared" si="12"/>
        <v/>
      </c>
      <c r="L57" s="45" t="str">
        <f t="shared" si="13"/>
        <v/>
      </c>
      <c r="M57" s="43" t="str">
        <f t="shared" si="14"/>
        <v/>
      </c>
      <c r="N57" s="44" t="str">
        <f t="shared" si="15"/>
        <v/>
      </c>
      <c r="O57" s="45" t="str">
        <f t="shared" si="16"/>
        <v/>
      </c>
    </row>
    <row r="58" spans="1:15" ht="18.600000000000001" thickBot="1" x14ac:dyDescent="0.5">
      <c r="A58" s="9">
        <v>50</v>
      </c>
      <c r="B58" s="6"/>
      <c r="C58" s="50"/>
      <c r="D58" s="58"/>
      <c r="E58" s="59"/>
      <c r="F58" s="60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3" t="str">
        <f t="shared" si="11"/>
        <v/>
      </c>
      <c r="K58" s="44" t="str">
        <f t="shared" si="12"/>
        <v/>
      </c>
      <c r="L58" s="45" t="str">
        <f t="shared" si="13"/>
        <v/>
      </c>
      <c r="M58" s="43" t="str">
        <f t="shared" si="14"/>
        <v/>
      </c>
      <c r="N58" s="44" t="str">
        <f t="shared" si="15"/>
        <v/>
      </c>
      <c r="O58" s="45" t="str">
        <f t="shared" si="16"/>
        <v/>
      </c>
    </row>
    <row r="59" spans="1:15" ht="18.600000000000001" thickBot="1" x14ac:dyDescent="0.5">
      <c r="A59" s="9"/>
      <c r="B59" s="94" t="s">
        <v>5</v>
      </c>
      <c r="C59" s="95"/>
      <c r="D59" s="7">
        <f>COUNTIF(D9:D58,1.27)</f>
        <v>8</v>
      </c>
      <c r="E59" s="7">
        <f>COUNTIF(E9:E58,1.5)</f>
        <v>7</v>
      </c>
      <c r="F59" s="8">
        <f>COUNTIF(F9:F58,2)</f>
        <v>6</v>
      </c>
      <c r="G59" s="67">
        <f>M59+G8</f>
        <v>126898.64852661696</v>
      </c>
      <c r="H59" s="68">
        <f>N59+H8</f>
        <v>124202.18493965798</v>
      </c>
      <c r="I59" s="69">
        <f>O59+I8</f>
        <v>121696.54481156191</v>
      </c>
      <c r="J59" s="64" t="s">
        <v>32</v>
      </c>
      <c r="K59" s="65">
        <f>B58-B9</f>
        <v>-43840</v>
      </c>
      <c r="L59" s="66" t="s">
        <v>33</v>
      </c>
      <c r="M59" s="77">
        <f>SUM(M9:M58)</f>
        <v>26898.648526616966</v>
      </c>
      <c r="N59" s="78">
        <f>SUM(N9:N58)</f>
        <v>24202.184939657971</v>
      </c>
      <c r="O59" s="79">
        <f>SUM(O9:O58)</f>
        <v>21696.544811561907</v>
      </c>
    </row>
    <row r="60" spans="1:15" ht="18.600000000000001" thickBot="1" x14ac:dyDescent="0.5">
      <c r="A60" s="9"/>
      <c r="B60" s="88" t="s">
        <v>6</v>
      </c>
      <c r="C60" s="89"/>
      <c r="D60" s="7">
        <f>COUNTIF(D9:D58,-1)</f>
        <v>2</v>
      </c>
      <c r="E60" s="7">
        <f>COUNTIF(E9:E58,-1)</f>
        <v>3</v>
      </c>
      <c r="F60" s="8">
        <f>COUNTIF(F9:F58,-1)</f>
        <v>3</v>
      </c>
      <c r="G60" s="86" t="s">
        <v>31</v>
      </c>
      <c r="H60" s="87"/>
      <c r="I60" s="93"/>
      <c r="J60" s="86" t="s">
        <v>34</v>
      </c>
      <c r="K60" s="87"/>
      <c r="L60" s="93"/>
      <c r="M60" s="9"/>
      <c r="N60" s="3"/>
      <c r="O60" s="4"/>
    </row>
    <row r="61" spans="1:15" ht="18.600000000000001" thickBot="1" x14ac:dyDescent="0.5">
      <c r="A61" s="9"/>
      <c r="B61" s="88" t="s">
        <v>36</v>
      </c>
      <c r="C61" s="89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3">
        <f>G59/G8</f>
        <v>1.2689864852661696</v>
      </c>
      <c r="H61" s="74">
        <f t="shared" ref="H61" si="21">H59/H8</f>
        <v>1.2420218493965798</v>
      </c>
      <c r="I61" s="75">
        <f>I59/I8</f>
        <v>1.2169654481156191</v>
      </c>
      <c r="J61" s="62">
        <f>(G61-100%)*30/K59</f>
        <v>-1.8406921893214165E-4</v>
      </c>
      <c r="K61" s="62">
        <f>(H61-100%)*30/K59</f>
        <v>-1.6561714146663762E-4</v>
      </c>
      <c r="L61" s="63">
        <f>(I61-100%)*30/K59</f>
        <v>-1.4847088146598022E-4</v>
      </c>
      <c r="M61" s="10"/>
      <c r="N61" s="2"/>
      <c r="O61" s="11"/>
    </row>
    <row r="62" spans="1:15" ht="18.600000000000001" thickBot="1" x14ac:dyDescent="0.5">
      <c r="A62" s="3"/>
      <c r="B62" s="86" t="s">
        <v>4</v>
      </c>
      <c r="C62" s="87"/>
      <c r="D62" s="76">
        <f t="shared" ref="D62:E62" si="22">D59/(D59+D60+D61)</f>
        <v>0.8</v>
      </c>
      <c r="E62" s="71">
        <f t="shared" si="22"/>
        <v>0.7</v>
      </c>
      <c r="F62" s="72">
        <f>F59/(F59+F60+F61)</f>
        <v>0.66666666666666663</v>
      </c>
    </row>
    <row r="64" spans="1:15" x14ac:dyDescent="0.45">
      <c r="D64" s="70"/>
      <c r="E64" s="70"/>
      <c r="F64" s="70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G306"/>
  <sheetViews>
    <sheetView zoomScale="80" zoomScaleNormal="80" workbookViewId="0">
      <selection activeCell="L323" sqref="L323"/>
    </sheetView>
  </sheetViews>
  <sheetFormatPr defaultColWidth="8.09765625" defaultRowHeight="14.4" x14ac:dyDescent="0.45"/>
  <cols>
    <col min="1" max="1" width="6.59765625" style="52" customWidth="1"/>
    <col min="2" max="2" width="7.19921875" style="51" customWidth="1"/>
    <col min="3" max="256" width="8.09765625" style="51"/>
    <col min="257" max="257" width="6.59765625" style="51" customWidth="1"/>
    <col min="258" max="258" width="7.19921875" style="51" customWidth="1"/>
    <col min="259" max="512" width="8.09765625" style="51"/>
    <col min="513" max="513" width="6.59765625" style="51" customWidth="1"/>
    <col min="514" max="514" width="7.19921875" style="51" customWidth="1"/>
    <col min="515" max="768" width="8.09765625" style="51"/>
    <col min="769" max="769" width="6.59765625" style="51" customWidth="1"/>
    <col min="770" max="770" width="7.19921875" style="51" customWidth="1"/>
    <col min="771" max="1024" width="8.09765625" style="51"/>
    <col min="1025" max="1025" width="6.59765625" style="51" customWidth="1"/>
    <col min="1026" max="1026" width="7.19921875" style="51" customWidth="1"/>
    <col min="1027" max="1280" width="8.09765625" style="51"/>
    <col min="1281" max="1281" width="6.59765625" style="51" customWidth="1"/>
    <col min="1282" max="1282" width="7.19921875" style="51" customWidth="1"/>
    <col min="1283" max="1536" width="8.09765625" style="51"/>
    <col min="1537" max="1537" width="6.59765625" style="51" customWidth="1"/>
    <col min="1538" max="1538" width="7.19921875" style="51" customWidth="1"/>
    <col min="1539" max="1792" width="8.09765625" style="51"/>
    <col min="1793" max="1793" width="6.59765625" style="51" customWidth="1"/>
    <col min="1794" max="1794" width="7.19921875" style="51" customWidth="1"/>
    <col min="1795" max="2048" width="8.09765625" style="51"/>
    <col min="2049" max="2049" width="6.59765625" style="51" customWidth="1"/>
    <col min="2050" max="2050" width="7.19921875" style="51" customWidth="1"/>
    <col min="2051" max="2304" width="8.09765625" style="51"/>
    <col min="2305" max="2305" width="6.59765625" style="51" customWidth="1"/>
    <col min="2306" max="2306" width="7.19921875" style="51" customWidth="1"/>
    <col min="2307" max="2560" width="8.09765625" style="51"/>
    <col min="2561" max="2561" width="6.59765625" style="51" customWidth="1"/>
    <col min="2562" max="2562" width="7.19921875" style="51" customWidth="1"/>
    <col min="2563" max="2816" width="8.09765625" style="51"/>
    <col min="2817" max="2817" width="6.59765625" style="51" customWidth="1"/>
    <col min="2818" max="2818" width="7.19921875" style="51" customWidth="1"/>
    <col min="2819" max="3072" width="8.09765625" style="51"/>
    <col min="3073" max="3073" width="6.59765625" style="51" customWidth="1"/>
    <col min="3074" max="3074" width="7.19921875" style="51" customWidth="1"/>
    <col min="3075" max="3328" width="8.09765625" style="51"/>
    <col min="3329" max="3329" width="6.59765625" style="51" customWidth="1"/>
    <col min="3330" max="3330" width="7.19921875" style="51" customWidth="1"/>
    <col min="3331" max="3584" width="8.09765625" style="51"/>
    <col min="3585" max="3585" width="6.59765625" style="51" customWidth="1"/>
    <col min="3586" max="3586" width="7.19921875" style="51" customWidth="1"/>
    <col min="3587" max="3840" width="8.09765625" style="51"/>
    <col min="3841" max="3841" width="6.59765625" style="51" customWidth="1"/>
    <col min="3842" max="3842" width="7.19921875" style="51" customWidth="1"/>
    <col min="3843" max="4096" width="8.09765625" style="51"/>
    <col min="4097" max="4097" width="6.59765625" style="51" customWidth="1"/>
    <col min="4098" max="4098" width="7.19921875" style="51" customWidth="1"/>
    <col min="4099" max="4352" width="8.09765625" style="51"/>
    <col min="4353" max="4353" width="6.59765625" style="51" customWidth="1"/>
    <col min="4354" max="4354" width="7.19921875" style="51" customWidth="1"/>
    <col min="4355" max="4608" width="8.09765625" style="51"/>
    <col min="4609" max="4609" width="6.59765625" style="51" customWidth="1"/>
    <col min="4610" max="4610" width="7.19921875" style="51" customWidth="1"/>
    <col min="4611" max="4864" width="8.09765625" style="51"/>
    <col min="4865" max="4865" width="6.59765625" style="51" customWidth="1"/>
    <col min="4866" max="4866" width="7.19921875" style="51" customWidth="1"/>
    <col min="4867" max="5120" width="8.09765625" style="51"/>
    <col min="5121" max="5121" width="6.59765625" style="51" customWidth="1"/>
    <col min="5122" max="5122" width="7.19921875" style="51" customWidth="1"/>
    <col min="5123" max="5376" width="8.09765625" style="51"/>
    <col min="5377" max="5377" width="6.59765625" style="51" customWidth="1"/>
    <col min="5378" max="5378" width="7.19921875" style="51" customWidth="1"/>
    <col min="5379" max="5632" width="8.09765625" style="51"/>
    <col min="5633" max="5633" width="6.59765625" style="51" customWidth="1"/>
    <col min="5634" max="5634" width="7.19921875" style="51" customWidth="1"/>
    <col min="5635" max="5888" width="8.09765625" style="51"/>
    <col min="5889" max="5889" width="6.59765625" style="51" customWidth="1"/>
    <col min="5890" max="5890" width="7.19921875" style="51" customWidth="1"/>
    <col min="5891" max="6144" width="8.09765625" style="51"/>
    <col min="6145" max="6145" width="6.59765625" style="51" customWidth="1"/>
    <col min="6146" max="6146" width="7.19921875" style="51" customWidth="1"/>
    <col min="6147" max="6400" width="8.09765625" style="51"/>
    <col min="6401" max="6401" width="6.59765625" style="51" customWidth="1"/>
    <col min="6402" max="6402" width="7.19921875" style="51" customWidth="1"/>
    <col min="6403" max="6656" width="8.09765625" style="51"/>
    <col min="6657" max="6657" width="6.59765625" style="51" customWidth="1"/>
    <col min="6658" max="6658" width="7.19921875" style="51" customWidth="1"/>
    <col min="6659" max="6912" width="8.09765625" style="51"/>
    <col min="6913" max="6913" width="6.59765625" style="51" customWidth="1"/>
    <col min="6914" max="6914" width="7.19921875" style="51" customWidth="1"/>
    <col min="6915" max="7168" width="8.09765625" style="51"/>
    <col min="7169" max="7169" width="6.59765625" style="51" customWidth="1"/>
    <col min="7170" max="7170" width="7.19921875" style="51" customWidth="1"/>
    <col min="7171" max="7424" width="8.09765625" style="51"/>
    <col min="7425" max="7425" width="6.59765625" style="51" customWidth="1"/>
    <col min="7426" max="7426" width="7.19921875" style="51" customWidth="1"/>
    <col min="7427" max="7680" width="8.09765625" style="51"/>
    <col min="7681" max="7681" width="6.59765625" style="51" customWidth="1"/>
    <col min="7682" max="7682" width="7.19921875" style="51" customWidth="1"/>
    <col min="7683" max="7936" width="8.09765625" style="51"/>
    <col min="7937" max="7937" width="6.59765625" style="51" customWidth="1"/>
    <col min="7938" max="7938" width="7.19921875" style="51" customWidth="1"/>
    <col min="7939" max="8192" width="8.09765625" style="51"/>
    <col min="8193" max="8193" width="6.59765625" style="51" customWidth="1"/>
    <col min="8194" max="8194" width="7.19921875" style="51" customWidth="1"/>
    <col min="8195" max="8448" width="8.09765625" style="51"/>
    <col min="8449" max="8449" width="6.59765625" style="51" customWidth="1"/>
    <col min="8450" max="8450" width="7.19921875" style="51" customWidth="1"/>
    <col min="8451" max="8704" width="8.09765625" style="51"/>
    <col min="8705" max="8705" width="6.59765625" style="51" customWidth="1"/>
    <col min="8706" max="8706" width="7.19921875" style="51" customWidth="1"/>
    <col min="8707" max="8960" width="8.09765625" style="51"/>
    <col min="8961" max="8961" width="6.59765625" style="51" customWidth="1"/>
    <col min="8962" max="8962" width="7.19921875" style="51" customWidth="1"/>
    <col min="8963" max="9216" width="8.09765625" style="51"/>
    <col min="9217" max="9217" width="6.59765625" style="51" customWidth="1"/>
    <col min="9218" max="9218" width="7.19921875" style="51" customWidth="1"/>
    <col min="9219" max="9472" width="8.09765625" style="51"/>
    <col min="9473" max="9473" width="6.59765625" style="51" customWidth="1"/>
    <col min="9474" max="9474" width="7.19921875" style="51" customWidth="1"/>
    <col min="9475" max="9728" width="8.09765625" style="51"/>
    <col min="9729" max="9729" width="6.59765625" style="51" customWidth="1"/>
    <col min="9730" max="9730" width="7.19921875" style="51" customWidth="1"/>
    <col min="9731" max="9984" width="8.09765625" style="51"/>
    <col min="9985" max="9985" width="6.59765625" style="51" customWidth="1"/>
    <col min="9986" max="9986" width="7.19921875" style="51" customWidth="1"/>
    <col min="9987" max="10240" width="8.09765625" style="51"/>
    <col min="10241" max="10241" width="6.59765625" style="51" customWidth="1"/>
    <col min="10242" max="10242" width="7.19921875" style="51" customWidth="1"/>
    <col min="10243" max="10496" width="8.09765625" style="51"/>
    <col min="10497" max="10497" width="6.59765625" style="51" customWidth="1"/>
    <col min="10498" max="10498" width="7.19921875" style="51" customWidth="1"/>
    <col min="10499" max="10752" width="8.09765625" style="51"/>
    <col min="10753" max="10753" width="6.59765625" style="51" customWidth="1"/>
    <col min="10754" max="10754" width="7.19921875" style="51" customWidth="1"/>
    <col min="10755" max="11008" width="8.09765625" style="51"/>
    <col min="11009" max="11009" width="6.59765625" style="51" customWidth="1"/>
    <col min="11010" max="11010" width="7.19921875" style="51" customWidth="1"/>
    <col min="11011" max="11264" width="8.09765625" style="51"/>
    <col min="11265" max="11265" width="6.59765625" style="51" customWidth="1"/>
    <col min="11266" max="11266" width="7.19921875" style="51" customWidth="1"/>
    <col min="11267" max="11520" width="8.09765625" style="51"/>
    <col min="11521" max="11521" width="6.59765625" style="51" customWidth="1"/>
    <col min="11522" max="11522" width="7.19921875" style="51" customWidth="1"/>
    <col min="11523" max="11776" width="8.09765625" style="51"/>
    <col min="11777" max="11777" width="6.59765625" style="51" customWidth="1"/>
    <col min="11778" max="11778" width="7.19921875" style="51" customWidth="1"/>
    <col min="11779" max="12032" width="8.09765625" style="51"/>
    <col min="12033" max="12033" width="6.59765625" style="51" customWidth="1"/>
    <col min="12034" max="12034" width="7.19921875" style="51" customWidth="1"/>
    <col min="12035" max="12288" width="8.09765625" style="51"/>
    <col min="12289" max="12289" width="6.59765625" style="51" customWidth="1"/>
    <col min="12290" max="12290" width="7.19921875" style="51" customWidth="1"/>
    <col min="12291" max="12544" width="8.09765625" style="51"/>
    <col min="12545" max="12545" width="6.59765625" style="51" customWidth="1"/>
    <col min="12546" max="12546" width="7.19921875" style="51" customWidth="1"/>
    <col min="12547" max="12800" width="8.09765625" style="51"/>
    <col min="12801" max="12801" width="6.59765625" style="51" customWidth="1"/>
    <col min="12802" max="12802" width="7.19921875" style="51" customWidth="1"/>
    <col min="12803" max="13056" width="8.09765625" style="51"/>
    <col min="13057" max="13057" width="6.59765625" style="51" customWidth="1"/>
    <col min="13058" max="13058" width="7.19921875" style="51" customWidth="1"/>
    <col min="13059" max="13312" width="8.09765625" style="51"/>
    <col min="13313" max="13313" width="6.59765625" style="51" customWidth="1"/>
    <col min="13314" max="13314" width="7.19921875" style="51" customWidth="1"/>
    <col min="13315" max="13568" width="8.09765625" style="51"/>
    <col min="13569" max="13569" width="6.59765625" style="51" customWidth="1"/>
    <col min="13570" max="13570" width="7.19921875" style="51" customWidth="1"/>
    <col min="13571" max="13824" width="8.09765625" style="51"/>
    <col min="13825" max="13825" width="6.59765625" style="51" customWidth="1"/>
    <col min="13826" max="13826" width="7.19921875" style="51" customWidth="1"/>
    <col min="13827" max="14080" width="8.09765625" style="51"/>
    <col min="14081" max="14081" width="6.59765625" style="51" customWidth="1"/>
    <col min="14082" max="14082" width="7.19921875" style="51" customWidth="1"/>
    <col min="14083" max="14336" width="8.09765625" style="51"/>
    <col min="14337" max="14337" width="6.59765625" style="51" customWidth="1"/>
    <col min="14338" max="14338" width="7.19921875" style="51" customWidth="1"/>
    <col min="14339" max="14592" width="8.09765625" style="51"/>
    <col min="14593" max="14593" width="6.59765625" style="51" customWidth="1"/>
    <col min="14594" max="14594" width="7.19921875" style="51" customWidth="1"/>
    <col min="14595" max="14848" width="8.09765625" style="51"/>
    <col min="14849" max="14849" width="6.59765625" style="51" customWidth="1"/>
    <col min="14850" max="14850" width="7.19921875" style="51" customWidth="1"/>
    <col min="14851" max="15104" width="8.09765625" style="51"/>
    <col min="15105" max="15105" width="6.59765625" style="51" customWidth="1"/>
    <col min="15106" max="15106" width="7.19921875" style="51" customWidth="1"/>
    <col min="15107" max="15360" width="8.09765625" style="51"/>
    <col min="15361" max="15361" width="6.59765625" style="51" customWidth="1"/>
    <col min="15362" max="15362" width="7.19921875" style="51" customWidth="1"/>
    <col min="15363" max="15616" width="8.09765625" style="51"/>
    <col min="15617" max="15617" width="6.59765625" style="51" customWidth="1"/>
    <col min="15618" max="15618" width="7.19921875" style="51" customWidth="1"/>
    <col min="15619" max="15872" width="8.09765625" style="51"/>
    <col min="15873" max="15873" width="6.59765625" style="51" customWidth="1"/>
    <col min="15874" max="15874" width="7.19921875" style="51" customWidth="1"/>
    <col min="15875" max="16128" width="8.09765625" style="51"/>
    <col min="16129" max="16129" width="6.59765625" style="51" customWidth="1"/>
    <col min="16130" max="16130" width="7.19921875" style="51" customWidth="1"/>
    <col min="16131" max="16384" width="8.09765625" style="51"/>
  </cols>
  <sheetData>
    <row r="1" spans="1:7" ht="24" customHeight="1" x14ac:dyDescent="0.45">
      <c r="A1" s="83"/>
      <c r="E1" s="51" t="s">
        <v>39</v>
      </c>
      <c r="F1" s="51" t="s">
        <v>1</v>
      </c>
      <c r="G1" s="84" t="s">
        <v>38</v>
      </c>
    </row>
    <row r="2" spans="1:7" ht="24" customHeight="1" x14ac:dyDescent="0.45">
      <c r="A2" s="81"/>
    </row>
    <row r="3" spans="1:7" x14ac:dyDescent="0.45">
      <c r="A3" s="81" t="s">
        <v>37</v>
      </c>
    </row>
    <row r="4" spans="1:7" x14ac:dyDescent="0.45">
      <c r="A4" s="81"/>
    </row>
    <row r="5" spans="1:7" x14ac:dyDescent="0.45">
      <c r="A5" s="81"/>
    </row>
    <row r="6" spans="1:7" x14ac:dyDescent="0.45">
      <c r="A6" s="81"/>
    </row>
    <row r="7" spans="1:7" x14ac:dyDescent="0.45">
      <c r="A7" s="81"/>
    </row>
    <row r="8" spans="1:7" x14ac:dyDescent="0.45">
      <c r="A8" s="81"/>
    </row>
    <row r="9" spans="1:7" x14ac:dyDescent="0.45">
      <c r="A9" s="81"/>
    </row>
    <row r="10" spans="1:7" x14ac:dyDescent="0.45">
      <c r="A10" s="81"/>
    </row>
    <row r="11" spans="1:7" x14ac:dyDescent="0.45">
      <c r="A11" s="81"/>
    </row>
    <row r="12" spans="1:7" x14ac:dyDescent="0.45">
      <c r="A12" s="81"/>
    </row>
    <row r="13" spans="1:7" x14ac:dyDescent="0.45">
      <c r="A13" s="81"/>
    </row>
    <row r="14" spans="1:7" x14ac:dyDescent="0.45">
      <c r="A14" s="81"/>
    </row>
    <row r="15" spans="1:7" x14ac:dyDescent="0.45">
      <c r="A15" s="81"/>
    </row>
    <row r="16" spans="1:7" x14ac:dyDescent="0.45">
      <c r="A16" s="81"/>
    </row>
    <row r="17" spans="1:1" x14ac:dyDescent="0.45">
      <c r="A17" s="81"/>
    </row>
    <row r="18" spans="1:1" x14ac:dyDescent="0.45">
      <c r="A18" s="81"/>
    </row>
    <row r="19" spans="1:1" x14ac:dyDescent="0.45">
      <c r="A19" s="81"/>
    </row>
    <row r="20" spans="1:1" x14ac:dyDescent="0.45">
      <c r="A20" s="81"/>
    </row>
    <row r="21" spans="1:1" x14ac:dyDescent="0.45">
      <c r="A21" s="81"/>
    </row>
    <row r="22" spans="1:1" x14ac:dyDescent="0.45">
      <c r="A22" s="81"/>
    </row>
    <row r="23" spans="1:1" x14ac:dyDescent="0.45">
      <c r="A23" s="81"/>
    </row>
    <row r="24" spans="1:1" x14ac:dyDescent="0.45">
      <c r="A24" s="81"/>
    </row>
    <row r="25" spans="1:1" x14ac:dyDescent="0.45">
      <c r="A25" s="81"/>
    </row>
    <row r="26" spans="1:1" x14ac:dyDescent="0.45">
      <c r="A26" s="81"/>
    </row>
    <row r="27" spans="1:1" x14ac:dyDescent="0.45">
      <c r="A27" s="81"/>
    </row>
    <row r="28" spans="1:1" x14ac:dyDescent="0.45">
      <c r="A28" s="81"/>
    </row>
    <row r="29" spans="1:1" x14ac:dyDescent="0.45">
      <c r="A29" s="81"/>
    </row>
    <row r="30" spans="1:1" x14ac:dyDescent="0.45">
      <c r="A30" s="81"/>
    </row>
    <row r="31" spans="1:1" x14ac:dyDescent="0.45">
      <c r="A31" s="81"/>
    </row>
    <row r="32" spans="1:1" x14ac:dyDescent="0.45">
      <c r="A32" s="81"/>
    </row>
    <row r="33" spans="1:1" x14ac:dyDescent="0.45">
      <c r="A33" s="81"/>
    </row>
    <row r="34" spans="1:1" x14ac:dyDescent="0.45">
      <c r="A34" s="81"/>
    </row>
    <row r="35" spans="1:1" x14ac:dyDescent="0.45">
      <c r="A35" s="81" t="s">
        <v>40</v>
      </c>
    </row>
    <row r="36" spans="1:1" x14ac:dyDescent="0.45">
      <c r="A36" s="81"/>
    </row>
    <row r="37" spans="1:1" x14ac:dyDescent="0.45">
      <c r="A37" s="81"/>
    </row>
    <row r="38" spans="1:1" x14ac:dyDescent="0.45">
      <c r="A38" s="81"/>
    </row>
    <row r="39" spans="1:1" x14ac:dyDescent="0.45">
      <c r="A39" s="81"/>
    </row>
    <row r="40" spans="1:1" x14ac:dyDescent="0.45">
      <c r="A40" s="81"/>
    </row>
    <row r="41" spans="1:1" x14ac:dyDescent="0.45">
      <c r="A41" s="81"/>
    </row>
    <row r="42" spans="1:1" x14ac:dyDescent="0.45">
      <c r="A42" s="81"/>
    </row>
    <row r="43" spans="1:1" x14ac:dyDescent="0.45">
      <c r="A43" s="81"/>
    </row>
    <row r="44" spans="1:1" x14ac:dyDescent="0.45">
      <c r="A44" s="81"/>
    </row>
    <row r="45" spans="1:1" x14ac:dyDescent="0.45">
      <c r="A45" s="81"/>
    </row>
    <row r="46" spans="1:1" x14ac:dyDescent="0.45">
      <c r="A46" s="81"/>
    </row>
    <row r="47" spans="1:1" x14ac:dyDescent="0.45">
      <c r="A47" s="81"/>
    </row>
    <row r="48" spans="1:1" x14ac:dyDescent="0.45">
      <c r="A48" s="81"/>
    </row>
    <row r="49" spans="1:1" x14ac:dyDescent="0.45">
      <c r="A49" s="81"/>
    </row>
    <row r="50" spans="1:1" x14ac:dyDescent="0.45">
      <c r="A50" s="81"/>
    </row>
    <row r="51" spans="1:1" x14ac:dyDescent="0.45">
      <c r="A51" s="81"/>
    </row>
    <row r="52" spans="1:1" x14ac:dyDescent="0.45">
      <c r="A52" s="81"/>
    </row>
    <row r="53" spans="1:1" x14ac:dyDescent="0.45">
      <c r="A53" s="81"/>
    </row>
    <row r="54" spans="1:1" x14ac:dyDescent="0.45">
      <c r="A54" s="81"/>
    </row>
    <row r="55" spans="1:1" x14ac:dyDescent="0.45">
      <c r="A55" s="81"/>
    </row>
    <row r="56" spans="1:1" x14ac:dyDescent="0.45">
      <c r="A56" s="81"/>
    </row>
    <row r="57" spans="1:1" x14ac:dyDescent="0.45">
      <c r="A57" s="81"/>
    </row>
    <row r="58" spans="1:1" x14ac:dyDescent="0.45">
      <c r="A58" s="81"/>
    </row>
    <row r="59" spans="1:1" x14ac:dyDescent="0.45">
      <c r="A59" s="81"/>
    </row>
    <row r="60" spans="1:1" x14ac:dyDescent="0.45">
      <c r="A60" s="81"/>
    </row>
    <row r="61" spans="1:1" x14ac:dyDescent="0.45">
      <c r="A61" s="81"/>
    </row>
    <row r="62" spans="1:1" x14ac:dyDescent="0.45">
      <c r="A62" s="81"/>
    </row>
    <row r="63" spans="1:1" x14ac:dyDescent="0.45">
      <c r="A63" s="81"/>
    </row>
    <row r="64" spans="1:1" x14ac:dyDescent="0.45">
      <c r="A64" s="81"/>
    </row>
    <row r="65" spans="1:1" x14ac:dyDescent="0.45">
      <c r="A65" s="81"/>
    </row>
    <row r="66" spans="1:1" x14ac:dyDescent="0.45">
      <c r="A66" s="81"/>
    </row>
    <row r="67" spans="1:1" x14ac:dyDescent="0.45">
      <c r="A67" s="81" t="s">
        <v>41</v>
      </c>
    </row>
    <row r="68" spans="1:1" x14ac:dyDescent="0.45">
      <c r="A68" s="81"/>
    </row>
    <row r="69" spans="1:1" x14ac:dyDescent="0.45">
      <c r="A69" s="81"/>
    </row>
    <row r="70" spans="1:1" x14ac:dyDescent="0.45">
      <c r="A70" s="81"/>
    </row>
    <row r="71" spans="1:1" x14ac:dyDescent="0.45">
      <c r="A71" s="81"/>
    </row>
    <row r="72" spans="1:1" x14ac:dyDescent="0.45">
      <c r="A72" s="81"/>
    </row>
    <row r="73" spans="1:1" x14ac:dyDescent="0.45">
      <c r="A73" s="81"/>
    </row>
    <row r="74" spans="1:1" x14ac:dyDescent="0.45">
      <c r="A74" s="81"/>
    </row>
    <row r="75" spans="1:1" x14ac:dyDescent="0.45">
      <c r="A75" s="81"/>
    </row>
    <row r="76" spans="1:1" x14ac:dyDescent="0.45">
      <c r="A76" s="81"/>
    </row>
    <row r="77" spans="1:1" x14ac:dyDescent="0.45">
      <c r="A77" s="81"/>
    </row>
    <row r="78" spans="1:1" x14ac:dyDescent="0.45">
      <c r="A78" s="81"/>
    </row>
    <row r="79" spans="1:1" x14ac:dyDescent="0.45">
      <c r="A79" s="81"/>
    </row>
    <row r="80" spans="1:1" x14ac:dyDescent="0.45">
      <c r="A80" s="81"/>
    </row>
    <row r="81" spans="1:1" x14ac:dyDescent="0.45">
      <c r="A81" s="81"/>
    </row>
    <row r="82" spans="1:1" x14ac:dyDescent="0.45">
      <c r="A82" s="81"/>
    </row>
    <row r="83" spans="1:1" x14ac:dyDescent="0.45">
      <c r="A83" s="81"/>
    </row>
    <row r="84" spans="1:1" x14ac:dyDescent="0.45">
      <c r="A84" s="81"/>
    </row>
    <row r="85" spans="1:1" x14ac:dyDescent="0.45">
      <c r="A85" s="81"/>
    </row>
    <row r="86" spans="1:1" x14ac:dyDescent="0.45">
      <c r="A86" s="81"/>
    </row>
    <row r="87" spans="1:1" x14ac:dyDescent="0.45">
      <c r="A87" s="81"/>
    </row>
    <row r="88" spans="1:1" x14ac:dyDescent="0.45">
      <c r="A88" s="81"/>
    </row>
    <row r="89" spans="1:1" x14ac:dyDescent="0.45">
      <c r="A89" s="81"/>
    </row>
    <row r="90" spans="1:1" x14ac:dyDescent="0.45">
      <c r="A90" s="81"/>
    </row>
    <row r="91" spans="1:1" x14ac:dyDescent="0.45">
      <c r="A91" s="81"/>
    </row>
    <row r="92" spans="1:1" x14ac:dyDescent="0.45">
      <c r="A92" s="81"/>
    </row>
    <row r="93" spans="1:1" x14ac:dyDescent="0.45">
      <c r="A93" s="81"/>
    </row>
    <row r="94" spans="1:1" x14ac:dyDescent="0.45">
      <c r="A94" s="81"/>
    </row>
    <row r="95" spans="1:1" x14ac:dyDescent="0.45">
      <c r="A95" s="81"/>
    </row>
    <row r="96" spans="1:1" x14ac:dyDescent="0.45">
      <c r="A96" s="81"/>
    </row>
    <row r="97" spans="1:1" x14ac:dyDescent="0.45">
      <c r="A97" s="81"/>
    </row>
    <row r="98" spans="1:1" x14ac:dyDescent="0.45">
      <c r="A98" s="81"/>
    </row>
    <row r="99" spans="1:1" x14ac:dyDescent="0.45">
      <c r="A99" s="81" t="s">
        <v>43</v>
      </c>
    </row>
    <row r="100" spans="1:1" x14ac:dyDescent="0.45">
      <c r="A100" s="81"/>
    </row>
    <row r="101" spans="1:1" x14ac:dyDescent="0.45">
      <c r="A101" s="81"/>
    </row>
    <row r="102" spans="1:1" x14ac:dyDescent="0.45">
      <c r="A102" s="81"/>
    </row>
    <row r="103" spans="1:1" x14ac:dyDescent="0.45">
      <c r="A103" s="81"/>
    </row>
    <row r="104" spans="1:1" x14ac:dyDescent="0.45">
      <c r="A104" s="81"/>
    </row>
    <row r="105" spans="1:1" x14ac:dyDescent="0.45">
      <c r="A105" s="81"/>
    </row>
    <row r="106" spans="1:1" x14ac:dyDescent="0.45">
      <c r="A106" s="81"/>
    </row>
    <row r="107" spans="1:1" x14ac:dyDescent="0.45">
      <c r="A107" s="81"/>
    </row>
    <row r="108" spans="1:1" x14ac:dyDescent="0.45">
      <c r="A108" s="81"/>
    </row>
    <row r="109" spans="1:1" x14ac:dyDescent="0.45">
      <c r="A109" s="81"/>
    </row>
    <row r="110" spans="1:1" x14ac:dyDescent="0.45">
      <c r="A110" s="81"/>
    </row>
    <row r="111" spans="1:1" x14ac:dyDescent="0.45">
      <c r="A111" s="81"/>
    </row>
    <row r="112" spans="1:1" x14ac:dyDescent="0.45">
      <c r="A112" s="81"/>
    </row>
    <row r="113" spans="1:1" x14ac:dyDescent="0.45">
      <c r="A113" s="81"/>
    </row>
    <row r="114" spans="1:1" x14ac:dyDescent="0.45">
      <c r="A114" s="81"/>
    </row>
    <row r="115" spans="1:1" x14ac:dyDescent="0.45">
      <c r="A115" s="81"/>
    </row>
    <row r="116" spans="1:1" x14ac:dyDescent="0.45">
      <c r="A116" s="81"/>
    </row>
    <row r="117" spans="1:1" x14ac:dyDescent="0.45">
      <c r="A117" s="81"/>
    </row>
    <row r="118" spans="1:1" x14ac:dyDescent="0.45">
      <c r="A118" s="81"/>
    </row>
    <row r="119" spans="1:1" x14ac:dyDescent="0.45">
      <c r="A119" s="81"/>
    </row>
    <row r="120" spans="1:1" x14ac:dyDescent="0.45">
      <c r="A120" s="81"/>
    </row>
    <row r="121" spans="1:1" x14ac:dyDescent="0.45">
      <c r="A121" s="81"/>
    </row>
    <row r="122" spans="1:1" x14ac:dyDescent="0.45">
      <c r="A122" s="81"/>
    </row>
    <row r="123" spans="1:1" x14ac:dyDescent="0.45">
      <c r="A123" s="81"/>
    </row>
    <row r="124" spans="1:1" x14ac:dyDescent="0.45">
      <c r="A124" s="81"/>
    </row>
    <row r="125" spans="1:1" x14ac:dyDescent="0.45">
      <c r="A125" s="81"/>
    </row>
    <row r="126" spans="1:1" x14ac:dyDescent="0.45">
      <c r="A126" s="81"/>
    </row>
    <row r="127" spans="1:1" x14ac:dyDescent="0.45">
      <c r="A127" s="81"/>
    </row>
    <row r="128" spans="1:1" x14ac:dyDescent="0.45">
      <c r="A128" s="81"/>
    </row>
    <row r="129" spans="1:1" x14ac:dyDescent="0.45">
      <c r="A129" s="81"/>
    </row>
    <row r="130" spans="1:1" x14ac:dyDescent="0.45">
      <c r="A130" s="81"/>
    </row>
    <row r="131" spans="1:1" x14ac:dyDescent="0.45">
      <c r="A131" s="81" t="s">
        <v>44</v>
      </c>
    </row>
    <row r="132" spans="1:1" x14ac:dyDescent="0.45">
      <c r="A132" s="81"/>
    </row>
    <row r="133" spans="1:1" x14ac:dyDescent="0.45">
      <c r="A133" s="81"/>
    </row>
    <row r="134" spans="1:1" x14ac:dyDescent="0.45">
      <c r="A134" s="81"/>
    </row>
    <row r="135" spans="1:1" x14ac:dyDescent="0.45">
      <c r="A135" s="81"/>
    </row>
    <row r="136" spans="1:1" x14ac:dyDescent="0.45">
      <c r="A136" s="81"/>
    </row>
    <row r="137" spans="1:1" x14ac:dyDescent="0.45">
      <c r="A137" s="81"/>
    </row>
    <row r="138" spans="1:1" x14ac:dyDescent="0.45">
      <c r="A138" s="81"/>
    </row>
    <row r="139" spans="1:1" x14ac:dyDescent="0.45">
      <c r="A139" s="81"/>
    </row>
    <row r="140" spans="1:1" x14ac:dyDescent="0.45">
      <c r="A140" s="81"/>
    </row>
    <row r="141" spans="1:1" x14ac:dyDescent="0.45">
      <c r="A141" s="81"/>
    </row>
    <row r="142" spans="1:1" x14ac:dyDescent="0.45">
      <c r="A142" s="81"/>
    </row>
    <row r="143" spans="1:1" x14ac:dyDescent="0.45">
      <c r="A143" s="81"/>
    </row>
    <row r="144" spans="1:1" x14ac:dyDescent="0.45">
      <c r="A144" s="81"/>
    </row>
    <row r="145" spans="1:1" x14ac:dyDescent="0.45">
      <c r="A145" s="81"/>
    </row>
    <row r="146" spans="1:1" x14ac:dyDescent="0.45">
      <c r="A146" s="81"/>
    </row>
    <row r="147" spans="1:1" x14ac:dyDescent="0.45">
      <c r="A147" s="81"/>
    </row>
    <row r="148" spans="1:1" x14ac:dyDescent="0.45">
      <c r="A148" s="81"/>
    </row>
    <row r="149" spans="1:1" x14ac:dyDescent="0.45">
      <c r="A149" s="81"/>
    </row>
    <row r="150" spans="1:1" x14ac:dyDescent="0.45">
      <c r="A150" s="81"/>
    </row>
    <row r="151" spans="1:1" x14ac:dyDescent="0.45">
      <c r="A151" s="81"/>
    </row>
    <row r="152" spans="1:1" x14ac:dyDescent="0.45">
      <c r="A152" s="81"/>
    </row>
    <row r="153" spans="1:1" x14ac:dyDescent="0.45">
      <c r="A153" s="81"/>
    </row>
    <row r="154" spans="1:1" x14ac:dyDescent="0.45">
      <c r="A154" s="81"/>
    </row>
    <row r="155" spans="1:1" x14ac:dyDescent="0.45">
      <c r="A155" s="81"/>
    </row>
    <row r="156" spans="1:1" x14ac:dyDescent="0.45">
      <c r="A156" s="81"/>
    </row>
    <row r="157" spans="1:1" x14ac:dyDescent="0.45">
      <c r="A157" s="81"/>
    </row>
    <row r="158" spans="1:1" x14ac:dyDescent="0.45">
      <c r="A158" s="81"/>
    </row>
    <row r="159" spans="1:1" x14ac:dyDescent="0.45">
      <c r="A159" s="81"/>
    </row>
    <row r="160" spans="1:1" x14ac:dyDescent="0.45">
      <c r="A160" s="81"/>
    </row>
    <row r="161" spans="1:1" x14ac:dyDescent="0.45">
      <c r="A161" s="81"/>
    </row>
    <row r="162" spans="1:1" x14ac:dyDescent="0.45">
      <c r="A162" s="81"/>
    </row>
    <row r="163" spans="1:1" x14ac:dyDescent="0.45">
      <c r="A163" s="81" t="s">
        <v>45</v>
      </c>
    </row>
    <row r="164" spans="1:1" x14ac:dyDescent="0.45">
      <c r="A164" s="81"/>
    </row>
    <row r="165" spans="1:1" x14ac:dyDescent="0.45">
      <c r="A165" s="81"/>
    </row>
    <row r="166" spans="1:1" x14ac:dyDescent="0.45">
      <c r="A166" s="81"/>
    </row>
    <row r="167" spans="1:1" x14ac:dyDescent="0.45">
      <c r="A167" s="81"/>
    </row>
    <row r="168" spans="1:1" x14ac:dyDescent="0.45">
      <c r="A168" s="81"/>
    </row>
    <row r="169" spans="1:1" x14ac:dyDescent="0.45">
      <c r="A169" s="81"/>
    </row>
    <row r="170" spans="1:1" x14ac:dyDescent="0.45">
      <c r="A170" s="81"/>
    </row>
    <row r="171" spans="1:1" x14ac:dyDescent="0.45">
      <c r="A171" s="81"/>
    </row>
    <row r="172" spans="1:1" x14ac:dyDescent="0.45">
      <c r="A172" s="81"/>
    </row>
    <row r="173" spans="1:1" x14ac:dyDescent="0.45">
      <c r="A173" s="81"/>
    </row>
    <row r="174" spans="1:1" x14ac:dyDescent="0.45">
      <c r="A174" s="81"/>
    </row>
    <row r="175" spans="1:1" x14ac:dyDescent="0.45">
      <c r="A175" s="81"/>
    </row>
    <row r="176" spans="1:1" x14ac:dyDescent="0.45">
      <c r="A176" s="81"/>
    </row>
    <row r="177" spans="1:1" x14ac:dyDescent="0.45">
      <c r="A177" s="81"/>
    </row>
    <row r="178" spans="1:1" x14ac:dyDescent="0.45">
      <c r="A178" s="81"/>
    </row>
    <row r="179" spans="1:1" x14ac:dyDescent="0.45">
      <c r="A179" s="81"/>
    </row>
    <row r="180" spans="1:1" x14ac:dyDescent="0.45">
      <c r="A180" s="81"/>
    </row>
    <row r="181" spans="1:1" x14ac:dyDescent="0.45">
      <c r="A181" s="81"/>
    </row>
    <row r="182" spans="1:1" x14ac:dyDescent="0.45">
      <c r="A182" s="81"/>
    </row>
    <row r="183" spans="1:1" x14ac:dyDescent="0.45">
      <c r="A183" s="81"/>
    </row>
    <row r="184" spans="1:1" x14ac:dyDescent="0.45">
      <c r="A184" s="81"/>
    </row>
    <row r="185" spans="1:1" x14ac:dyDescent="0.45">
      <c r="A185" s="81"/>
    </row>
    <row r="186" spans="1:1" x14ac:dyDescent="0.45">
      <c r="A186" s="81"/>
    </row>
    <row r="187" spans="1:1" x14ac:dyDescent="0.45">
      <c r="A187" s="81"/>
    </row>
    <row r="188" spans="1:1" x14ac:dyDescent="0.45">
      <c r="A188" s="81"/>
    </row>
    <row r="189" spans="1:1" x14ac:dyDescent="0.45">
      <c r="A189" s="81"/>
    </row>
    <row r="190" spans="1:1" x14ac:dyDescent="0.45">
      <c r="A190" s="81"/>
    </row>
    <row r="191" spans="1:1" x14ac:dyDescent="0.45">
      <c r="A191" s="81"/>
    </row>
    <row r="192" spans="1:1" x14ac:dyDescent="0.45">
      <c r="A192" s="81"/>
    </row>
    <row r="193" spans="1:1" x14ac:dyDescent="0.45">
      <c r="A193" s="81"/>
    </row>
    <row r="194" spans="1:1" x14ac:dyDescent="0.45">
      <c r="A194" s="81"/>
    </row>
    <row r="195" spans="1:1" x14ac:dyDescent="0.45">
      <c r="A195" s="81" t="s">
        <v>46</v>
      </c>
    </row>
    <row r="196" spans="1:1" x14ac:dyDescent="0.45">
      <c r="A196" s="81"/>
    </row>
    <row r="197" spans="1:1" x14ac:dyDescent="0.45">
      <c r="A197" s="81"/>
    </row>
    <row r="227" spans="1:1" x14ac:dyDescent="0.45">
      <c r="A227" s="52" t="s">
        <v>47</v>
      </c>
    </row>
    <row r="259" spans="1:1" x14ac:dyDescent="0.45">
      <c r="A259" s="52" t="s">
        <v>48</v>
      </c>
    </row>
    <row r="291" spans="1:1" x14ac:dyDescent="0.45">
      <c r="A291" s="52" t="s">
        <v>49</v>
      </c>
    </row>
    <row r="306" spans="1:2" x14ac:dyDescent="0.45">
      <c r="A306" s="96"/>
      <c r="B306" s="96"/>
    </row>
  </sheetData>
  <mergeCells count="1">
    <mergeCell ref="A306:B306"/>
  </mergeCells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B35" sqref="B35"/>
    </sheetView>
  </sheetViews>
  <sheetFormatPr defaultColWidth="8.09765625" defaultRowHeight="13.2" x14ac:dyDescent="0.45"/>
  <cols>
    <col min="1" max="16384" width="8.09765625" style="51"/>
  </cols>
  <sheetData>
    <row r="1" spans="1:10" x14ac:dyDescent="0.45">
      <c r="A1" s="51" t="s">
        <v>27</v>
      </c>
    </row>
    <row r="2" spans="1:10" x14ac:dyDescent="0.45">
      <c r="A2" s="97"/>
      <c r="B2" s="98"/>
      <c r="C2" s="98"/>
      <c r="D2" s="98"/>
      <c r="E2" s="98"/>
      <c r="F2" s="98"/>
      <c r="G2" s="98"/>
      <c r="H2" s="98"/>
      <c r="I2" s="98"/>
      <c r="J2" s="98"/>
    </row>
    <row r="3" spans="1:10" x14ac:dyDescent="0.45">
      <c r="A3" s="98"/>
      <c r="B3" s="98"/>
      <c r="C3" s="98"/>
      <c r="D3" s="98"/>
      <c r="E3" s="98"/>
      <c r="F3" s="98"/>
      <c r="G3" s="98"/>
      <c r="H3" s="98"/>
      <c r="I3" s="98"/>
      <c r="J3" s="98"/>
    </row>
    <row r="4" spans="1:10" x14ac:dyDescent="0.45">
      <c r="A4" s="98"/>
      <c r="B4" s="98"/>
      <c r="C4" s="98"/>
      <c r="D4" s="98"/>
      <c r="E4" s="98"/>
      <c r="F4" s="98"/>
      <c r="G4" s="98"/>
      <c r="H4" s="98"/>
      <c r="I4" s="98"/>
      <c r="J4" s="98"/>
    </row>
    <row r="5" spans="1:10" x14ac:dyDescent="0.45">
      <c r="A5" s="98"/>
      <c r="B5" s="98"/>
      <c r="C5" s="98"/>
      <c r="D5" s="98"/>
      <c r="E5" s="98"/>
      <c r="F5" s="98"/>
      <c r="G5" s="98"/>
      <c r="H5" s="98"/>
      <c r="I5" s="98"/>
      <c r="J5" s="98"/>
    </row>
    <row r="6" spans="1:10" x14ac:dyDescent="0.45">
      <c r="A6" s="98"/>
      <c r="B6" s="98"/>
      <c r="C6" s="98"/>
      <c r="D6" s="98"/>
      <c r="E6" s="98"/>
      <c r="F6" s="98"/>
      <c r="G6" s="98"/>
      <c r="H6" s="98"/>
      <c r="I6" s="98"/>
      <c r="J6" s="98"/>
    </row>
    <row r="7" spans="1:10" x14ac:dyDescent="0.45">
      <c r="A7" s="98"/>
      <c r="B7" s="98"/>
      <c r="C7" s="98"/>
      <c r="D7" s="98"/>
      <c r="E7" s="98"/>
      <c r="F7" s="98"/>
      <c r="G7" s="98"/>
      <c r="H7" s="98"/>
      <c r="I7" s="98"/>
      <c r="J7" s="98"/>
    </row>
    <row r="8" spans="1:10" x14ac:dyDescent="0.45">
      <c r="A8" s="98"/>
      <c r="B8" s="98"/>
      <c r="C8" s="98"/>
      <c r="D8" s="98"/>
      <c r="E8" s="98"/>
      <c r="F8" s="98"/>
      <c r="G8" s="98"/>
      <c r="H8" s="98"/>
      <c r="I8" s="98"/>
      <c r="J8" s="98"/>
    </row>
    <row r="9" spans="1:10" x14ac:dyDescent="0.45">
      <c r="A9" s="98"/>
      <c r="B9" s="98"/>
      <c r="C9" s="98"/>
      <c r="D9" s="98"/>
      <c r="E9" s="98"/>
      <c r="F9" s="98"/>
      <c r="G9" s="98"/>
      <c r="H9" s="98"/>
      <c r="I9" s="98"/>
      <c r="J9" s="98"/>
    </row>
    <row r="11" spans="1:10" x14ac:dyDescent="0.45">
      <c r="A11" s="51" t="s">
        <v>28</v>
      </c>
    </row>
    <row r="12" spans="1:10" x14ac:dyDescent="0.45">
      <c r="A12" s="99"/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x14ac:dyDescent="0.45">
      <c r="A13" s="100"/>
      <c r="B13" s="100"/>
      <c r="C13" s="100"/>
      <c r="D13" s="100"/>
      <c r="E13" s="100"/>
      <c r="F13" s="100"/>
      <c r="G13" s="100"/>
      <c r="H13" s="100"/>
      <c r="I13" s="100"/>
      <c r="J13" s="100"/>
    </row>
    <row r="14" spans="1:10" x14ac:dyDescent="0.45">
      <c r="A14" s="100"/>
      <c r="B14" s="100"/>
      <c r="C14" s="100"/>
      <c r="D14" s="100"/>
      <c r="E14" s="100"/>
      <c r="F14" s="100"/>
      <c r="G14" s="100"/>
      <c r="H14" s="100"/>
      <c r="I14" s="100"/>
      <c r="J14" s="100"/>
    </row>
    <row r="15" spans="1:10" x14ac:dyDescent="0.45">
      <c r="A15" s="100"/>
      <c r="B15" s="100"/>
      <c r="C15" s="100"/>
      <c r="D15" s="100"/>
      <c r="E15" s="100"/>
      <c r="F15" s="100"/>
      <c r="G15" s="100"/>
      <c r="H15" s="100"/>
      <c r="I15" s="100"/>
      <c r="J15" s="100"/>
    </row>
    <row r="16" spans="1:10" x14ac:dyDescent="0.45">
      <c r="A16" s="100"/>
      <c r="B16" s="100"/>
      <c r="C16" s="100"/>
      <c r="D16" s="100"/>
      <c r="E16" s="100"/>
      <c r="F16" s="100"/>
      <c r="G16" s="100"/>
      <c r="H16" s="100"/>
      <c r="I16" s="100"/>
      <c r="J16" s="100"/>
    </row>
    <row r="17" spans="1:10" x14ac:dyDescent="0.45">
      <c r="A17" s="100"/>
      <c r="B17" s="100"/>
      <c r="C17" s="100"/>
      <c r="D17" s="100"/>
      <c r="E17" s="100"/>
      <c r="F17" s="100"/>
      <c r="G17" s="100"/>
      <c r="H17" s="100"/>
      <c r="I17" s="100"/>
      <c r="J17" s="100"/>
    </row>
    <row r="18" spans="1:10" x14ac:dyDescent="0.45">
      <c r="A18" s="100"/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0" x14ac:dyDescent="0.45">
      <c r="A19" s="100"/>
      <c r="B19" s="100"/>
      <c r="C19" s="100"/>
      <c r="D19" s="100"/>
      <c r="E19" s="100"/>
      <c r="F19" s="100"/>
      <c r="G19" s="100"/>
      <c r="H19" s="100"/>
      <c r="I19" s="100"/>
      <c r="J19" s="100"/>
    </row>
    <row r="21" spans="1:10" x14ac:dyDescent="0.45">
      <c r="A21" s="51" t="s">
        <v>29</v>
      </c>
    </row>
    <row r="22" spans="1:10" x14ac:dyDescent="0.45">
      <c r="A22" s="99"/>
      <c r="B22" s="99"/>
      <c r="C22" s="99"/>
      <c r="D22" s="99"/>
      <c r="E22" s="99"/>
      <c r="F22" s="99"/>
      <c r="G22" s="99"/>
      <c r="H22" s="99"/>
      <c r="I22" s="99"/>
      <c r="J22" s="99"/>
    </row>
    <row r="23" spans="1:10" x14ac:dyDescent="0.45">
      <c r="A23" s="99"/>
      <c r="B23" s="99"/>
      <c r="C23" s="99"/>
      <c r="D23" s="99"/>
      <c r="E23" s="99"/>
      <c r="F23" s="99"/>
      <c r="G23" s="99"/>
      <c r="H23" s="99"/>
      <c r="I23" s="99"/>
      <c r="J23" s="99"/>
    </row>
    <row r="24" spans="1:10" x14ac:dyDescent="0.45">
      <c r="A24" s="99"/>
      <c r="B24" s="99"/>
      <c r="C24" s="99"/>
      <c r="D24" s="99"/>
      <c r="E24" s="99"/>
      <c r="F24" s="99"/>
      <c r="G24" s="99"/>
      <c r="H24" s="99"/>
      <c r="I24" s="99"/>
      <c r="J24" s="99"/>
    </row>
    <row r="25" spans="1:10" x14ac:dyDescent="0.45">
      <c r="A25" s="99"/>
      <c r="B25" s="99"/>
      <c r="C25" s="99"/>
      <c r="D25" s="99"/>
      <c r="E25" s="99"/>
      <c r="F25" s="99"/>
      <c r="G25" s="99"/>
      <c r="H25" s="99"/>
      <c r="I25" s="99"/>
      <c r="J25" s="99"/>
    </row>
    <row r="26" spans="1:10" x14ac:dyDescent="0.45">
      <c r="A26" s="99"/>
      <c r="B26" s="99"/>
      <c r="C26" s="99"/>
      <c r="D26" s="99"/>
      <c r="E26" s="99"/>
      <c r="F26" s="99"/>
      <c r="G26" s="99"/>
      <c r="H26" s="99"/>
      <c r="I26" s="99"/>
      <c r="J26" s="99"/>
    </row>
    <row r="27" spans="1:10" x14ac:dyDescent="0.45">
      <c r="A27" s="99"/>
      <c r="B27" s="99"/>
      <c r="C27" s="99"/>
      <c r="D27" s="99"/>
      <c r="E27" s="99"/>
      <c r="F27" s="99"/>
      <c r="G27" s="99"/>
      <c r="H27" s="99"/>
      <c r="I27" s="99"/>
      <c r="J27" s="99"/>
    </row>
    <row r="28" spans="1:10" x14ac:dyDescent="0.45">
      <c r="A28" s="99"/>
      <c r="B28" s="99"/>
      <c r="C28" s="99"/>
      <c r="D28" s="99"/>
      <c r="E28" s="99"/>
      <c r="F28" s="99"/>
      <c r="G28" s="99"/>
      <c r="H28" s="99"/>
      <c r="I28" s="99"/>
      <c r="J28" s="99"/>
    </row>
    <row r="29" spans="1:10" x14ac:dyDescent="0.45">
      <c r="A29" s="99"/>
      <c r="B29" s="99"/>
      <c r="C29" s="99"/>
      <c r="D29" s="99"/>
      <c r="E29" s="99"/>
      <c r="F29" s="99"/>
      <c r="G29" s="99"/>
      <c r="H29" s="99"/>
      <c r="I29" s="99"/>
      <c r="J29" s="99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D5" sqref="D5"/>
    </sheetView>
  </sheetViews>
  <sheetFormatPr defaultRowHeight="18" x14ac:dyDescent="0.45"/>
  <cols>
    <col min="1" max="1" width="14" customWidth="1"/>
    <col min="2" max="2" width="13.19921875" customWidth="1"/>
    <col min="4" max="4" width="14.69921875" customWidth="1"/>
    <col min="6" max="6" width="14.19921875" customWidth="1"/>
    <col min="8" max="8" width="15.59765625" customWidth="1"/>
  </cols>
  <sheetData>
    <row r="1" spans="1:8" x14ac:dyDescent="0.45">
      <c r="A1" s="29" t="s">
        <v>14</v>
      </c>
      <c r="B1" s="30"/>
      <c r="C1" s="31"/>
      <c r="D1" s="32"/>
      <c r="E1" s="31"/>
      <c r="F1" s="32"/>
      <c r="G1" s="31"/>
      <c r="H1" s="32"/>
    </row>
    <row r="2" spans="1:8" x14ac:dyDescent="0.45">
      <c r="A2" s="33"/>
      <c r="B2" s="31"/>
      <c r="C2" s="31"/>
      <c r="D2" s="32"/>
      <c r="E2" s="31"/>
      <c r="F2" s="32"/>
      <c r="G2" s="31"/>
      <c r="H2" s="32"/>
    </row>
    <row r="3" spans="1:8" x14ac:dyDescent="0.45">
      <c r="A3" s="34" t="s">
        <v>15</v>
      </c>
      <c r="B3" s="34" t="s">
        <v>16</v>
      </c>
      <c r="C3" s="34" t="s">
        <v>17</v>
      </c>
      <c r="D3" s="35" t="s">
        <v>18</v>
      </c>
      <c r="E3" s="34" t="s">
        <v>19</v>
      </c>
      <c r="F3" s="35" t="s">
        <v>18</v>
      </c>
      <c r="G3" s="34" t="s">
        <v>20</v>
      </c>
      <c r="H3" s="35" t="s">
        <v>18</v>
      </c>
    </row>
    <row r="4" spans="1:8" x14ac:dyDescent="0.45">
      <c r="A4" s="36" t="s">
        <v>21</v>
      </c>
      <c r="B4" s="36" t="s">
        <v>22</v>
      </c>
      <c r="C4" s="36"/>
      <c r="D4" s="37"/>
      <c r="E4" s="36"/>
      <c r="F4" s="37"/>
      <c r="G4" s="36"/>
      <c r="H4" s="37"/>
    </row>
    <row r="5" spans="1:8" x14ac:dyDescent="0.45">
      <c r="A5" s="36" t="s">
        <v>50</v>
      </c>
      <c r="B5" s="36" t="s">
        <v>22</v>
      </c>
      <c r="C5" s="36"/>
      <c r="D5" s="37"/>
      <c r="E5" s="36"/>
      <c r="F5" s="38"/>
      <c r="G5" s="36"/>
      <c r="H5" s="38"/>
    </row>
    <row r="6" spans="1:8" x14ac:dyDescent="0.45">
      <c r="A6" s="36" t="s">
        <v>21</v>
      </c>
      <c r="B6" s="36"/>
      <c r="C6" s="36"/>
      <c r="D6" s="38"/>
      <c r="E6" s="36"/>
      <c r="F6" s="38"/>
      <c r="G6" s="36"/>
      <c r="H6" s="38"/>
    </row>
    <row r="7" spans="1:8" x14ac:dyDescent="0.45">
      <c r="A7" s="36" t="s">
        <v>21</v>
      </c>
      <c r="B7" s="36"/>
      <c r="C7" s="36"/>
      <c r="D7" s="38"/>
      <c r="E7" s="36"/>
      <c r="F7" s="38"/>
      <c r="G7" s="36"/>
      <c r="H7" s="38"/>
    </row>
    <row r="8" spans="1:8" x14ac:dyDescent="0.45">
      <c r="A8" s="36" t="s">
        <v>21</v>
      </c>
      <c r="B8" s="36"/>
      <c r="C8" s="36"/>
      <c r="D8" s="38"/>
      <c r="E8" s="36"/>
      <c r="F8" s="38"/>
      <c r="G8" s="36"/>
      <c r="H8" s="38"/>
    </row>
    <row r="9" spans="1:8" x14ac:dyDescent="0.45">
      <c r="A9" s="36" t="s">
        <v>21</v>
      </c>
      <c r="B9" s="36"/>
      <c r="C9" s="36"/>
      <c r="D9" s="38"/>
      <c r="E9" s="36"/>
      <c r="F9" s="38"/>
      <c r="G9" s="36"/>
      <c r="H9" s="38"/>
    </row>
    <row r="10" spans="1:8" x14ac:dyDescent="0.45">
      <c r="A10" s="36" t="s">
        <v>21</v>
      </c>
      <c r="B10" s="36"/>
      <c r="C10" s="36"/>
      <c r="D10" s="38"/>
      <c r="E10" s="36"/>
      <c r="F10" s="38"/>
      <c r="G10" s="36"/>
      <c r="H10" s="38"/>
    </row>
    <row r="11" spans="1:8" x14ac:dyDescent="0.45">
      <c r="A11" s="36" t="s">
        <v>21</v>
      </c>
      <c r="B11" s="36"/>
      <c r="C11" s="36"/>
      <c r="D11" s="38"/>
      <c r="E11" s="36"/>
      <c r="F11" s="38"/>
      <c r="G11" s="36"/>
      <c r="H11" s="38"/>
    </row>
    <row r="12" spans="1:8" x14ac:dyDescent="0.45">
      <c r="A12" s="33"/>
      <c r="B12" s="31"/>
      <c r="C12" s="31"/>
      <c r="D12" s="32"/>
      <c r="E12" s="31"/>
      <c r="F12" s="32"/>
      <c r="G12" s="31"/>
      <c r="H12" s="32"/>
    </row>
  </sheetData>
  <phoneticPr fontId="1"/>
  <pageMargins left="0.7" right="0.7" top="0.75" bottom="0.75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2022-01-04T12:25:39Z</dcterms:modified>
</cp:coreProperties>
</file>