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MA\検証\"/>
    </mc:Choice>
  </mc:AlternateContent>
  <xr:revisionPtr revIDLastSave="0" documentId="13_ncr:1_{369C8067-AAB6-49B4-B5F7-23F6AEAA2B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検証シート1" sheetId="7" r:id="rId1"/>
    <sheet name="画像" sheetId="6" r:id="rId2"/>
    <sheet name="気づき" sheetId="5" r:id="rId3"/>
    <sheet name="検証終了通貨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1" i="7" l="1"/>
  <c r="E61" i="7"/>
  <c r="D61" i="7"/>
  <c r="F60" i="7"/>
  <c r="E60" i="7"/>
  <c r="D60" i="7"/>
  <c r="D62" i="7" s="1"/>
  <c r="K59" i="7"/>
  <c r="F59" i="7"/>
  <c r="F62" i="7" s="1"/>
  <c r="E59" i="7"/>
  <c r="E62" i="7" s="1"/>
  <c r="D59" i="7"/>
  <c r="O58" i="7"/>
  <c r="N58" i="7"/>
  <c r="M58" i="7"/>
  <c r="I58" i="7"/>
  <c r="H58" i="7"/>
  <c r="G58" i="7"/>
  <c r="O57" i="7"/>
  <c r="N57" i="7"/>
  <c r="M57" i="7"/>
  <c r="J57" i="7"/>
  <c r="I57" i="7"/>
  <c r="L58" i="7" s="1"/>
  <c r="H57" i="7"/>
  <c r="K58" i="7" s="1"/>
  <c r="G57" i="7"/>
  <c r="J58" i="7" s="1"/>
  <c r="O56" i="7"/>
  <c r="N56" i="7"/>
  <c r="M56" i="7"/>
  <c r="I56" i="7"/>
  <c r="L57" i="7" s="1"/>
  <c r="H56" i="7"/>
  <c r="K57" i="7" s="1"/>
  <c r="G56" i="7"/>
  <c r="O55" i="7"/>
  <c r="N55" i="7"/>
  <c r="M55" i="7"/>
  <c r="I55" i="7"/>
  <c r="L56" i="7" s="1"/>
  <c r="H55" i="7"/>
  <c r="K56" i="7" s="1"/>
  <c r="G55" i="7"/>
  <c r="J56" i="7" s="1"/>
  <c r="O54" i="7"/>
  <c r="N54" i="7"/>
  <c r="M54" i="7"/>
  <c r="I54" i="7"/>
  <c r="L55" i="7" s="1"/>
  <c r="H54" i="7"/>
  <c r="K55" i="7" s="1"/>
  <c r="G54" i="7"/>
  <c r="J55" i="7" s="1"/>
  <c r="O53" i="7"/>
  <c r="N53" i="7"/>
  <c r="M53" i="7"/>
  <c r="J53" i="7"/>
  <c r="I53" i="7"/>
  <c r="L54" i="7" s="1"/>
  <c r="H53" i="7"/>
  <c r="K54" i="7" s="1"/>
  <c r="G53" i="7"/>
  <c r="J54" i="7" s="1"/>
  <c r="O52" i="7"/>
  <c r="N52" i="7"/>
  <c r="M52" i="7"/>
  <c r="I52" i="7"/>
  <c r="L53" i="7" s="1"/>
  <c r="H52" i="7"/>
  <c r="K53" i="7" s="1"/>
  <c r="G52" i="7"/>
  <c r="O51" i="7"/>
  <c r="N51" i="7"/>
  <c r="M51" i="7"/>
  <c r="I51" i="7"/>
  <c r="L52" i="7" s="1"/>
  <c r="H51" i="7"/>
  <c r="K52" i="7" s="1"/>
  <c r="G51" i="7"/>
  <c r="J52" i="7" s="1"/>
  <c r="O50" i="7"/>
  <c r="N50" i="7"/>
  <c r="M50" i="7"/>
  <c r="I50" i="7"/>
  <c r="L51" i="7" s="1"/>
  <c r="H50" i="7"/>
  <c r="K51" i="7" s="1"/>
  <c r="G50" i="7"/>
  <c r="J51" i="7" s="1"/>
  <c r="O49" i="7"/>
  <c r="N49" i="7"/>
  <c r="M49" i="7"/>
  <c r="K49" i="7"/>
  <c r="I49" i="7"/>
  <c r="L50" i="7" s="1"/>
  <c r="H49" i="7"/>
  <c r="K50" i="7" s="1"/>
  <c r="G49" i="7"/>
  <c r="J50" i="7" s="1"/>
  <c r="O48" i="7"/>
  <c r="N48" i="7"/>
  <c r="M48" i="7"/>
  <c r="L48" i="7"/>
  <c r="K48" i="7"/>
  <c r="I48" i="7"/>
  <c r="L49" i="7" s="1"/>
  <c r="H48" i="7"/>
  <c r="G48" i="7"/>
  <c r="J49" i="7" s="1"/>
  <c r="O47" i="7"/>
  <c r="N47" i="7"/>
  <c r="M47" i="7"/>
  <c r="I47" i="7"/>
  <c r="H47" i="7"/>
  <c r="G47" i="7"/>
  <c r="J48" i="7" s="1"/>
  <c r="O46" i="7"/>
  <c r="N46" i="7"/>
  <c r="M46" i="7"/>
  <c r="J46" i="7"/>
  <c r="I46" i="7"/>
  <c r="L47" i="7" s="1"/>
  <c r="H46" i="7"/>
  <c r="K47" i="7" s="1"/>
  <c r="G46" i="7"/>
  <c r="J47" i="7" s="1"/>
  <c r="O45" i="7"/>
  <c r="N45" i="7"/>
  <c r="M45" i="7"/>
  <c r="J45" i="7"/>
  <c r="I45" i="7"/>
  <c r="L46" i="7" s="1"/>
  <c r="H45" i="7"/>
  <c r="K46" i="7" s="1"/>
  <c r="G45" i="7"/>
  <c r="O44" i="7"/>
  <c r="N44" i="7"/>
  <c r="M44" i="7"/>
  <c r="I44" i="7"/>
  <c r="L45" i="7" s="1"/>
  <c r="H44" i="7"/>
  <c r="K45" i="7" s="1"/>
  <c r="G44" i="7"/>
  <c r="O43" i="7"/>
  <c r="N43" i="7"/>
  <c r="M43" i="7"/>
  <c r="I43" i="7"/>
  <c r="L44" i="7" s="1"/>
  <c r="H43" i="7"/>
  <c r="K44" i="7" s="1"/>
  <c r="G43" i="7"/>
  <c r="J44" i="7" s="1"/>
  <c r="O42" i="7"/>
  <c r="N42" i="7"/>
  <c r="M42" i="7"/>
  <c r="I42" i="7"/>
  <c r="L43" i="7" s="1"/>
  <c r="H42" i="7"/>
  <c r="K43" i="7" s="1"/>
  <c r="G42" i="7"/>
  <c r="J43" i="7" s="1"/>
  <c r="O41" i="7"/>
  <c r="N41" i="7"/>
  <c r="M41" i="7"/>
  <c r="K41" i="7"/>
  <c r="I41" i="7"/>
  <c r="L42" i="7" s="1"/>
  <c r="H41" i="7"/>
  <c r="K42" i="7" s="1"/>
  <c r="G41" i="7"/>
  <c r="J42" i="7" s="1"/>
  <c r="O40" i="7"/>
  <c r="N40" i="7"/>
  <c r="M40" i="7"/>
  <c r="L40" i="7"/>
  <c r="K40" i="7"/>
  <c r="I40" i="7"/>
  <c r="L41" i="7" s="1"/>
  <c r="H40" i="7"/>
  <c r="G40" i="7"/>
  <c r="J41" i="7" s="1"/>
  <c r="O39" i="7"/>
  <c r="N39" i="7"/>
  <c r="M39" i="7"/>
  <c r="I39" i="7"/>
  <c r="H39" i="7"/>
  <c r="G39" i="7"/>
  <c r="J40" i="7" s="1"/>
  <c r="O38" i="7"/>
  <c r="N38" i="7"/>
  <c r="M38" i="7"/>
  <c r="J38" i="7"/>
  <c r="I38" i="7"/>
  <c r="L39" i="7" s="1"/>
  <c r="H38" i="7"/>
  <c r="K39" i="7" s="1"/>
  <c r="G38" i="7"/>
  <c r="J39" i="7" s="1"/>
  <c r="O37" i="7"/>
  <c r="N37" i="7"/>
  <c r="M37" i="7"/>
  <c r="J37" i="7"/>
  <c r="I37" i="7"/>
  <c r="L38" i="7" s="1"/>
  <c r="H37" i="7"/>
  <c r="K38" i="7" s="1"/>
  <c r="G37" i="7"/>
  <c r="O36" i="7"/>
  <c r="N36" i="7"/>
  <c r="M36" i="7"/>
  <c r="I36" i="7"/>
  <c r="L37" i="7" s="1"/>
  <c r="H36" i="7"/>
  <c r="K37" i="7" s="1"/>
  <c r="G36" i="7"/>
  <c r="O35" i="7"/>
  <c r="N35" i="7"/>
  <c r="M35" i="7"/>
  <c r="I35" i="7"/>
  <c r="L36" i="7" s="1"/>
  <c r="H35" i="7"/>
  <c r="K36" i="7" s="1"/>
  <c r="G35" i="7"/>
  <c r="J36" i="7" s="1"/>
  <c r="O34" i="7"/>
  <c r="N34" i="7"/>
  <c r="M34" i="7"/>
  <c r="I34" i="7"/>
  <c r="L35" i="7" s="1"/>
  <c r="H34" i="7"/>
  <c r="K35" i="7" s="1"/>
  <c r="G34" i="7"/>
  <c r="J35" i="7" s="1"/>
  <c r="O9" i="7"/>
  <c r="J9" i="7"/>
  <c r="M9" i="7" s="1"/>
  <c r="I8" i="7"/>
  <c r="L9" i="7" s="1"/>
  <c r="H8" i="7"/>
  <c r="K9" i="7" s="1"/>
  <c r="N9" i="7" s="1"/>
  <c r="G8" i="7"/>
  <c r="G9" i="7" l="1"/>
  <c r="H9" i="7"/>
  <c r="I9" i="7"/>
  <c r="K10" i="7" l="1"/>
  <c r="N10" i="7" s="1"/>
  <c r="H10" i="7" s="1"/>
  <c r="L10" i="7"/>
  <c r="O10" i="7" s="1"/>
  <c r="G10" i="7"/>
  <c r="J10" i="7"/>
  <c r="M10" i="7" s="1"/>
  <c r="K11" i="7" l="1"/>
  <c r="N11" i="7" s="1"/>
  <c r="H11" i="7" s="1"/>
  <c r="I10" i="7"/>
  <c r="J11" i="7"/>
  <c r="M11" i="7" s="1"/>
  <c r="G11" i="7"/>
  <c r="K12" i="7" l="1"/>
  <c r="N12" i="7" s="1"/>
  <c r="H12" i="7" s="1"/>
  <c r="J12" i="7"/>
  <c r="M12" i="7" s="1"/>
  <c r="G12" i="7" s="1"/>
  <c r="L11" i="7"/>
  <c r="O11" i="7" s="1"/>
  <c r="I11" i="7"/>
  <c r="J13" i="7" l="1"/>
  <c r="M13" i="7" s="1"/>
  <c r="G13" i="7" s="1"/>
  <c r="H13" i="7"/>
  <c r="K13" i="7"/>
  <c r="N13" i="7" s="1"/>
  <c r="L12" i="7"/>
  <c r="O12" i="7" s="1"/>
  <c r="I12" i="7" s="1"/>
  <c r="J14" i="7" l="1"/>
  <c r="M14" i="7" s="1"/>
  <c r="G14" i="7" s="1"/>
  <c r="L13" i="7"/>
  <c r="O13" i="7" s="1"/>
  <c r="I13" i="7" s="1"/>
  <c r="K14" i="7"/>
  <c r="N14" i="7" s="1"/>
  <c r="H14" i="7"/>
  <c r="L14" i="7" l="1"/>
  <c r="O14" i="7" s="1"/>
  <c r="I14" i="7"/>
  <c r="J15" i="7"/>
  <c r="M15" i="7" s="1"/>
  <c r="G15" i="7" s="1"/>
  <c r="K15" i="7"/>
  <c r="N15" i="7" s="1"/>
  <c r="H15" i="7" s="1"/>
  <c r="J16" i="7" l="1"/>
  <c r="M16" i="7" s="1"/>
  <c r="G16" i="7" s="1"/>
  <c r="K16" i="7"/>
  <c r="N16" i="7" s="1"/>
  <c r="H16" i="7" s="1"/>
  <c r="L15" i="7"/>
  <c r="O15" i="7" s="1"/>
  <c r="I15" i="7"/>
  <c r="J17" i="7" l="1"/>
  <c r="M17" i="7" s="1"/>
  <c r="G17" i="7"/>
  <c r="K17" i="7"/>
  <c r="N17" i="7" s="1"/>
  <c r="H17" i="7" s="1"/>
  <c r="L16" i="7"/>
  <c r="O16" i="7" s="1"/>
  <c r="I16" i="7" s="1"/>
  <c r="L17" i="7" l="1"/>
  <c r="O17" i="7" s="1"/>
  <c r="I17" i="7" s="1"/>
  <c r="K18" i="7"/>
  <c r="N18" i="7" s="1"/>
  <c r="H18" i="7"/>
  <c r="G18" i="7"/>
  <c r="J18" i="7"/>
  <c r="M18" i="7" s="1"/>
  <c r="L18" i="7" l="1"/>
  <c r="O18" i="7" s="1"/>
  <c r="I18" i="7" s="1"/>
  <c r="K19" i="7"/>
  <c r="N19" i="7" s="1"/>
  <c r="H19" i="7" s="1"/>
  <c r="J19" i="7"/>
  <c r="M19" i="7" s="1"/>
  <c r="G19" i="7" s="1"/>
  <c r="I19" i="7" l="1"/>
  <c r="L19" i="7"/>
  <c r="O19" i="7" s="1"/>
  <c r="J20" i="7"/>
  <c r="M20" i="7" s="1"/>
  <c r="G20" i="7" s="1"/>
  <c r="K20" i="7"/>
  <c r="N20" i="7" s="1"/>
  <c r="H20" i="7" s="1"/>
  <c r="H21" i="7" l="1"/>
  <c r="K21" i="7"/>
  <c r="N21" i="7" s="1"/>
  <c r="J21" i="7"/>
  <c r="M21" i="7" s="1"/>
  <c r="G21" i="7" s="1"/>
  <c r="I20" i="7"/>
  <c r="L20" i="7"/>
  <c r="O20" i="7" s="1"/>
  <c r="J22" i="7" l="1"/>
  <c r="M22" i="7" s="1"/>
  <c r="G22" i="7" s="1"/>
  <c r="K22" i="7"/>
  <c r="N22" i="7" s="1"/>
  <c r="H22" i="7" s="1"/>
  <c r="L21" i="7"/>
  <c r="O21" i="7" s="1"/>
  <c r="I21" i="7" s="1"/>
  <c r="K23" i="7" l="1"/>
  <c r="N23" i="7" s="1"/>
  <c r="H23" i="7"/>
  <c r="L22" i="7"/>
  <c r="O22" i="7" s="1"/>
  <c r="I22" i="7" s="1"/>
  <c r="J23" i="7"/>
  <c r="M23" i="7" s="1"/>
  <c r="G23" i="7"/>
  <c r="L23" i="7" l="1"/>
  <c r="O23" i="7" s="1"/>
  <c r="I23" i="7"/>
  <c r="K24" i="7"/>
  <c r="N24" i="7" s="1"/>
  <c r="H24" i="7"/>
  <c r="J24" i="7"/>
  <c r="M24" i="7" s="1"/>
  <c r="G24" i="7" s="1"/>
  <c r="J25" i="7" l="1"/>
  <c r="M25" i="7" s="1"/>
  <c r="G25" i="7"/>
  <c r="K25" i="7"/>
  <c r="N25" i="7" s="1"/>
  <c r="H25" i="7" s="1"/>
  <c r="L24" i="7"/>
  <c r="O24" i="7" s="1"/>
  <c r="I24" i="7" s="1"/>
  <c r="L25" i="7" l="1"/>
  <c r="O25" i="7" s="1"/>
  <c r="I25" i="7" s="1"/>
  <c r="K26" i="7"/>
  <c r="N26" i="7" s="1"/>
  <c r="H26" i="7"/>
  <c r="J26" i="7"/>
  <c r="M26" i="7" s="1"/>
  <c r="G26" i="7" s="1"/>
  <c r="J27" i="7" l="1"/>
  <c r="M27" i="7" s="1"/>
  <c r="G27" i="7"/>
  <c r="L26" i="7"/>
  <c r="O26" i="7" s="1"/>
  <c r="I26" i="7"/>
  <c r="K27" i="7"/>
  <c r="N27" i="7" s="1"/>
  <c r="H27" i="7"/>
  <c r="J28" i="7" l="1"/>
  <c r="M28" i="7" s="1"/>
  <c r="G28" i="7" s="1"/>
  <c r="L27" i="7"/>
  <c r="O27" i="7" s="1"/>
  <c r="I27" i="7"/>
  <c r="K28" i="7"/>
  <c r="N28" i="7" s="1"/>
  <c r="H28" i="7" s="1"/>
  <c r="K29" i="7" l="1"/>
  <c r="N29" i="7" s="1"/>
  <c r="H29" i="7" s="1"/>
  <c r="J29" i="7"/>
  <c r="M29" i="7" s="1"/>
  <c r="G29" i="7"/>
  <c r="L28" i="7"/>
  <c r="O28" i="7" s="1"/>
  <c r="I28" i="7" s="1"/>
  <c r="L29" i="7" l="1"/>
  <c r="O29" i="7" s="1"/>
  <c r="I29" i="7"/>
  <c r="K30" i="7"/>
  <c r="N30" i="7" s="1"/>
  <c r="H30" i="7"/>
  <c r="J30" i="7"/>
  <c r="M30" i="7" s="1"/>
  <c r="G30" i="7" s="1"/>
  <c r="J31" i="7" l="1"/>
  <c r="M31" i="7" s="1"/>
  <c r="G31" i="7"/>
  <c r="K31" i="7"/>
  <c r="N31" i="7" s="1"/>
  <c r="H31" i="7" s="1"/>
  <c r="L30" i="7"/>
  <c r="O30" i="7" s="1"/>
  <c r="I30" i="7"/>
  <c r="K32" i="7" l="1"/>
  <c r="N32" i="7" s="1"/>
  <c r="H32" i="7"/>
  <c r="L31" i="7"/>
  <c r="O31" i="7" s="1"/>
  <c r="I31" i="7"/>
  <c r="J32" i="7"/>
  <c r="M32" i="7" s="1"/>
  <c r="G32" i="7"/>
  <c r="J33" i="7" l="1"/>
  <c r="M33" i="7" s="1"/>
  <c r="M59" i="7" s="1"/>
  <c r="G59" i="7" s="1"/>
  <c r="G61" i="7" s="1"/>
  <c r="J61" i="7" s="1"/>
  <c r="L32" i="7"/>
  <c r="O32" i="7" s="1"/>
  <c r="I32" i="7" s="1"/>
  <c r="K33" i="7"/>
  <c r="N33" i="7" s="1"/>
  <c r="N59" i="7" s="1"/>
  <c r="H59" i="7" s="1"/>
  <c r="H61" i="7" s="1"/>
  <c r="K61" i="7" s="1"/>
  <c r="L33" i="7" l="1"/>
  <c r="O33" i="7" s="1"/>
  <c r="O59" i="7" s="1"/>
  <c r="I59" i="7" s="1"/>
  <c r="I61" i="7" s="1"/>
  <c r="L61" i="7" s="1"/>
  <c r="H33" i="7"/>
  <c r="K34" i="7" s="1"/>
  <c r="G33" i="7"/>
  <c r="J34" i="7" s="1"/>
  <c r="I33" i="7" l="1"/>
  <c r="L34" i="7" s="1"/>
</calcChain>
</file>

<file path=xl/sharedStrings.xml><?xml version="1.0" encoding="utf-8"?>
<sst xmlns="http://schemas.openxmlformats.org/spreadsheetml/2006/main" count="111" uniqueCount="82">
  <si>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</si>
  <si>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</si>
  <si>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</si>
  <si>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</si>
  <si>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</si>
  <si>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</si>
  <si>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</si>
  <si>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</si>
  <si>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</si>
  <si>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</si>
  <si>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</si>
  <si>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</si>
  <si>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</si>
  <si>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</si>
  <si>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</si>
  <si>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</si>
  <si>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</si>
  <si>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</si>
  <si>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</si>
  <si>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</si>
  <si>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</si>
  <si>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</si>
  <si>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EUR/USD</t>
    <phoneticPr fontId="5"/>
  </si>
  <si>
    <t>4H足</t>
    <rPh sb="2" eb="3">
      <t>アシ</t>
    </rPh>
    <phoneticPr fontId="1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</si>
  <si>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</si>
  <si>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</si>
  <si>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</si>
  <si>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</si>
  <si>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</si>
  <si>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</si>
  <si>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</si>
  <si>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</si>
  <si>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</si>
  <si>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</si>
  <si>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</si>
  <si>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</si>
  <si>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</si>
  <si>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No.1</t>
    <phoneticPr fontId="1"/>
  </si>
  <si>
    <t>No.2</t>
  </si>
  <si>
    <t>No.3</t>
  </si>
  <si>
    <t>No.5</t>
  </si>
  <si>
    <t>No.6</t>
  </si>
  <si>
    <t>No.7</t>
  </si>
  <si>
    <t>No.8</t>
  </si>
  <si>
    <t>No.9</t>
  </si>
  <si>
    <t>No.10</t>
  </si>
  <si>
    <t>No.11</t>
  </si>
  <si>
    <t>No.4</t>
    <phoneticPr fontId="1"/>
  </si>
  <si>
    <t>サンプル　No.2
まだ、少し長いトレンドも載せていますが、下降継続すると判断し、売りでエントリーしました。
何が判断ミスか、良くわかりません。
コメント頂けるとありがたいです。</t>
    <rPh sb="13" eb="14">
      <t>スコ</t>
    </rPh>
    <rPh sb="15" eb="16">
      <t>ナガ</t>
    </rPh>
    <rPh sb="22" eb="23">
      <t>ノ</t>
    </rPh>
    <rPh sb="30" eb="32">
      <t>カコウ</t>
    </rPh>
    <rPh sb="32" eb="34">
      <t>ケイゾク</t>
    </rPh>
    <rPh sb="37" eb="39">
      <t>ハンダン</t>
    </rPh>
    <rPh sb="41" eb="42">
      <t>ウ</t>
    </rPh>
    <rPh sb="55" eb="56">
      <t>ナニ</t>
    </rPh>
    <rPh sb="57" eb="59">
      <t>ハンダン</t>
    </rPh>
    <rPh sb="63" eb="64">
      <t>ヨ</t>
    </rPh>
    <rPh sb="77" eb="78">
      <t>イタダ</t>
    </rPh>
    <phoneticPr fontId="1"/>
  </si>
  <si>
    <t xml:space="preserve">サンプル　No.1
PBのヒゲが、1：3の割合を若干逸脱していると感じますが、如何でしょうか？
また、売りの設定は、どのようにしたら良いでしょうか？
</t>
    <rPh sb="21" eb="23">
      <t>ワリアイ</t>
    </rPh>
    <rPh sb="24" eb="26">
      <t>ジャッカン</t>
    </rPh>
    <rPh sb="26" eb="28">
      <t>イツダツ</t>
    </rPh>
    <rPh sb="33" eb="34">
      <t>カン</t>
    </rPh>
    <rPh sb="39" eb="41">
      <t>イカガ</t>
    </rPh>
    <rPh sb="51" eb="52">
      <t>ウ</t>
    </rPh>
    <rPh sb="54" eb="56">
      <t>セッテイ</t>
    </rPh>
    <rPh sb="66" eb="67">
      <t>ヨ</t>
    </rPh>
    <phoneticPr fontId="1"/>
  </si>
  <si>
    <t xml:space="preserve">サンプル　No.7
MAの外にありませんが、妥当でしょうか？
</t>
    <rPh sb="13" eb="14">
      <t>ソト</t>
    </rPh>
    <rPh sb="22" eb="24">
      <t>ダトウ</t>
    </rPh>
    <phoneticPr fontId="1"/>
  </si>
  <si>
    <t>No.12</t>
    <phoneticPr fontId="1"/>
  </si>
  <si>
    <t>No.13</t>
  </si>
  <si>
    <t>No.14</t>
  </si>
  <si>
    <t>No.15</t>
  </si>
  <si>
    <t>No.16</t>
  </si>
  <si>
    <t>No.17</t>
  </si>
  <si>
    <t>No.18</t>
  </si>
  <si>
    <t>No.19</t>
  </si>
  <si>
    <t>No.20</t>
  </si>
  <si>
    <t>No.21</t>
  </si>
  <si>
    <t>No.22</t>
  </si>
  <si>
    <t>No.23</t>
  </si>
  <si>
    <t>No.24</t>
  </si>
  <si>
    <t>No.25</t>
  </si>
  <si>
    <t>No.26</t>
  </si>
  <si>
    <t>No.27</t>
  </si>
  <si>
    <t>No.28</t>
  </si>
  <si>
    <t>No.29</t>
  </si>
  <si>
    <t>No.30</t>
  </si>
  <si>
    <t>No.31</t>
  </si>
  <si>
    <t>No.32</t>
  </si>
  <si>
    <t xml:space="preserve">サンプル　No.15
PBの形、この場でのエントリー的には、問題ありませんでしょうか？
</t>
    <rPh sb="14" eb="15">
      <t>カタチ</t>
    </rPh>
    <rPh sb="18" eb="19">
      <t>バ</t>
    </rPh>
    <rPh sb="26" eb="27">
      <t>テキ</t>
    </rPh>
    <rPh sb="30" eb="32">
      <t>モンダイ</t>
    </rPh>
    <phoneticPr fontId="1"/>
  </si>
  <si>
    <t>サンプル　No.16
移動平均線に僅かにタッチしていない中でのエントリーは、利益につながらない。</t>
    <rPh sb="11" eb="16">
      <t>イドウヘイキンセン</t>
    </rPh>
    <rPh sb="17" eb="18">
      <t>ワズ</t>
    </rPh>
    <rPh sb="28" eb="29">
      <t>ナカ</t>
    </rPh>
    <rPh sb="38" eb="40">
      <t>リエキ</t>
    </rPh>
    <phoneticPr fontId="1"/>
  </si>
  <si>
    <t>エントリータイミングが少ないからと言って、安易にエントリーしないようにする。</t>
    <rPh sb="11" eb="12">
      <t>スク</t>
    </rPh>
    <rPh sb="17" eb="18">
      <t>イ</t>
    </rPh>
    <rPh sb="21" eb="23">
      <t>アンイ</t>
    </rPh>
    <phoneticPr fontId="1"/>
  </si>
  <si>
    <t>サンプル　No.17
この"PB"でのエントリーは、間違い？</t>
    <rPh sb="26" eb="28">
      <t>マチガ</t>
    </rPh>
    <phoneticPr fontId="1"/>
  </si>
  <si>
    <t>エントリーする"PB"をさらに確認する必要あり。</t>
    <rPh sb="15" eb="17">
      <t>カクニン</t>
    </rPh>
    <rPh sb="19" eb="21">
      <t>ヒツヨウ</t>
    </rPh>
    <phoneticPr fontId="1"/>
  </si>
  <si>
    <t>エントリーする、"PB"の確認と理解に上に、デモで確認し実践に備えるようにしたい。</t>
    <rPh sb="13" eb="15">
      <t>カクニン</t>
    </rPh>
    <rPh sb="16" eb="18">
      <t>リカイ</t>
    </rPh>
    <rPh sb="19" eb="20">
      <t>ウエ</t>
    </rPh>
    <rPh sb="25" eb="27">
      <t>カクニン</t>
    </rPh>
    <rPh sb="28" eb="30">
      <t>ジッセン</t>
    </rPh>
    <rPh sb="31" eb="32">
      <t>ソナ</t>
    </rPh>
    <phoneticPr fontId="1"/>
  </si>
  <si>
    <t>サンプル　No.21
移動平均線の推移ばかりに気を取られ、実際の推移の下降に気づかず。</t>
    <rPh sb="11" eb="15">
      <t>イドウヘイキン</t>
    </rPh>
    <rPh sb="15" eb="16">
      <t>セン</t>
    </rPh>
    <rPh sb="17" eb="19">
      <t>スイイ</t>
    </rPh>
    <rPh sb="23" eb="24">
      <t>キ</t>
    </rPh>
    <rPh sb="25" eb="26">
      <t>ト</t>
    </rPh>
    <rPh sb="29" eb="31">
      <t>ジッサイ</t>
    </rPh>
    <rPh sb="32" eb="34">
      <t>スイイ</t>
    </rPh>
    <rPh sb="35" eb="37">
      <t>カコウ</t>
    </rPh>
    <rPh sb="38" eb="39">
      <t>キ</t>
    </rPh>
    <phoneticPr fontId="1"/>
  </si>
  <si>
    <t>エントリーする場合、
・PBの形、上髭、下髭の長さ
・実際の推移
・移動平均線の、上下の確認
・移動平均線の推移
を気を付けるようにしたい。</t>
    <rPh sb="7" eb="9">
      <t>バアイ</t>
    </rPh>
    <rPh sb="15" eb="16">
      <t>カタチ</t>
    </rPh>
    <rPh sb="17" eb="19">
      <t>ウエヒゲ</t>
    </rPh>
    <rPh sb="20" eb="22">
      <t>シタヒゲ</t>
    </rPh>
    <rPh sb="23" eb="24">
      <t>ナガ</t>
    </rPh>
    <rPh sb="27" eb="29">
      <t>ジッサイ</t>
    </rPh>
    <rPh sb="30" eb="32">
      <t>スイイ</t>
    </rPh>
    <rPh sb="34" eb="36">
      <t>イドウ</t>
    </rPh>
    <rPh sb="36" eb="38">
      <t>ヘイキン</t>
    </rPh>
    <rPh sb="38" eb="39">
      <t>セン</t>
    </rPh>
    <rPh sb="41" eb="43">
      <t>ジョウゲ</t>
    </rPh>
    <rPh sb="44" eb="46">
      <t>カクニン</t>
    </rPh>
    <rPh sb="48" eb="53">
      <t>イドウヘイキンセン</t>
    </rPh>
    <rPh sb="54" eb="56">
      <t>スイイ</t>
    </rPh>
    <rPh sb="58" eb="59">
      <t>キ</t>
    </rPh>
    <rPh sb="60" eb="61">
      <t>ツ</t>
    </rPh>
    <phoneticPr fontId="1"/>
  </si>
  <si>
    <t>移動平均線の推移を見て、まだ上昇かと考えエントリーしたものの、実際の推移が下降となっていることを見逃している。
初歩的なミス。
実際のオペレーションでは、注意が必要。</t>
    <phoneticPr fontId="1"/>
  </si>
  <si>
    <t>USDJPY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</si>
</sst>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2" fillId="0" borderId="3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5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12" fillId="3" borderId="9" xfId="0" applyFont="1" applyFill="1" applyBorder="1">
      <alignment vertical="center"/>
    </xf>
    <xf numFmtId="0" fontId="12" fillId="0" borderId="6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7" xfId="0" applyFont="1" applyBorder="1">
      <alignment vertical="center"/>
    </xf>
    <xf numFmtId="177" fontId="0" fillId="0" borderId="13" xfId="0" applyNumberFormat="1" applyBorder="1">
      <alignment vertical="center"/>
    </xf>
    <xf numFmtId="9" fontId="2" fillId="0" borderId="0" xfId="0" applyNumberFormat="1" applyFont="1">
      <alignment vertical="center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68</xdr:row>
      <xdr:rowOff>76200</xdr:rowOff>
    </xdr:from>
    <xdr:to>
      <xdr:col>9</xdr:col>
      <xdr:colOff>510540</xdr:colOff>
      <xdr:row>73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115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86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206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205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204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160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157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14</xdr:col>
      <xdr:colOff>449580</xdr:colOff>
      <xdr:row>245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20</xdr:col>
      <xdr:colOff>480060</xdr:colOff>
      <xdr:row>247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20</xdr:col>
      <xdr:colOff>190500</xdr:colOff>
      <xdr:row>312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363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14</xdr:col>
      <xdr:colOff>144780</xdr:colOff>
      <xdr:row>355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403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14</xdr:col>
      <xdr:colOff>247795</xdr:colOff>
      <xdr:row>418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19</xdr:col>
      <xdr:colOff>556260</xdr:colOff>
      <xdr:row>396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444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444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487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220980</xdr:colOff>
      <xdr:row>492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14</xdr:col>
      <xdr:colOff>144780</xdr:colOff>
      <xdr:row>495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14</xdr:col>
      <xdr:colOff>411480</xdr:colOff>
      <xdr:row>497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19</xdr:col>
      <xdr:colOff>35718</xdr:colOff>
      <xdr:row>61</xdr:row>
      <xdr:rowOff>166686</xdr:rowOff>
    </xdr:from>
    <xdr:to>
      <xdr:col>26</xdr:col>
      <xdr:colOff>607218</xdr:colOff>
      <xdr:row>82</xdr:row>
      <xdr:rowOff>85276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106C1BFF-A6C4-4DA3-838E-451982779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12968" y="11060905"/>
          <a:ext cx="4905375" cy="3669059"/>
        </a:xfrm>
        <a:prstGeom prst="rect">
          <a:avLst/>
        </a:prstGeom>
      </xdr:spPr>
    </xdr:pic>
    <xdr:clientData/>
  </xdr:twoCellAnchor>
  <xdr:twoCellAnchor editAs="oneCell">
    <xdr:from>
      <xdr:col>2</xdr:col>
      <xdr:colOff>83340</xdr:colOff>
      <xdr:row>61</xdr:row>
      <xdr:rowOff>154781</xdr:rowOff>
    </xdr:from>
    <xdr:to>
      <xdr:col>10</xdr:col>
      <xdr:colOff>594381</xdr:colOff>
      <xdr:row>77</xdr:row>
      <xdr:rowOff>83343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B9E1A1B2-39ED-421F-8BB6-64AC8A19C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1090" y="11049000"/>
          <a:ext cx="5464041" cy="2786062"/>
        </a:xfrm>
        <a:prstGeom prst="rect">
          <a:avLst/>
        </a:prstGeom>
      </xdr:spPr>
    </xdr:pic>
    <xdr:clientData/>
  </xdr:twoCellAnchor>
  <xdr:twoCellAnchor editAs="oneCell">
    <xdr:from>
      <xdr:col>2</xdr:col>
      <xdr:colOff>511968</xdr:colOff>
      <xdr:row>1</xdr:row>
      <xdr:rowOff>39945</xdr:rowOff>
    </xdr:from>
    <xdr:to>
      <xdr:col>10</xdr:col>
      <xdr:colOff>73818</xdr:colOff>
      <xdr:row>17</xdr:row>
      <xdr:rowOff>173831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70AEFA45-5C5F-4E21-9762-26A536335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59718" y="218539"/>
          <a:ext cx="4514850" cy="2991386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22</xdr:row>
      <xdr:rowOff>122870</xdr:rowOff>
    </xdr:from>
    <xdr:to>
      <xdr:col>26</xdr:col>
      <xdr:colOff>195064</xdr:colOff>
      <xdr:row>35</xdr:row>
      <xdr:rowOff>169795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74834EAD-FE83-46FF-B0AD-ECA3070A1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858125" y="4051933"/>
          <a:ext cx="5148064" cy="2368643"/>
        </a:xfrm>
        <a:prstGeom prst="rect">
          <a:avLst/>
        </a:prstGeom>
      </xdr:spPr>
    </xdr:pic>
    <xdr:clientData/>
  </xdr:twoCellAnchor>
  <xdr:twoCellAnchor editAs="oneCell">
    <xdr:from>
      <xdr:col>18</xdr:col>
      <xdr:colOff>41131</xdr:colOff>
      <xdr:row>2</xdr:row>
      <xdr:rowOff>0</xdr:rowOff>
    </xdr:from>
    <xdr:to>
      <xdr:col>25</xdr:col>
      <xdr:colOff>126856</xdr:colOff>
      <xdr:row>21</xdr:row>
      <xdr:rowOff>150019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BB8768EE-73EA-4948-9D57-34EF470F9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899256" y="357188"/>
          <a:ext cx="4419600" cy="3543300"/>
        </a:xfrm>
        <a:prstGeom prst="rect">
          <a:avLst/>
        </a:prstGeom>
      </xdr:spPr>
    </xdr:pic>
    <xdr:clientData/>
  </xdr:twoCellAnchor>
  <xdr:twoCellAnchor>
    <xdr:from>
      <xdr:col>25</xdr:col>
      <xdr:colOff>126856</xdr:colOff>
      <xdr:row>25</xdr:row>
      <xdr:rowOff>83524</xdr:rowOff>
    </xdr:from>
    <xdr:to>
      <xdr:col>26</xdr:col>
      <xdr:colOff>55920</xdr:colOff>
      <xdr:row>31</xdr:row>
      <xdr:rowOff>20074</xdr:rowOff>
    </xdr:to>
    <xdr:sp macro="" textlink="">
      <xdr:nvSpPr>
        <xdr:cNvPr id="30" name="楕円 29">
          <a:extLst>
            <a:ext uri="{FF2B5EF4-FFF2-40B4-BE49-F238E27FC236}">
              <a16:creationId xmlns:a16="http://schemas.microsoft.com/office/drawing/2014/main" id="{023138BA-456F-420C-9F38-EAF1843F00E1}"/>
            </a:ext>
          </a:extLst>
        </xdr:cNvPr>
        <xdr:cNvSpPr/>
      </xdr:nvSpPr>
      <xdr:spPr>
        <a:xfrm>
          <a:off x="12318856" y="4548368"/>
          <a:ext cx="548189" cy="100811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25</xdr:col>
      <xdr:colOff>374038</xdr:colOff>
      <xdr:row>4</xdr:row>
      <xdr:rowOff>27215</xdr:rowOff>
    </xdr:from>
    <xdr:to>
      <xdr:col>30</xdr:col>
      <xdr:colOff>544285</xdr:colOff>
      <xdr:row>15</xdr:row>
      <xdr:rowOff>27214</xdr:rowOff>
    </xdr:to>
    <xdr:sp macro="" textlink="">
      <xdr:nvSpPr>
        <xdr:cNvPr id="31" name="吹き出し: 角を丸めた四角形 30">
          <a:extLst>
            <a:ext uri="{FF2B5EF4-FFF2-40B4-BE49-F238E27FC236}">
              <a16:creationId xmlns:a16="http://schemas.microsoft.com/office/drawing/2014/main" id="{BADDF448-0B70-42DC-8625-AF6BA58B1614}"/>
            </a:ext>
          </a:extLst>
        </xdr:cNvPr>
        <xdr:cNvSpPr/>
      </xdr:nvSpPr>
      <xdr:spPr>
        <a:xfrm>
          <a:off x="13953967" y="734786"/>
          <a:ext cx="3299889" cy="1945821"/>
        </a:xfrm>
        <a:prstGeom prst="wedgeRoundRectCallout">
          <a:avLst>
            <a:gd name="adj1" fmla="val -49242"/>
            <a:gd name="adj2" fmla="val 147806"/>
            <a:gd name="adj3" fmla="val 1666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1400">
              <a:solidFill>
                <a:schemeClr val="tx1"/>
              </a:solidFill>
            </a:rPr>
            <a:t>まだ下がると考えエントリーしたが・・・・。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移動平均線の推移を追う少し考慮すべきだったか？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コメント頂けるとありがたいです。</a:t>
          </a:r>
        </a:p>
      </xdr:txBody>
    </xdr:sp>
    <xdr:clientData/>
  </xdr:twoCellAnchor>
  <xdr:twoCellAnchor editAs="oneCell">
    <xdr:from>
      <xdr:col>2</xdr:col>
      <xdr:colOff>47625</xdr:colOff>
      <xdr:row>38</xdr:row>
      <xdr:rowOff>47625</xdr:rowOff>
    </xdr:from>
    <xdr:to>
      <xdr:col>10</xdr:col>
      <xdr:colOff>508238</xdr:colOff>
      <xdr:row>55</xdr:row>
      <xdr:rowOff>161430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3E97D26E-2BCB-4C70-ACED-6AA319A5D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95375" y="6834188"/>
          <a:ext cx="5413613" cy="3149898"/>
        </a:xfrm>
        <a:prstGeom prst="rect">
          <a:avLst/>
        </a:prstGeom>
      </xdr:spPr>
    </xdr:pic>
    <xdr:clientData/>
  </xdr:twoCellAnchor>
  <xdr:twoCellAnchor editAs="oneCell">
    <xdr:from>
      <xdr:col>19</xdr:col>
      <xdr:colOff>23812</xdr:colOff>
      <xdr:row>37</xdr:row>
      <xdr:rowOff>166688</xdr:rowOff>
    </xdr:from>
    <xdr:to>
      <xdr:col>26</xdr:col>
      <xdr:colOff>474707</xdr:colOff>
      <xdr:row>59</xdr:row>
      <xdr:rowOff>54050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FFAB85E0-46DB-492B-87DA-0C93CE77C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501062" y="6774657"/>
          <a:ext cx="4784770" cy="3816424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83</xdr:row>
      <xdr:rowOff>171450</xdr:rowOff>
    </xdr:from>
    <xdr:to>
      <xdr:col>10</xdr:col>
      <xdr:colOff>333375</xdr:colOff>
      <xdr:row>103</xdr:row>
      <xdr:rowOff>9525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86D28A29-7723-46A9-8E4C-842EC7E1B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15192375"/>
          <a:ext cx="5229225" cy="3457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2721</xdr:colOff>
      <xdr:row>84</xdr:row>
      <xdr:rowOff>1</xdr:rowOff>
    </xdr:from>
    <xdr:to>
      <xdr:col>28</xdr:col>
      <xdr:colOff>284389</xdr:colOff>
      <xdr:row>107</xdr:row>
      <xdr:rowOff>161925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E0964814-E4C5-4B16-8925-F510879CC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5221" y="14859001"/>
          <a:ext cx="5915025" cy="423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33618</xdr:colOff>
      <xdr:row>110</xdr:row>
      <xdr:rowOff>56029</xdr:rowOff>
    </xdr:from>
    <xdr:to>
      <xdr:col>10</xdr:col>
      <xdr:colOff>147918</xdr:colOff>
      <xdr:row>129</xdr:row>
      <xdr:rowOff>48186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2859C800-4263-4DEC-A728-F62F07FD8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6971" y="19778382"/>
          <a:ext cx="5044888" cy="33987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616322</xdr:colOff>
      <xdr:row>110</xdr:row>
      <xdr:rowOff>0</xdr:rowOff>
    </xdr:from>
    <xdr:to>
      <xdr:col>28</xdr:col>
      <xdr:colOff>140164</xdr:colOff>
      <xdr:row>126</xdr:row>
      <xdr:rowOff>134470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F619913F-1583-4FBC-9A94-76DE6CAFE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449234" y="19722353"/>
          <a:ext cx="5687077" cy="300317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10</xdr:col>
      <xdr:colOff>168088</xdr:colOff>
      <xdr:row>152</xdr:row>
      <xdr:rowOff>155684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38929A74-C393-4FA8-A874-F1AA874D3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053353" y="23666824"/>
          <a:ext cx="5098676" cy="3741566"/>
        </a:xfrm>
        <a:prstGeom prst="rect">
          <a:avLst/>
        </a:prstGeom>
      </xdr:spPr>
    </xdr:pic>
    <xdr:clientData/>
  </xdr:twoCellAnchor>
  <xdr:twoCellAnchor editAs="oneCell">
    <xdr:from>
      <xdr:col>19</xdr:col>
      <xdr:colOff>17690</xdr:colOff>
      <xdr:row>131</xdr:row>
      <xdr:rowOff>163286</xdr:rowOff>
    </xdr:from>
    <xdr:to>
      <xdr:col>28</xdr:col>
      <xdr:colOff>190501</xdr:colOff>
      <xdr:row>152</xdr:row>
      <xdr:rowOff>136072</xdr:rowOff>
    </xdr:to>
    <xdr:pic>
      <xdr:nvPicPr>
        <xdr:cNvPr id="43" name="図 42">
          <a:extLst>
            <a:ext uri="{FF2B5EF4-FFF2-40B4-BE49-F238E27FC236}">
              <a16:creationId xmlns:a16="http://schemas.microsoft.com/office/drawing/2014/main" id="{B62A042D-38B5-41EB-98A0-4753DA80F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8590190" y="23336250"/>
          <a:ext cx="5806168" cy="368753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10</xdr:col>
      <xdr:colOff>122464</xdr:colOff>
      <xdr:row>175</xdr:row>
      <xdr:rowOff>134864</xdr:rowOff>
    </xdr:to>
    <xdr:pic>
      <xdr:nvPicPr>
        <xdr:cNvPr id="44" name="図 43">
          <a:extLst>
            <a:ext uri="{FF2B5EF4-FFF2-40B4-BE49-F238E27FC236}">
              <a16:creationId xmlns:a16="http://schemas.microsoft.com/office/drawing/2014/main" id="{D8C24E89-4F73-4B54-B2DA-C4CEA87086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061357" y="27595286"/>
          <a:ext cx="5129893" cy="3495828"/>
        </a:xfrm>
        <a:prstGeom prst="rect">
          <a:avLst/>
        </a:prstGeom>
      </xdr:spPr>
    </xdr:pic>
    <xdr:clientData/>
  </xdr:twoCellAnchor>
  <xdr:twoCellAnchor editAs="oneCell">
    <xdr:from>
      <xdr:col>18</xdr:col>
      <xdr:colOff>616403</xdr:colOff>
      <xdr:row>156</xdr:row>
      <xdr:rowOff>0</xdr:rowOff>
    </xdr:from>
    <xdr:to>
      <xdr:col>28</xdr:col>
      <xdr:colOff>163285</xdr:colOff>
      <xdr:row>176</xdr:row>
      <xdr:rowOff>27214</xdr:rowOff>
    </xdr:to>
    <xdr:pic>
      <xdr:nvPicPr>
        <xdr:cNvPr id="45" name="図 44">
          <a:extLst>
            <a:ext uri="{FF2B5EF4-FFF2-40B4-BE49-F238E27FC236}">
              <a16:creationId xmlns:a16="http://schemas.microsoft.com/office/drawing/2014/main" id="{D9A32F6D-19BA-49AF-BDC5-8DE78F6D9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8562974" y="27595286"/>
          <a:ext cx="5806168" cy="3565071"/>
        </a:xfrm>
        <a:prstGeom prst="rect">
          <a:avLst/>
        </a:prstGeom>
      </xdr:spPr>
    </xdr:pic>
    <xdr:clientData/>
  </xdr:twoCellAnchor>
  <xdr:twoCellAnchor editAs="oneCell">
    <xdr:from>
      <xdr:col>1</xdr:col>
      <xdr:colOff>548367</xdr:colOff>
      <xdr:row>178</xdr:row>
      <xdr:rowOff>0</xdr:rowOff>
    </xdr:from>
    <xdr:to>
      <xdr:col>10</xdr:col>
      <xdr:colOff>122463</xdr:colOff>
      <xdr:row>195</xdr:row>
      <xdr:rowOff>40822</xdr:rowOff>
    </xdr:to>
    <xdr:pic>
      <xdr:nvPicPr>
        <xdr:cNvPr id="46" name="図 45">
          <a:extLst>
            <a:ext uri="{FF2B5EF4-FFF2-40B4-BE49-F238E27FC236}">
              <a16:creationId xmlns:a16="http://schemas.microsoft.com/office/drawing/2014/main" id="{90809878-4866-40BA-8517-3B5D900F7E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051831" y="31486929"/>
          <a:ext cx="5139418" cy="3048000"/>
        </a:xfrm>
        <a:prstGeom prst="rect">
          <a:avLst/>
        </a:prstGeom>
      </xdr:spPr>
    </xdr:pic>
    <xdr:clientData/>
  </xdr:twoCellAnchor>
  <xdr:twoCellAnchor editAs="oneCell">
    <xdr:from>
      <xdr:col>19</xdr:col>
      <xdr:colOff>8164</xdr:colOff>
      <xdr:row>178</xdr:row>
      <xdr:rowOff>46265</xdr:rowOff>
    </xdr:from>
    <xdr:to>
      <xdr:col>28</xdr:col>
      <xdr:colOff>81643</xdr:colOff>
      <xdr:row>195</xdr:row>
      <xdr:rowOff>27215</xdr:rowOff>
    </xdr:to>
    <xdr:pic>
      <xdr:nvPicPr>
        <xdr:cNvPr id="47" name="図 46">
          <a:extLst>
            <a:ext uri="{FF2B5EF4-FFF2-40B4-BE49-F238E27FC236}">
              <a16:creationId xmlns:a16="http://schemas.microsoft.com/office/drawing/2014/main" id="{FA564204-521C-4D03-A2AB-7D149D4E6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0664" y="31533194"/>
          <a:ext cx="5706836" cy="2988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197</xdr:row>
      <xdr:rowOff>0</xdr:rowOff>
    </xdr:from>
    <xdr:to>
      <xdr:col>10</xdr:col>
      <xdr:colOff>108857</xdr:colOff>
      <xdr:row>211</xdr:row>
      <xdr:rowOff>114300</xdr:rowOff>
    </xdr:to>
    <xdr:pic>
      <xdr:nvPicPr>
        <xdr:cNvPr id="48" name="図 47">
          <a:extLst>
            <a:ext uri="{FF2B5EF4-FFF2-40B4-BE49-F238E27FC236}">
              <a16:creationId xmlns:a16="http://schemas.microsoft.com/office/drawing/2014/main" id="{7BE4E989-476E-4CAF-8E6D-CD65AB06A9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061357" y="34847893"/>
          <a:ext cx="5116286" cy="2590800"/>
        </a:xfrm>
        <a:prstGeom prst="rect">
          <a:avLst/>
        </a:prstGeom>
      </xdr:spPr>
    </xdr:pic>
    <xdr:clientData/>
  </xdr:twoCellAnchor>
  <xdr:twoCellAnchor>
    <xdr:from>
      <xdr:col>10</xdr:col>
      <xdr:colOff>258535</xdr:colOff>
      <xdr:row>193</xdr:row>
      <xdr:rowOff>81644</xdr:rowOff>
    </xdr:from>
    <xdr:to>
      <xdr:col>14</xdr:col>
      <xdr:colOff>367393</xdr:colOff>
      <xdr:row>206</xdr:row>
      <xdr:rowOff>108858</xdr:rowOff>
    </xdr:to>
    <xdr:sp macro="" textlink="">
      <xdr:nvSpPr>
        <xdr:cNvPr id="34" name="吹き出し: 角を丸めた四角形 33">
          <a:extLst>
            <a:ext uri="{FF2B5EF4-FFF2-40B4-BE49-F238E27FC236}">
              <a16:creationId xmlns:a16="http://schemas.microsoft.com/office/drawing/2014/main" id="{BCF86708-CBB0-4AA0-82BF-07FC66F30226}"/>
            </a:ext>
          </a:extLst>
        </xdr:cNvPr>
        <xdr:cNvSpPr/>
      </xdr:nvSpPr>
      <xdr:spPr>
        <a:xfrm>
          <a:off x="6327321" y="34221965"/>
          <a:ext cx="2612572" cy="2326822"/>
        </a:xfrm>
        <a:prstGeom prst="wedgeRoundRectCallout">
          <a:avLst>
            <a:gd name="adj1" fmla="val -109565"/>
            <a:gd name="adj2" fmla="val 27365"/>
            <a:gd name="adj3" fmla="val 1666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この</a:t>
          </a:r>
          <a:r>
            <a:rPr kumimoji="1" lang="en-US" altLang="ja-JP" sz="1400">
              <a:solidFill>
                <a:sysClr val="windowText" lastClr="000000"/>
              </a:solidFill>
            </a:rPr>
            <a:t>PB</a:t>
          </a:r>
          <a:r>
            <a:rPr kumimoji="1" lang="ja-JP" altLang="en-US" sz="1400">
              <a:solidFill>
                <a:sysClr val="windowText" lastClr="000000"/>
              </a:solidFill>
            </a:rPr>
            <a:t>でのエントリーは、妥当ではないでしょうか？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結果は、</a:t>
          </a:r>
          <a:r>
            <a:rPr kumimoji="1" lang="en-US" altLang="ja-JP" sz="1400">
              <a:solidFill>
                <a:sysClr val="windowText" lastClr="000000"/>
              </a:solidFill>
            </a:rPr>
            <a:t>NG</a:t>
          </a:r>
          <a:r>
            <a:rPr kumimoji="1" lang="ja-JP" altLang="en-US" sz="1400">
              <a:solidFill>
                <a:sysClr val="windowText" lastClr="000000"/>
              </a:solidFill>
            </a:rPr>
            <a:t>ですが・・・。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コメント頂けるとありがたいです。</a:t>
          </a:r>
          <a:endParaRPr lang="ja-JP" altLang="ja-JP" sz="140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122464</xdr:colOff>
      <xdr:row>179</xdr:row>
      <xdr:rowOff>122464</xdr:rowOff>
    </xdr:from>
    <xdr:to>
      <xdr:col>32</xdr:col>
      <xdr:colOff>176892</xdr:colOff>
      <xdr:row>185</xdr:row>
      <xdr:rowOff>163285</xdr:rowOff>
    </xdr:to>
    <xdr:sp macro="" textlink="">
      <xdr:nvSpPr>
        <xdr:cNvPr id="49" name="吹き出し: 角を丸めた四角形 48">
          <a:extLst>
            <a:ext uri="{FF2B5EF4-FFF2-40B4-BE49-F238E27FC236}">
              <a16:creationId xmlns:a16="http://schemas.microsoft.com/office/drawing/2014/main" id="{1DB41347-9C14-4053-A4DF-5AD5AF43EA82}"/>
            </a:ext>
          </a:extLst>
        </xdr:cNvPr>
        <xdr:cNvSpPr/>
      </xdr:nvSpPr>
      <xdr:spPr>
        <a:xfrm>
          <a:off x="16206107" y="31786285"/>
          <a:ext cx="1932214" cy="1102179"/>
        </a:xfrm>
        <a:prstGeom prst="wedgeRoundRectCallout">
          <a:avLst>
            <a:gd name="adj1" fmla="val -109565"/>
            <a:gd name="adj2" fmla="val 27365"/>
            <a:gd name="adj3" fmla="val 1666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移動平均線の推移を見ずに、エントリーすべきでない。</a:t>
          </a:r>
        </a:p>
      </xdr:txBody>
    </xdr:sp>
    <xdr:clientData/>
  </xdr:twoCellAnchor>
  <xdr:twoCellAnchor>
    <xdr:from>
      <xdr:col>29</xdr:col>
      <xdr:colOff>27214</xdr:colOff>
      <xdr:row>112</xdr:row>
      <xdr:rowOff>163285</xdr:rowOff>
    </xdr:from>
    <xdr:to>
      <xdr:col>32</xdr:col>
      <xdr:colOff>81642</xdr:colOff>
      <xdr:row>119</xdr:row>
      <xdr:rowOff>27214</xdr:rowOff>
    </xdr:to>
    <xdr:sp macro="" textlink="">
      <xdr:nvSpPr>
        <xdr:cNvPr id="50" name="吹き出し: 角を丸めた四角形 49">
          <a:extLst>
            <a:ext uri="{FF2B5EF4-FFF2-40B4-BE49-F238E27FC236}">
              <a16:creationId xmlns:a16="http://schemas.microsoft.com/office/drawing/2014/main" id="{3B04E9B9-96D7-496E-BDCB-342EF9F9354E}"/>
            </a:ext>
          </a:extLst>
        </xdr:cNvPr>
        <xdr:cNvSpPr/>
      </xdr:nvSpPr>
      <xdr:spPr>
        <a:xfrm>
          <a:off x="16110857" y="19975285"/>
          <a:ext cx="1932214" cy="1102179"/>
        </a:xfrm>
        <a:prstGeom prst="wedgeRoundRectCallout">
          <a:avLst>
            <a:gd name="adj1" fmla="val -109565"/>
            <a:gd name="adj2" fmla="val 27365"/>
            <a:gd name="adj3" fmla="val 1666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移動平均線の推移を見ずに、エントリーすべきでない。</a:t>
          </a:r>
        </a:p>
      </xdr:txBody>
    </xdr:sp>
    <xdr:clientData/>
  </xdr:twoCellAnchor>
  <xdr:twoCellAnchor>
    <xdr:from>
      <xdr:col>11</xdr:col>
      <xdr:colOff>285750</xdr:colOff>
      <xdr:row>110</xdr:row>
      <xdr:rowOff>27215</xdr:rowOff>
    </xdr:from>
    <xdr:to>
      <xdr:col>14</xdr:col>
      <xdr:colOff>340178</xdr:colOff>
      <xdr:row>116</xdr:row>
      <xdr:rowOff>68037</xdr:rowOff>
    </xdr:to>
    <xdr:sp macro="" textlink="">
      <xdr:nvSpPr>
        <xdr:cNvPr id="51" name="吹き出し: 角を丸めた四角形 50">
          <a:extLst>
            <a:ext uri="{FF2B5EF4-FFF2-40B4-BE49-F238E27FC236}">
              <a16:creationId xmlns:a16="http://schemas.microsoft.com/office/drawing/2014/main" id="{5FD441DF-3AE1-4A1C-8AA8-E0C0D44FAEF3}"/>
            </a:ext>
          </a:extLst>
        </xdr:cNvPr>
        <xdr:cNvSpPr/>
      </xdr:nvSpPr>
      <xdr:spPr>
        <a:xfrm>
          <a:off x="6980464" y="19485429"/>
          <a:ext cx="1932214" cy="1102179"/>
        </a:xfrm>
        <a:prstGeom prst="wedgeRoundRectCallout">
          <a:avLst>
            <a:gd name="adj1" fmla="val -109565"/>
            <a:gd name="adj2" fmla="val 27365"/>
            <a:gd name="adj3" fmla="val 1666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移動平均線の推移に注意が必要？</a:t>
          </a:r>
        </a:p>
      </xdr:txBody>
    </xdr:sp>
    <xdr:clientData/>
  </xdr:twoCellAnchor>
  <xdr:twoCellAnchor editAs="oneCell">
    <xdr:from>
      <xdr:col>19</xdr:col>
      <xdr:colOff>0</xdr:colOff>
      <xdr:row>197</xdr:row>
      <xdr:rowOff>0</xdr:rowOff>
    </xdr:from>
    <xdr:to>
      <xdr:col>28</xdr:col>
      <xdr:colOff>27215</xdr:colOff>
      <xdr:row>211</xdr:row>
      <xdr:rowOff>136071</xdr:rowOff>
    </xdr:to>
    <xdr:pic>
      <xdr:nvPicPr>
        <xdr:cNvPr id="52" name="図 51">
          <a:extLst>
            <a:ext uri="{FF2B5EF4-FFF2-40B4-BE49-F238E27FC236}">
              <a16:creationId xmlns:a16="http://schemas.microsoft.com/office/drawing/2014/main" id="{690F5AAA-7DAA-473D-B0A4-893DDE6812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9824357" y="34847893"/>
          <a:ext cx="5660572" cy="2612571"/>
        </a:xfrm>
        <a:prstGeom prst="rect">
          <a:avLst/>
        </a:prstGeom>
      </xdr:spPr>
    </xdr:pic>
    <xdr:clientData/>
  </xdr:twoCellAnchor>
  <xdr:twoCellAnchor>
    <xdr:from>
      <xdr:col>28</xdr:col>
      <xdr:colOff>616403</xdr:colOff>
      <xdr:row>196</xdr:row>
      <xdr:rowOff>0</xdr:rowOff>
    </xdr:from>
    <xdr:to>
      <xdr:col>33</xdr:col>
      <xdr:colOff>204106</xdr:colOff>
      <xdr:row>211</xdr:row>
      <xdr:rowOff>95250</xdr:rowOff>
    </xdr:to>
    <xdr:sp macro="" textlink="">
      <xdr:nvSpPr>
        <xdr:cNvPr id="53" name="吹き出し: 角を丸めた四角形 52">
          <a:extLst>
            <a:ext uri="{FF2B5EF4-FFF2-40B4-BE49-F238E27FC236}">
              <a16:creationId xmlns:a16="http://schemas.microsoft.com/office/drawing/2014/main" id="{9BC02E0B-E4EA-4520-9A3E-A99C01D9B5C6}"/>
            </a:ext>
          </a:extLst>
        </xdr:cNvPr>
        <xdr:cNvSpPr/>
      </xdr:nvSpPr>
      <xdr:spPr>
        <a:xfrm>
          <a:off x="16074117" y="34671000"/>
          <a:ext cx="2717346" cy="2748643"/>
        </a:xfrm>
        <a:prstGeom prst="wedgeRoundRectCallout">
          <a:avLst>
            <a:gd name="adj1" fmla="val -109565"/>
            <a:gd name="adj2" fmla="val -14943"/>
            <a:gd name="adj3" fmla="val 1666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移動平均線の推移を見ずに、エントリーすべきでない。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エントリーポイントが少ないからと言って、安易にしないほうが良い。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この辺は、難しい。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400">
              <a:solidFill>
                <a:sysClr val="windowText" lastClr="000000"/>
              </a:solidFill>
            </a:rPr>
            <a:t>※</a:t>
          </a:r>
          <a:r>
            <a:rPr kumimoji="1" lang="ja-JP" altLang="en-US" sz="1400">
              <a:solidFill>
                <a:sysClr val="windowText" lastClr="000000"/>
              </a:solidFill>
            </a:rPr>
            <a:t>コメント頂きたいところです。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557892</xdr:colOff>
      <xdr:row>216</xdr:row>
      <xdr:rowOff>0</xdr:rowOff>
    </xdr:from>
    <xdr:to>
      <xdr:col>10</xdr:col>
      <xdr:colOff>54427</xdr:colOff>
      <xdr:row>234</xdr:row>
      <xdr:rowOff>54428</xdr:rowOff>
    </xdr:to>
    <xdr:pic>
      <xdr:nvPicPr>
        <xdr:cNvPr id="54" name="図 53">
          <a:extLst>
            <a:ext uri="{FF2B5EF4-FFF2-40B4-BE49-F238E27FC236}">
              <a16:creationId xmlns:a16="http://schemas.microsoft.com/office/drawing/2014/main" id="{280D70B8-1836-4AF6-93ED-DABA3C1BB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061356" y="38208857"/>
          <a:ext cx="5061857" cy="3238500"/>
        </a:xfrm>
        <a:prstGeom prst="rect">
          <a:avLst/>
        </a:prstGeom>
      </xdr:spPr>
    </xdr:pic>
    <xdr:clientData/>
  </xdr:twoCellAnchor>
  <xdr:twoCellAnchor>
    <xdr:from>
      <xdr:col>10</xdr:col>
      <xdr:colOff>272142</xdr:colOff>
      <xdr:row>214</xdr:row>
      <xdr:rowOff>108858</xdr:rowOff>
    </xdr:from>
    <xdr:to>
      <xdr:col>14</xdr:col>
      <xdr:colOff>485774</xdr:colOff>
      <xdr:row>232</xdr:row>
      <xdr:rowOff>27214</xdr:rowOff>
    </xdr:to>
    <xdr:sp macro="" textlink="">
      <xdr:nvSpPr>
        <xdr:cNvPr id="55" name="吹き出し: 角を丸めた四角形 54">
          <a:extLst>
            <a:ext uri="{FF2B5EF4-FFF2-40B4-BE49-F238E27FC236}">
              <a16:creationId xmlns:a16="http://schemas.microsoft.com/office/drawing/2014/main" id="{C5C75A58-EB5A-4D96-B574-C025DEA85C69}"/>
            </a:ext>
          </a:extLst>
        </xdr:cNvPr>
        <xdr:cNvSpPr/>
      </xdr:nvSpPr>
      <xdr:spPr>
        <a:xfrm>
          <a:off x="6340928" y="37963929"/>
          <a:ext cx="2717346" cy="3102428"/>
        </a:xfrm>
        <a:prstGeom prst="wedgeRoundRectCallout">
          <a:avLst>
            <a:gd name="adj1" fmla="val -109565"/>
            <a:gd name="adj2" fmla="val -14943"/>
            <a:gd name="adj3" fmla="val 1666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このエントリーは、移動平均線の推移も見て良いかと考えましたが、</a:t>
          </a:r>
          <a:r>
            <a:rPr kumimoji="1" lang="en-US" altLang="ja-JP" sz="1400">
              <a:solidFill>
                <a:sysClr val="windowText" lastClr="000000"/>
              </a:solidFill>
            </a:rPr>
            <a:t>2</a:t>
          </a:r>
          <a:r>
            <a:rPr kumimoji="1" lang="ja-JP" altLang="en-US" sz="1400">
              <a:solidFill>
                <a:sysClr val="windowText" lastClr="000000"/>
              </a:solidFill>
            </a:rPr>
            <a:t>倍のポイントで、ロスカットとなりました。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エントリー的に、間違いでしょうか？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400">
              <a:solidFill>
                <a:sysClr val="windowText" lastClr="000000"/>
              </a:solidFill>
            </a:rPr>
            <a:t>※</a:t>
          </a:r>
          <a:r>
            <a:rPr kumimoji="1" lang="ja-JP" altLang="en-US" sz="1400">
              <a:solidFill>
                <a:sysClr val="windowText" lastClr="000000"/>
              </a:solidFill>
            </a:rPr>
            <a:t>コメント頂きたいところです。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2</xdr:col>
      <xdr:colOff>27215</xdr:colOff>
      <xdr:row>238</xdr:row>
      <xdr:rowOff>13608</xdr:rowOff>
    </xdr:from>
    <xdr:to>
      <xdr:col>10</xdr:col>
      <xdr:colOff>68036</xdr:colOff>
      <xdr:row>255</xdr:row>
      <xdr:rowOff>27215</xdr:rowOff>
    </xdr:to>
    <xdr:pic>
      <xdr:nvPicPr>
        <xdr:cNvPr id="56" name="図 55">
          <a:extLst>
            <a:ext uri="{FF2B5EF4-FFF2-40B4-BE49-F238E27FC236}">
              <a16:creationId xmlns:a16="http://schemas.microsoft.com/office/drawing/2014/main" id="{30BB7024-907A-4C2E-B611-4F73B9004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088572" y="42644787"/>
          <a:ext cx="5048250" cy="3020786"/>
        </a:xfrm>
        <a:prstGeom prst="rect">
          <a:avLst/>
        </a:prstGeom>
      </xdr:spPr>
    </xdr:pic>
    <xdr:clientData/>
  </xdr:twoCellAnchor>
  <xdr:twoCellAnchor>
    <xdr:from>
      <xdr:col>10</xdr:col>
      <xdr:colOff>353785</xdr:colOff>
      <xdr:row>235</xdr:row>
      <xdr:rowOff>176892</xdr:rowOff>
    </xdr:from>
    <xdr:to>
      <xdr:col>14</xdr:col>
      <xdr:colOff>567417</xdr:colOff>
      <xdr:row>253</xdr:row>
      <xdr:rowOff>95249</xdr:rowOff>
    </xdr:to>
    <xdr:sp macro="" textlink="">
      <xdr:nvSpPr>
        <xdr:cNvPr id="57" name="吹き出し: 角を丸めた四角形 56">
          <a:extLst>
            <a:ext uri="{FF2B5EF4-FFF2-40B4-BE49-F238E27FC236}">
              <a16:creationId xmlns:a16="http://schemas.microsoft.com/office/drawing/2014/main" id="{20D6B70D-EEF2-4C3A-8500-61A59B9F85D9}"/>
            </a:ext>
          </a:extLst>
        </xdr:cNvPr>
        <xdr:cNvSpPr/>
      </xdr:nvSpPr>
      <xdr:spPr>
        <a:xfrm>
          <a:off x="6422571" y="42277392"/>
          <a:ext cx="2717346" cy="3102428"/>
        </a:xfrm>
        <a:prstGeom prst="wedgeRoundRectCallout">
          <a:avLst>
            <a:gd name="adj1" fmla="val -109565"/>
            <a:gd name="adj2" fmla="val -14943"/>
            <a:gd name="adj3" fmla="val 1666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移動平均線の推移を見て、まだ上昇かと考えエントリーしたものの、実際の推移が下降となっていることを見逃している。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初歩的なミス。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実際のオペレーションでは、注意が必要。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19</xdr:col>
      <xdr:colOff>0</xdr:colOff>
      <xdr:row>216</xdr:row>
      <xdr:rowOff>27215</xdr:rowOff>
    </xdr:from>
    <xdr:to>
      <xdr:col>28</xdr:col>
      <xdr:colOff>13607</xdr:colOff>
      <xdr:row>234</xdr:row>
      <xdr:rowOff>62593</xdr:rowOff>
    </xdr:to>
    <xdr:pic>
      <xdr:nvPicPr>
        <xdr:cNvPr id="58" name="図 57">
          <a:extLst>
            <a:ext uri="{FF2B5EF4-FFF2-40B4-BE49-F238E27FC236}">
              <a16:creationId xmlns:a16="http://schemas.microsoft.com/office/drawing/2014/main" id="{81FD1E46-26DD-45C7-87ED-156647411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9824357" y="38236072"/>
          <a:ext cx="5646964" cy="3219450"/>
        </a:xfrm>
        <a:prstGeom prst="rect">
          <a:avLst/>
        </a:prstGeom>
      </xdr:spPr>
    </xdr:pic>
    <xdr:clientData/>
  </xdr:twoCellAnchor>
  <xdr:twoCellAnchor>
    <xdr:from>
      <xdr:col>28</xdr:col>
      <xdr:colOff>544286</xdr:colOff>
      <xdr:row>218</xdr:row>
      <xdr:rowOff>54428</xdr:rowOff>
    </xdr:from>
    <xdr:to>
      <xdr:col>33</xdr:col>
      <xdr:colOff>27215</xdr:colOff>
      <xdr:row>231</xdr:row>
      <xdr:rowOff>81643</xdr:rowOff>
    </xdr:to>
    <xdr:sp macro="" textlink="">
      <xdr:nvSpPr>
        <xdr:cNvPr id="59" name="吹き出し: 角を丸めた四角形 58">
          <a:extLst>
            <a:ext uri="{FF2B5EF4-FFF2-40B4-BE49-F238E27FC236}">
              <a16:creationId xmlns:a16="http://schemas.microsoft.com/office/drawing/2014/main" id="{91ADD846-20C4-4F07-B95B-4CB3E82BF38E}"/>
            </a:ext>
          </a:extLst>
        </xdr:cNvPr>
        <xdr:cNvSpPr/>
      </xdr:nvSpPr>
      <xdr:spPr>
        <a:xfrm>
          <a:off x="16002000" y="38617071"/>
          <a:ext cx="2612572" cy="2326822"/>
        </a:xfrm>
        <a:prstGeom prst="wedgeRoundRectCallout">
          <a:avLst>
            <a:gd name="adj1" fmla="val -109565"/>
            <a:gd name="adj2" fmla="val 27365"/>
            <a:gd name="adj3" fmla="val 1666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この</a:t>
          </a:r>
          <a:r>
            <a:rPr kumimoji="1" lang="en-US" altLang="ja-JP" sz="1400">
              <a:solidFill>
                <a:sysClr val="windowText" lastClr="000000"/>
              </a:solidFill>
            </a:rPr>
            <a:t>PB</a:t>
          </a:r>
          <a:r>
            <a:rPr kumimoji="1" lang="ja-JP" altLang="en-US" sz="1400">
              <a:solidFill>
                <a:sysClr val="windowText" lastClr="000000"/>
              </a:solidFill>
            </a:rPr>
            <a:t>でのエントリーは、妥当ではないでしょうか？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結果は、たまたまか、利益は出ていますが。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コメント頂けるとありがたいです。</a:t>
          </a:r>
          <a:endParaRPr lang="ja-JP" altLang="ja-JP" sz="140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19</xdr:col>
      <xdr:colOff>0</xdr:colOff>
      <xdr:row>238</xdr:row>
      <xdr:rowOff>0</xdr:rowOff>
    </xdr:from>
    <xdr:to>
      <xdr:col>27</xdr:col>
      <xdr:colOff>612322</xdr:colOff>
      <xdr:row>254</xdr:row>
      <xdr:rowOff>149678</xdr:rowOff>
    </xdr:to>
    <xdr:pic>
      <xdr:nvPicPr>
        <xdr:cNvPr id="60" name="図 59">
          <a:extLst>
            <a:ext uri="{FF2B5EF4-FFF2-40B4-BE49-F238E27FC236}">
              <a16:creationId xmlns:a16="http://schemas.microsoft.com/office/drawing/2014/main" id="{387D9DE1-6B05-4D44-8B8A-B56E18084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9824357" y="42100500"/>
          <a:ext cx="5619750" cy="2979964"/>
        </a:xfrm>
        <a:prstGeom prst="rect">
          <a:avLst/>
        </a:prstGeom>
      </xdr:spPr>
    </xdr:pic>
    <xdr:clientData/>
  </xdr:twoCellAnchor>
  <xdr:twoCellAnchor>
    <xdr:from>
      <xdr:col>29</xdr:col>
      <xdr:colOff>0</xdr:colOff>
      <xdr:row>237</xdr:row>
      <xdr:rowOff>176892</xdr:rowOff>
    </xdr:from>
    <xdr:to>
      <xdr:col>34</xdr:col>
      <xdr:colOff>204107</xdr:colOff>
      <xdr:row>255</xdr:row>
      <xdr:rowOff>27213</xdr:rowOff>
    </xdr:to>
    <xdr:sp macro="" textlink="">
      <xdr:nvSpPr>
        <xdr:cNvPr id="61" name="吹き出し: 角を丸めた四角形 60">
          <a:extLst>
            <a:ext uri="{FF2B5EF4-FFF2-40B4-BE49-F238E27FC236}">
              <a16:creationId xmlns:a16="http://schemas.microsoft.com/office/drawing/2014/main" id="{487C303F-DC9F-48C0-83C2-9F78599DDA8C}"/>
            </a:ext>
          </a:extLst>
        </xdr:cNvPr>
        <xdr:cNvSpPr/>
      </xdr:nvSpPr>
      <xdr:spPr>
        <a:xfrm>
          <a:off x="16083643" y="42100499"/>
          <a:ext cx="3333750" cy="3034393"/>
        </a:xfrm>
        <a:prstGeom prst="wedgeRoundRectCallout">
          <a:avLst>
            <a:gd name="adj1" fmla="val -97931"/>
            <a:gd name="adj2" fmla="val -6268"/>
            <a:gd name="adj3" fmla="val 1666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この</a:t>
          </a:r>
          <a:r>
            <a:rPr kumimoji="1" lang="en-US" altLang="ja-JP" sz="1400">
              <a:solidFill>
                <a:sysClr val="windowText" lastClr="000000"/>
              </a:solidFill>
            </a:rPr>
            <a:t>PB</a:t>
          </a:r>
          <a:r>
            <a:rPr kumimoji="1" lang="ja-JP" altLang="en-US" sz="1400">
              <a:solidFill>
                <a:sysClr val="windowText" lastClr="000000"/>
              </a:solidFill>
            </a:rPr>
            <a:t>でのエントリーは、妥当ではないでしょうか？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気になるのは、</a:t>
          </a:r>
          <a:r>
            <a:rPr kumimoji="1" lang="en-US" altLang="ja-JP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PB</a:t>
          </a: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が長い場合は、早めの売りの仕掛け、この場合は、</a:t>
          </a:r>
          <a:r>
            <a:rPr kumimoji="1" lang="en-US" altLang="ja-JP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1.27</a:t>
          </a: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で設定しておくとか如何でしょうか？</a:t>
          </a:r>
          <a:endParaRPr kumimoji="1" lang="en-US" altLang="ja-JP" sz="14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コメント頂けるとありがたいです。</a:t>
          </a:r>
          <a:endParaRPr lang="ja-JP" altLang="ja-JP" sz="140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2</xdr:col>
      <xdr:colOff>0</xdr:colOff>
      <xdr:row>257</xdr:row>
      <xdr:rowOff>1</xdr:rowOff>
    </xdr:from>
    <xdr:to>
      <xdr:col>10</xdr:col>
      <xdr:colOff>42610</xdr:colOff>
      <xdr:row>271</xdr:row>
      <xdr:rowOff>136073</xdr:rowOff>
    </xdr:to>
    <xdr:pic>
      <xdr:nvPicPr>
        <xdr:cNvPr id="62" name="図 61">
          <a:extLst>
            <a:ext uri="{FF2B5EF4-FFF2-40B4-BE49-F238E27FC236}">
              <a16:creationId xmlns:a16="http://schemas.microsoft.com/office/drawing/2014/main" id="{5CBB335A-38BF-44AE-87A1-F14C0CB45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061357" y="45461465"/>
          <a:ext cx="5050039" cy="2612572"/>
        </a:xfrm>
        <a:prstGeom prst="rect">
          <a:avLst/>
        </a:prstGeom>
      </xdr:spPr>
    </xdr:pic>
    <xdr:clientData/>
  </xdr:twoCellAnchor>
  <xdr:twoCellAnchor>
    <xdr:from>
      <xdr:col>10</xdr:col>
      <xdr:colOff>612321</xdr:colOff>
      <xdr:row>256</xdr:row>
      <xdr:rowOff>122464</xdr:rowOff>
    </xdr:from>
    <xdr:to>
      <xdr:col>16</xdr:col>
      <xdr:colOff>190499</xdr:colOff>
      <xdr:row>272</xdr:row>
      <xdr:rowOff>149679</xdr:rowOff>
    </xdr:to>
    <xdr:sp macro="" textlink="">
      <xdr:nvSpPr>
        <xdr:cNvPr id="63" name="吹き出し: 角を丸めた四角形 62">
          <a:extLst>
            <a:ext uri="{FF2B5EF4-FFF2-40B4-BE49-F238E27FC236}">
              <a16:creationId xmlns:a16="http://schemas.microsoft.com/office/drawing/2014/main" id="{64FCBA8F-D9EA-4CE1-982C-7326F591E195}"/>
            </a:ext>
          </a:extLst>
        </xdr:cNvPr>
        <xdr:cNvSpPr/>
      </xdr:nvSpPr>
      <xdr:spPr>
        <a:xfrm>
          <a:off x="6681107" y="45407035"/>
          <a:ext cx="3333749" cy="2857501"/>
        </a:xfrm>
        <a:prstGeom prst="wedgeRoundRectCallout">
          <a:avLst>
            <a:gd name="adj1" fmla="val -97931"/>
            <a:gd name="adj2" fmla="val -6268"/>
            <a:gd name="adj3" fmla="val 1666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この</a:t>
          </a:r>
          <a:r>
            <a:rPr kumimoji="1" lang="en-US" altLang="ja-JP" sz="1400">
              <a:solidFill>
                <a:sysClr val="windowText" lastClr="000000"/>
              </a:solidFill>
            </a:rPr>
            <a:t>PB</a:t>
          </a:r>
          <a:r>
            <a:rPr kumimoji="1" lang="ja-JP" altLang="en-US" sz="1400">
              <a:solidFill>
                <a:sysClr val="windowText" lastClr="000000"/>
              </a:solidFill>
            </a:rPr>
            <a:t>の場合、初歩的な髭の長さが逆なので、エントリーすべきでないでしょうか？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パニック上昇の部類ととらえるべき？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コメント頂けるとありがたいです。</a:t>
          </a:r>
          <a:endParaRPr lang="ja-JP" altLang="ja-JP" sz="140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19</xdr:col>
      <xdr:colOff>0</xdr:colOff>
      <xdr:row>256</xdr:row>
      <xdr:rowOff>176892</xdr:rowOff>
    </xdr:from>
    <xdr:to>
      <xdr:col>28</xdr:col>
      <xdr:colOff>1324</xdr:colOff>
      <xdr:row>271</xdr:row>
      <xdr:rowOff>122464</xdr:rowOff>
    </xdr:to>
    <xdr:pic>
      <xdr:nvPicPr>
        <xdr:cNvPr id="64" name="図 63">
          <a:extLst>
            <a:ext uri="{FF2B5EF4-FFF2-40B4-BE49-F238E27FC236}">
              <a16:creationId xmlns:a16="http://schemas.microsoft.com/office/drawing/2014/main" id="{77634A49-2F2E-46FA-B144-C62D2CFB1C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1702143" y="45461463"/>
          <a:ext cx="5634681" cy="259896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276</xdr:row>
      <xdr:rowOff>0</xdr:rowOff>
    </xdr:from>
    <xdr:to>
      <xdr:col>10</xdr:col>
      <xdr:colOff>40821</xdr:colOff>
      <xdr:row>291</xdr:row>
      <xdr:rowOff>99333</xdr:rowOff>
    </xdr:to>
    <xdr:pic>
      <xdr:nvPicPr>
        <xdr:cNvPr id="65" name="図 64">
          <a:extLst>
            <a:ext uri="{FF2B5EF4-FFF2-40B4-BE49-F238E27FC236}">
              <a16:creationId xmlns:a16="http://schemas.microsoft.com/office/drawing/2014/main" id="{7BB45A82-FEC6-4322-AA5E-9AB592E486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061357" y="48822429"/>
          <a:ext cx="5048250" cy="2752725"/>
        </a:xfrm>
        <a:prstGeom prst="rect">
          <a:avLst/>
        </a:prstGeom>
      </xdr:spPr>
    </xdr:pic>
    <xdr:clientData/>
  </xdr:twoCellAnchor>
  <xdr:twoCellAnchor>
    <xdr:from>
      <xdr:col>10</xdr:col>
      <xdr:colOff>571500</xdr:colOff>
      <xdr:row>276</xdr:row>
      <xdr:rowOff>163285</xdr:rowOff>
    </xdr:from>
    <xdr:to>
      <xdr:col>16</xdr:col>
      <xdr:colOff>149678</xdr:colOff>
      <xdr:row>291</xdr:row>
      <xdr:rowOff>149680</xdr:rowOff>
    </xdr:to>
    <xdr:sp macro="" textlink="">
      <xdr:nvSpPr>
        <xdr:cNvPr id="66" name="吹き出し: 角を丸めた四角形 65">
          <a:extLst>
            <a:ext uri="{FF2B5EF4-FFF2-40B4-BE49-F238E27FC236}">
              <a16:creationId xmlns:a16="http://schemas.microsoft.com/office/drawing/2014/main" id="{90415A45-DDFA-46FE-90B6-1200ED9CCF06}"/>
            </a:ext>
          </a:extLst>
        </xdr:cNvPr>
        <xdr:cNvSpPr/>
      </xdr:nvSpPr>
      <xdr:spPr>
        <a:xfrm>
          <a:off x="6640286" y="48985714"/>
          <a:ext cx="3333749" cy="2639787"/>
        </a:xfrm>
        <a:prstGeom prst="wedgeRoundRectCallout">
          <a:avLst>
            <a:gd name="adj1" fmla="val -97931"/>
            <a:gd name="adj2" fmla="val -6268"/>
            <a:gd name="adj3" fmla="val 1666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この</a:t>
          </a:r>
          <a:r>
            <a:rPr kumimoji="1" lang="en-US" altLang="ja-JP" sz="1400">
              <a:solidFill>
                <a:sysClr val="windowText" lastClr="000000"/>
              </a:solidFill>
            </a:rPr>
            <a:t>PB</a:t>
          </a:r>
          <a:r>
            <a:rPr kumimoji="1" lang="ja-JP" altLang="en-US" sz="1400">
              <a:solidFill>
                <a:sysClr val="windowText" lastClr="000000"/>
              </a:solidFill>
            </a:rPr>
            <a:t>、ポイントでのエントリーは、妥当でしょうか？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コメント頂けるとありがたいです。</a:t>
          </a:r>
          <a:endParaRPr lang="ja-JP" altLang="ja-JP" sz="140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C3760-DA06-4831-8934-F118240797BD}">
  <dimension ref="A1:R64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1" sqref="B1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18" x14ac:dyDescent="0.4">
      <c r="A1" s="1" t="s">
        <v>7</v>
      </c>
      <c r="C1" t="s">
        <v>81</v>
      </c>
    </row>
    <row r="2" spans="1:18" x14ac:dyDescent="0.4">
      <c r="A2" s="1" t="s">
        <v>8</v>
      </c>
      <c r="C2" t="s">
        <v>23</v>
      </c>
    </row>
    <row r="3" spans="1:18" x14ac:dyDescent="0.4">
      <c r="A3" s="1" t="s">
        <v>10</v>
      </c>
      <c r="C3" s="26">
        <v>100000</v>
      </c>
    </row>
    <row r="4" spans="1:18" x14ac:dyDescent="0.4">
      <c r="A4" s="1" t="s">
        <v>11</v>
      </c>
      <c r="C4" s="26" t="s">
        <v>13</v>
      </c>
    </row>
    <row r="5" spans="1:18" ht="19.5" thickBot="1" x14ac:dyDescent="0.45">
      <c r="A5" s="1" t="s">
        <v>12</v>
      </c>
      <c r="C5" s="26" t="s">
        <v>35</v>
      </c>
    </row>
    <row r="6" spans="1:18" ht="19.5" thickBot="1" x14ac:dyDescent="0.45">
      <c r="A6" s="21" t="s">
        <v>0</v>
      </c>
      <c r="B6" s="21" t="s">
        <v>1</v>
      </c>
      <c r="C6" s="21" t="s">
        <v>1</v>
      </c>
      <c r="D6" s="45" t="s">
        <v>26</v>
      </c>
      <c r="E6" s="22"/>
      <c r="F6" s="23"/>
      <c r="G6" s="66" t="s">
        <v>3</v>
      </c>
      <c r="H6" s="67"/>
      <c r="I6" s="73"/>
      <c r="J6" s="66" t="s">
        <v>24</v>
      </c>
      <c r="K6" s="67"/>
      <c r="L6" s="73"/>
      <c r="M6" s="66" t="s">
        <v>25</v>
      </c>
      <c r="N6" s="67"/>
      <c r="O6" s="73"/>
    </row>
    <row r="7" spans="1:18" ht="19.5" thickBot="1" x14ac:dyDescent="0.45">
      <c r="A7" s="24"/>
      <c r="B7" s="24" t="s">
        <v>2</v>
      </c>
      <c r="C7" s="51" t="s">
        <v>30</v>
      </c>
      <c r="D7" s="11">
        <v>1.27</v>
      </c>
      <c r="E7" s="12">
        <v>1.5</v>
      </c>
      <c r="F7" s="13">
        <v>2</v>
      </c>
      <c r="G7" s="11">
        <v>1.27</v>
      </c>
      <c r="H7" s="12">
        <v>1.5</v>
      </c>
      <c r="I7" s="13">
        <v>2</v>
      </c>
      <c r="J7" s="11">
        <v>1.27</v>
      </c>
      <c r="K7" s="12">
        <v>1.5</v>
      </c>
      <c r="L7" s="13">
        <v>2</v>
      </c>
      <c r="M7" s="11">
        <v>1.27</v>
      </c>
      <c r="N7" s="12">
        <v>1.5</v>
      </c>
      <c r="O7" s="13">
        <v>2</v>
      </c>
    </row>
    <row r="8" spans="1:18" ht="19.5" thickBot="1" x14ac:dyDescent="0.45">
      <c r="A8" s="25" t="s">
        <v>9</v>
      </c>
      <c r="B8" s="10"/>
      <c r="C8" s="46"/>
      <c r="D8" s="15"/>
      <c r="E8" s="14"/>
      <c r="F8" s="16"/>
      <c r="G8" s="17">
        <f>C3</f>
        <v>100000</v>
      </c>
      <c r="H8" s="18">
        <f>C3</f>
        <v>100000</v>
      </c>
      <c r="I8" s="19">
        <f>C3</f>
        <v>100000</v>
      </c>
      <c r="J8" s="70" t="s">
        <v>24</v>
      </c>
      <c r="K8" s="71"/>
      <c r="L8" s="72"/>
      <c r="M8" s="70"/>
      <c r="N8" s="71"/>
      <c r="O8" s="72"/>
    </row>
    <row r="9" spans="1:18" x14ac:dyDescent="0.4">
      <c r="A9" s="7">
        <v>1</v>
      </c>
      <c r="B9" s="20">
        <v>44586</v>
      </c>
      <c r="C9" s="47">
        <v>1</v>
      </c>
      <c r="D9" s="80">
        <v>1.27</v>
      </c>
      <c r="E9" s="81">
        <v>1.5</v>
      </c>
      <c r="F9" s="82">
        <v>2</v>
      </c>
      <c r="G9" s="37">
        <f>IF(D9="","",G8+M9)</f>
        <v>103810</v>
      </c>
      <c r="H9" s="37">
        <f t="shared" ref="H9:I24" si="0">IF(E9="","",H8+N9)</f>
        <v>104500</v>
      </c>
      <c r="I9" s="37">
        <f t="shared" si="0"/>
        <v>106000</v>
      </c>
      <c r="J9" s="38">
        <f>IF(G8="","",G8*0.03)</f>
        <v>3000</v>
      </c>
      <c r="K9" s="39">
        <f>IF(H8="","",H8*0.03)</f>
        <v>3000</v>
      </c>
      <c r="L9" s="40">
        <f>IF(I8="","",I8*0.03)</f>
        <v>3000</v>
      </c>
      <c r="M9" s="38">
        <f>IF(D9="","",J9*D9)</f>
        <v>3810</v>
      </c>
      <c r="N9" s="39">
        <f>IF(E9="","",K9*E9)</f>
        <v>4500</v>
      </c>
      <c r="O9" s="40">
        <f>IF(F9="","",L9*F9)</f>
        <v>6000</v>
      </c>
      <c r="P9" s="37"/>
      <c r="Q9" s="37"/>
      <c r="R9" s="37"/>
    </row>
    <row r="10" spans="1:18" x14ac:dyDescent="0.4">
      <c r="A10" s="7">
        <v>2</v>
      </c>
      <c r="B10" s="4">
        <v>44312</v>
      </c>
      <c r="C10" s="44">
        <v>1</v>
      </c>
      <c r="D10" s="83">
        <v>-1</v>
      </c>
      <c r="E10" s="84">
        <v>-1</v>
      </c>
      <c r="F10" s="85">
        <v>-1</v>
      </c>
      <c r="G10" s="37">
        <f t="shared" ref="G10:I25" si="1">IF(D10="","",G9+M10)</f>
        <v>100695.7</v>
      </c>
      <c r="H10" s="37">
        <f t="shared" si="0"/>
        <v>101365</v>
      </c>
      <c r="I10" s="37">
        <f t="shared" si="0"/>
        <v>102820</v>
      </c>
      <c r="J10" s="41">
        <f t="shared" ref="J10:L25" si="2">IF(G9="","",G9*0.03)</f>
        <v>3114.2999999999997</v>
      </c>
      <c r="K10" s="42">
        <f t="shared" si="2"/>
        <v>3135</v>
      </c>
      <c r="L10" s="43">
        <f t="shared" si="2"/>
        <v>3180</v>
      </c>
      <c r="M10" s="41">
        <f t="shared" ref="M10:O25" si="3">IF(D10="","",J10*D10)</f>
        <v>-3114.2999999999997</v>
      </c>
      <c r="N10" s="42">
        <f t="shared" si="3"/>
        <v>-3135</v>
      </c>
      <c r="O10" s="43">
        <f t="shared" si="3"/>
        <v>-3180</v>
      </c>
      <c r="P10" s="37"/>
      <c r="Q10" s="37"/>
      <c r="R10" s="37"/>
    </row>
    <row r="11" spans="1:18" x14ac:dyDescent="0.4">
      <c r="A11" s="7">
        <v>3</v>
      </c>
      <c r="B11" s="4">
        <v>44316</v>
      </c>
      <c r="C11" s="44">
        <v>1</v>
      </c>
      <c r="D11" s="83">
        <v>1.27</v>
      </c>
      <c r="E11" s="84">
        <v>1.5</v>
      </c>
      <c r="F11" s="85">
        <v>2</v>
      </c>
      <c r="G11" s="37">
        <f t="shared" si="1"/>
        <v>104532.20616999999</v>
      </c>
      <c r="H11" s="37">
        <f t="shared" si="0"/>
        <v>105926.425</v>
      </c>
      <c r="I11" s="37">
        <f t="shared" si="0"/>
        <v>108989.2</v>
      </c>
      <c r="J11" s="41">
        <f t="shared" si="2"/>
        <v>3020.8709999999996</v>
      </c>
      <c r="K11" s="42">
        <f t="shared" si="2"/>
        <v>3040.95</v>
      </c>
      <c r="L11" s="43">
        <f t="shared" si="2"/>
        <v>3084.6</v>
      </c>
      <c r="M11" s="41">
        <f t="shared" si="3"/>
        <v>3836.5061699999997</v>
      </c>
      <c r="N11" s="42">
        <f t="shared" si="3"/>
        <v>4561.4249999999993</v>
      </c>
      <c r="O11" s="43">
        <f t="shared" si="3"/>
        <v>6169.2</v>
      </c>
      <c r="P11" s="37"/>
      <c r="Q11" s="37"/>
      <c r="R11" s="37"/>
    </row>
    <row r="12" spans="1:18" x14ac:dyDescent="0.4">
      <c r="A12" s="7">
        <v>4</v>
      </c>
      <c r="B12" s="4">
        <v>44302</v>
      </c>
      <c r="C12" s="44">
        <v>2</v>
      </c>
      <c r="D12" s="83">
        <v>1.27</v>
      </c>
      <c r="E12" s="84">
        <v>1.5</v>
      </c>
      <c r="F12" s="85">
        <v>2</v>
      </c>
      <c r="G12" s="37">
        <f t="shared" si="1"/>
        <v>108514.88322507699</v>
      </c>
      <c r="H12" s="37">
        <f t="shared" si="0"/>
        <v>110693.11412500001</v>
      </c>
      <c r="I12" s="37">
        <f t="shared" si="0"/>
        <v>115528.552</v>
      </c>
      <c r="J12" s="41">
        <f t="shared" si="2"/>
        <v>3135.9661850999996</v>
      </c>
      <c r="K12" s="42">
        <f t="shared" si="2"/>
        <v>3177.7927500000001</v>
      </c>
      <c r="L12" s="43">
        <f t="shared" si="2"/>
        <v>3269.6759999999999</v>
      </c>
      <c r="M12" s="41">
        <f t="shared" si="3"/>
        <v>3982.6770550769997</v>
      </c>
      <c r="N12" s="42">
        <f t="shared" si="3"/>
        <v>4766.6891249999999</v>
      </c>
      <c r="O12" s="43">
        <f t="shared" si="3"/>
        <v>6539.3519999999999</v>
      </c>
      <c r="P12" s="37"/>
      <c r="Q12" s="37"/>
      <c r="R12" s="37"/>
    </row>
    <row r="13" spans="1:18" x14ac:dyDescent="0.4">
      <c r="A13" s="7">
        <v>5</v>
      </c>
      <c r="B13" s="4">
        <v>44252</v>
      </c>
      <c r="C13" s="44">
        <v>1</v>
      </c>
      <c r="D13" s="83">
        <v>1.27</v>
      </c>
      <c r="E13" s="84">
        <v>1.5</v>
      </c>
      <c r="F13" s="85">
        <v>2</v>
      </c>
      <c r="G13" s="37">
        <f t="shared" si="1"/>
        <v>112649.30027595242</v>
      </c>
      <c r="H13" s="37">
        <f t="shared" si="0"/>
        <v>115674.30426062501</v>
      </c>
      <c r="I13" s="37">
        <f t="shared" si="0"/>
        <v>122460.26512</v>
      </c>
      <c r="J13" s="41">
        <f t="shared" si="2"/>
        <v>3255.4464967523095</v>
      </c>
      <c r="K13" s="42">
        <f t="shared" si="2"/>
        <v>3320.7934237499999</v>
      </c>
      <c r="L13" s="43">
        <f t="shared" si="2"/>
        <v>3465.8565599999997</v>
      </c>
      <c r="M13" s="41">
        <f t="shared" si="3"/>
        <v>4134.4170508754332</v>
      </c>
      <c r="N13" s="42">
        <f t="shared" si="3"/>
        <v>4981.190135625</v>
      </c>
      <c r="O13" s="43">
        <f t="shared" si="3"/>
        <v>6931.7131199999994</v>
      </c>
      <c r="P13" s="37"/>
      <c r="Q13" s="37"/>
      <c r="R13" s="37"/>
    </row>
    <row r="14" spans="1:18" x14ac:dyDescent="0.4">
      <c r="A14" s="7">
        <v>6</v>
      </c>
      <c r="B14" s="4">
        <v>44258</v>
      </c>
      <c r="C14" s="44">
        <v>1</v>
      </c>
      <c r="D14" s="83">
        <v>1.27</v>
      </c>
      <c r="E14" s="84">
        <v>1.5</v>
      </c>
      <c r="F14" s="85">
        <v>2</v>
      </c>
      <c r="G14" s="37">
        <f t="shared" si="1"/>
        <v>116941.23861646622</v>
      </c>
      <c r="H14" s="37">
        <f t="shared" si="0"/>
        <v>120879.64795235313</v>
      </c>
      <c r="I14" s="37">
        <f t="shared" si="0"/>
        <v>129807.8810272</v>
      </c>
      <c r="J14" s="41">
        <f t="shared" si="2"/>
        <v>3379.4790082785726</v>
      </c>
      <c r="K14" s="42">
        <f t="shared" si="2"/>
        <v>3470.2291278187499</v>
      </c>
      <c r="L14" s="43">
        <f t="shared" si="2"/>
        <v>3673.8079535999996</v>
      </c>
      <c r="M14" s="41">
        <f t="shared" si="3"/>
        <v>4291.9383405137869</v>
      </c>
      <c r="N14" s="42">
        <f t="shared" si="3"/>
        <v>5205.3436917281251</v>
      </c>
      <c r="O14" s="43">
        <f t="shared" si="3"/>
        <v>7347.6159071999991</v>
      </c>
      <c r="P14" s="37"/>
      <c r="Q14" s="37"/>
      <c r="R14" s="37"/>
    </row>
    <row r="15" spans="1:18" x14ac:dyDescent="0.4">
      <c r="A15" s="7">
        <v>7</v>
      </c>
      <c r="B15" s="4">
        <v>44200</v>
      </c>
      <c r="C15" s="44">
        <v>2</v>
      </c>
      <c r="D15" s="83">
        <v>1.27</v>
      </c>
      <c r="E15" s="84">
        <v>1.5</v>
      </c>
      <c r="F15" s="85">
        <v>2</v>
      </c>
      <c r="G15" s="37">
        <f t="shared" si="1"/>
        <v>121396.69980775358</v>
      </c>
      <c r="H15" s="37">
        <f t="shared" si="0"/>
        <v>126319.23211020902</v>
      </c>
      <c r="I15" s="37">
        <f t="shared" si="0"/>
        <v>137596.353888832</v>
      </c>
      <c r="J15" s="41">
        <f t="shared" si="2"/>
        <v>3508.2371584939865</v>
      </c>
      <c r="K15" s="42">
        <f t="shared" si="2"/>
        <v>3626.3894385705939</v>
      </c>
      <c r="L15" s="43">
        <f t="shared" si="2"/>
        <v>3894.2364308159999</v>
      </c>
      <c r="M15" s="41">
        <f t="shared" si="3"/>
        <v>4455.4611912873634</v>
      </c>
      <c r="N15" s="42">
        <f t="shared" si="3"/>
        <v>5439.5841578558911</v>
      </c>
      <c r="O15" s="43">
        <f t="shared" si="3"/>
        <v>7788.4728616319999</v>
      </c>
      <c r="P15" s="37"/>
      <c r="Q15" s="37"/>
      <c r="R15" s="37"/>
    </row>
    <row r="16" spans="1:18" x14ac:dyDescent="0.4">
      <c r="A16" s="7">
        <v>8</v>
      </c>
      <c r="B16" s="4">
        <v>44179</v>
      </c>
      <c r="C16" s="44">
        <v>2</v>
      </c>
      <c r="D16" s="83">
        <v>1.27</v>
      </c>
      <c r="E16" s="84">
        <v>1.5</v>
      </c>
      <c r="F16" s="85">
        <v>2</v>
      </c>
      <c r="G16" s="37">
        <f t="shared" si="1"/>
        <v>126021.91407042899</v>
      </c>
      <c r="H16" s="37">
        <f t="shared" si="0"/>
        <v>132003.59755516844</v>
      </c>
      <c r="I16" s="37">
        <f t="shared" si="0"/>
        <v>145852.13512216191</v>
      </c>
      <c r="J16" s="41">
        <f t="shared" si="2"/>
        <v>3641.9009942326074</v>
      </c>
      <c r="K16" s="42">
        <f t="shared" si="2"/>
        <v>3789.5769633062705</v>
      </c>
      <c r="L16" s="43">
        <f t="shared" si="2"/>
        <v>4127.8906166649604</v>
      </c>
      <c r="M16" s="41">
        <f t="shared" si="3"/>
        <v>4625.2142626754112</v>
      </c>
      <c r="N16" s="42">
        <f t="shared" si="3"/>
        <v>5684.365444959406</v>
      </c>
      <c r="O16" s="43">
        <f t="shared" si="3"/>
        <v>8255.7812333299207</v>
      </c>
      <c r="P16" s="37"/>
      <c r="Q16" s="37"/>
      <c r="R16" s="37"/>
    </row>
    <row r="17" spans="1:18" x14ac:dyDescent="0.4">
      <c r="A17" s="7">
        <v>9</v>
      </c>
      <c r="B17" s="4">
        <v>44174</v>
      </c>
      <c r="C17" s="44">
        <v>1</v>
      </c>
      <c r="D17" s="83">
        <v>1.27</v>
      </c>
      <c r="E17" s="84">
        <v>1.5</v>
      </c>
      <c r="F17" s="85">
        <v>2</v>
      </c>
      <c r="G17" s="37">
        <f t="shared" si="1"/>
        <v>130823.34899651233</v>
      </c>
      <c r="H17" s="37">
        <f t="shared" si="0"/>
        <v>137943.75944515102</v>
      </c>
      <c r="I17" s="37">
        <f t="shared" si="0"/>
        <v>154603.26322949163</v>
      </c>
      <c r="J17" s="41">
        <f t="shared" si="2"/>
        <v>3780.6574221128694</v>
      </c>
      <c r="K17" s="42">
        <f t="shared" si="2"/>
        <v>3960.1079266550532</v>
      </c>
      <c r="L17" s="43">
        <f t="shared" si="2"/>
        <v>4375.5640536648571</v>
      </c>
      <c r="M17" s="41">
        <f t="shared" si="3"/>
        <v>4801.4349260833442</v>
      </c>
      <c r="N17" s="42">
        <f t="shared" si="3"/>
        <v>5940.1618899825799</v>
      </c>
      <c r="O17" s="43">
        <f t="shared" si="3"/>
        <v>8751.1281073297141</v>
      </c>
      <c r="P17" s="37"/>
      <c r="Q17" s="37"/>
      <c r="R17" s="37"/>
    </row>
    <row r="18" spans="1:18" x14ac:dyDescent="0.4">
      <c r="A18" s="7">
        <v>10</v>
      </c>
      <c r="B18" s="4">
        <v>44098</v>
      </c>
      <c r="C18" s="44">
        <v>1</v>
      </c>
      <c r="D18" s="83">
        <v>-1</v>
      </c>
      <c r="E18" s="84">
        <v>-1</v>
      </c>
      <c r="F18" s="85">
        <v>-1</v>
      </c>
      <c r="G18" s="37">
        <f t="shared" si="1"/>
        <v>126898.64852661696</v>
      </c>
      <c r="H18" s="37">
        <f t="shared" si="0"/>
        <v>133805.44666179648</v>
      </c>
      <c r="I18" s="37">
        <f t="shared" si="0"/>
        <v>149965.16533260688</v>
      </c>
      <c r="J18" s="41">
        <f t="shared" si="2"/>
        <v>3924.7004698953697</v>
      </c>
      <c r="K18" s="42">
        <f t="shared" si="2"/>
        <v>4138.3127833545304</v>
      </c>
      <c r="L18" s="43">
        <f t="shared" si="2"/>
        <v>4638.0978968847485</v>
      </c>
      <c r="M18" s="41">
        <f t="shared" si="3"/>
        <v>-3924.7004698953697</v>
      </c>
      <c r="N18" s="42">
        <f t="shared" si="3"/>
        <v>-4138.3127833545304</v>
      </c>
      <c r="O18" s="43">
        <f t="shared" si="3"/>
        <v>-4638.0978968847485</v>
      </c>
      <c r="P18" s="37"/>
      <c r="Q18" s="37"/>
      <c r="R18" s="37"/>
    </row>
    <row r="19" spans="1:18" x14ac:dyDescent="0.4">
      <c r="A19" s="7">
        <v>11</v>
      </c>
      <c r="B19" s="4">
        <v>44091</v>
      </c>
      <c r="C19" s="44">
        <v>2</v>
      </c>
      <c r="D19" s="83">
        <v>1.27</v>
      </c>
      <c r="E19" s="84">
        <v>1.5</v>
      </c>
      <c r="F19" s="85">
        <v>2</v>
      </c>
      <c r="G19" s="37">
        <f t="shared" si="1"/>
        <v>131733.48703548106</v>
      </c>
      <c r="H19" s="37">
        <f t="shared" si="0"/>
        <v>139826.69176157733</v>
      </c>
      <c r="I19" s="37">
        <f t="shared" si="0"/>
        <v>158963.07525256329</v>
      </c>
      <c r="J19" s="41">
        <f t="shared" si="2"/>
        <v>3806.9594557985088</v>
      </c>
      <c r="K19" s="42">
        <f t="shared" si="2"/>
        <v>4014.1633998538941</v>
      </c>
      <c r="L19" s="43">
        <f t="shared" si="2"/>
        <v>4498.9549599782058</v>
      </c>
      <c r="M19" s="41">
        <f t="shared" si="3"/>
        <v>4834.8385088641062</v>
      </c>
      <c r="N19" s="42">
        <f t="shared" si="3"/>
        <v>6021.245099780841</v>
      </c>
      <c r="O19" s="43">
        <f t="shared" si="3"/>
        <v>8997.9099199564116</v>
      </c>
      <c r="P19" s="37"/>
      <c r="Q19" s="37"/>
      <c r="R19" s="37"/>
    </row>
    <row r="20" spans="1:18" x14ac:dyDescent="0.4">
      <c r="A20" s="7">
        <v>12</v>
      </c>
      <c r="B20" s="4">
        <v>44091</v>
      </c>
      <c r="C20" s="44">
        <v>2</v>
      </c>
      <c r="D20" s="83">
        <v>1.27</v>
      </c>
      <c r="E20" s="84">
        <v>1.5</v>
      </c>
      <c r="F20" s="85">
        <v>2</v>
      </c>
      <c r="G20" s="37">
        <f t="shared" si="1"/>
        <v>136752.53289153287</v>
      </c>
      <c r="H20" s="37">
        <f t="shared" si="0"/>
        <v>146118.89289084831</v>
      </c>
      <c r="I20" s="37">
        <f t="shared" si="0"/>
        <v>168500.85976771708</v>
      </c>
      <c r="J20" s="41">
        <f t="shared" si="2"/>
        <v>3952.0046110644316</v>
      </c>
      <c r="K20" s="42">
        <f t="shared" si="2"/>
        <v>4194.8007528473199</v>
      </c>
      <c r="L20" s="43">
        <f t="shared" si="2"/>
        <v>4768.8922575768984</v>
      </c>
      <c r="M20" s="41">
        <f t="shared" si="3"/>
        <v>5019.0458560518282</v>
      </c>
      <c r="N20" s="42">
        <f t="shared" si="3"/>
        <v>6292.2011292709794</v>
      </c>
      <c r="O20" s="43">
        <f t="shared" si="3"/>
        <v>9537.7845151537967</v>
      </c>
      <c r="P20" s="37"/>
      <c r="Q20" s="37"/>
      <c r="R20" s="37"/>
    </row>
    <row r="21" spans="1:18" x14ac:dyDescent="0.4">
      <c r="A21" s="7">
        <v>13</v>
      </c>
      <c r="B21" s="4">
        <v>44076</v>
      </c>
      <c r="C21" s="44">
        <v>1</v>
      </c>
      <c r="D21" s="83">
        <v>1.27</v>
      </c>
      <c r="E21" s="84">
        <v>-1</v>
      </c>
      <c r="F21" s="85">
        <v>-1</v>
      </c>
      <c r="G21" s="37">
        <f t="shared" si="1"/>
        <v>141962.80439470027</v>
      </c>
      <c r="H21" s="37">
        <f t="shared" si="0"/>
        <v>141735.32610412285</v>
      </c>
      <c r="I21" s="37">
        <f t="shared" si="0"/>
        <v>163445.83397468558</v>
      </c>
      <c r="J21" s="41">
        <f t="shared" si="2"/>
        <v>4102.5759867459856</v>
      </c>
      <c r="K21" s="42">
        <f t="shared" si="2"/>
        <v>4383.5667867254488</v>
      </c>
      <c r="L21" s="43">
        <f t="shared" si="2"/>
        <v>5055.025793031512</v>
      </c>
      <c r="M21" s="41">
        <f t="shared" si="3"/>
        <v>5210.2715031674015</v>
      </c>
      <c r="N21" s="42">
        <f t="shared" si="3"/>
        <v>-4383.5667867254488</v>
      </c>
      <c r="O21" s="43">
        <f t="shared" si="3"/>
        <v>-5055.025793031512</v>
      </c>
      <c r="P21" s="37"/>
      <c r="Q21" s="37"/>
      <c r="R21" s="37"/>
    </row>
    <row r="22" spans="1:18" x14ac:dyDescent="0.4">
      <c r="A22" s="7">
        <v>14</v>
      </c>
      <c r="B22" s="4">
        <v>44067</v>
      </c>
      <c r="C22" s="44">
        <v>1</v>
      </c>
      <c r="D22" s="83">
        <v>1.27</v>
      </c>
      <c r="E22" s="84">
        <v>1.5</v>
      </c>
      <c r="F22" s="85">
        <v>2</v>
      </c>
      <c r="G22" s="37">
        <f t="shared" si="1"/>
        <v>147371.58724213834</v>
      </c>
      <c r="H22" s="37">
        <f t="shared" si="0"/>
        <v>148113.41577880838</v>
      </c>
      <c r="I22" s="37">
        <f t="shared" si="0"/>
        <v>173252.58401316672</v>
      </c>
      <c r="J22" s="41">
        <f t="shared" si="2"/>
        <v>4258.8841318410077</v>
      </c>
      <c r="K22" s="42">
        <f t="shared" si="2"/>
        <v>4252.0597831236855</v>
      </c>
      <c r="L22" s="43">
        <f t="shared" si="2"/>
        <v>4903.3750192405669</v>
      </c>
      <c r="M22" s="41">
        <f t="shared" si="3"/>
        <v>5408.7828474380794</v>
      </c>
      <c r="N22" s="42">
        <f t="shared" si="3"/>
        <v>6378.0896746855287</v>
      </c>
      <c r="O22" s="43">
        <f t="shared" si="3"/>
        <v>9806.7500384811337</v>
      </c>
      <c r="P22" s="37"/>
      <c r="Q22" s="37"/>
      <c r="R22" s="37"/>
    </row>
    <row r="23" spans="1:18" x14ac:dyDescent="0.4">
      <c r="A23" s="7">
        <v>15</v>
      </c>
      <c r="B23" s="4">
        <v>44050</v>
      </c>
      <c r="C23" s="44">
        <v>1</v>
      </c>
      <c r="D23" s="83">
        <v>1.27</v>
      </c>
      <c r="E23" s="84">
        <v>1.5</v>
      </c>
      <c r="F23" s="85">
        <v>2</v>
      </c>
      <c r="G23" s="37">
        <f t="shared" si="1"/>
        <v>152986.44471606382</v>
      </c>
      <c r="H23" s="37">
        <f t="shared" si="0"/>
        <v>154778.51948885477</v>
      </c>
      <c r="I23" s="37">
        <f t="shared" si="0"/>
        <v>183647.73905395673</v>
      </c>
      <c r="J23" s="41">
        <f t="shared" si="2"/>
        <v>4421.1476172641496</v>
      </c>
      <c r="K23" s="42">
        <f t="shared" si="2"/>
        <v>4443.4024733642509</v>
      </c>
      <c r="L23" s="43">
        <f t="shared" si="2"/>
        <v>5197.5775203950016</v>
      </c>
      <c r="M23" s="41">
        <f t="shared" si="3"/>
        <v>5614.85747392547</v>
      </c>
      <c r="N23" s="42">
        <f t="shared" si="3"/>
        <v>6665.1037100463764</v>
      </c>
      <c r="O23" s="43">
        <f t="shared" si="3"/>
        <v>10395.155040790003</v>
      </c>
      <c r="P23" s="37"/>
      <c r="Q23" s="37"/>
      <c r="R23" s="37"/>
    </row>
    <row r="24" spans="1:18" x14ac:dyDescent="0.4">
      <c r="A24" s="7">
        <v>16</v>
      </c>
      <c r="B24" s="4">
        <v>44048</v>
      </c>
      <c r="C24" s="44">
        <v>2</v>
      </c>
      <c r="D24" s="83">
        <v>-1</v>
      </c>
      <c r="E24" s="84">
        <v>-1</v>
      </c>
      <c r="F24" s="85">
        <v>-1</v>
      </c>
      <c r="G24" s="37">
        <f t="shared" si="1"/>
        <v>148396.85137458192</v>
      </c>
      <c r="H24" s="37">
        <f t="shared" si="0"/>
        <v>150135.16390418913</v>
      </c>
      <c r="I24" s="37">
        <f t="shared" si="0"/>
        <v>178138.30688233802</v>
      </c>
      <c r="J24" s="41">
        <f t="shared" si="2"/>
        <v>4589.5933414819146</v>
      </c>
      <c r="K24" s="42">
        <f t="shared" si="2"/>
        <v>4643.3555846656427</v>
      </c>
      <c r="L24" s="43">
        <f t="shared" si="2"/>
        <v>5509.4321716187014</v>
      </c>
      <c r="M24" s="41">
        <f t="shared" si="3"/>
        <v>-4589.5933414819146</v>
      </c>
      <c r="N24" s="42">
        <f t="shared" si="3"/>
        <v>-4643.3555846656427</v>
      </c>
      <c r="O24" s="43">
        <f t="shared" si="3"/>
        <v>-5509.4321716187014</v>
      </c>
      <c r="P24" s="37"/>
      <c r="Q24" s="37"/>
      <c r="R24" s="37"/>
    </row>
    <row r="25" spans="1:18" x14ac:dyDescent="0.4">
      <c r="A25" s="7">
        <v>17</v>
      </c>
      <c r="B25" s="4">
        <v>44040</v>
      </c>
      <c r="C25" s="44">
        <v>1</v>
      </c>
      <c r="D25" s="83">
        <v>-1</v>
      </c>
      <c r="E25" s="84">
        <v>-1</v>
      </c>
      <c r="F25" s="85">
        <v>-1</v>
      </c>
      <c r="G25" s="37">
        <f t="shared" si="1"/>
        <v>143944.94583334448</v>
      </c>
      <c r="H25" s="37">
        <f t="shared" si="1"/>
        <v>145631.10898706346</v>
      </c>
      <c r="I25" s="37">
        <f t="shared" si="1"/>
        <v>172794.15767586787</v>
      </c>
      <c r="J25" s="41">
        <f t="shared" si="2"/>
        <v>4451.9055412374573</v>
      </c>
      <c r="K25" s="42">
        <f t="shared" si="2"/>
        <v>4504.0549171256735</v>
      </c>
      <c r="L25" s="43">
        <f t="shared" si="2"/>
        <v>5344.1492064701406</v>
      </c>
      <c r="M25" s="41">
        <f t="shared" si="3"/>
        <v>-4451.9055412374573</v>
      </c>
      <c r="N25" s="42">
        <f t="shared" si="3"/>
        <v>-4504.0549171256735</v>
      </c>
      <c r="O25" s="43">
        <f t="shared" si="3"/>
        <v>-5344.1492064701406</v>
      </c>
      <c r="P25" s="37"/>
      <c r="Q25" s="37"/>
      <c r="R25" s="37"/>
    </row>
    <row r="26" spans="1:18" x14ac:dyDescent="0.4">
      <c r="A26" s="7">
        <v>18</v>
      </c>
      <c r="B26" s="4">
        <v>44026</v>
      </c>
      <c r="C26" s="44">
        <v>1</v>
      </c>
      <c r="D26" s="83">
        <v>-1</v>
      </c>
      <c r="E26" s="84">
        <v>-1</v>
      </c>
      <c r="F26" s="85">
        <v>-1</v>
      </c>
      <c r="G26" s="37">
        <f t="shared" ref="G26:I41" si="4">IF(D26="","",G25+M26)</f>
        <v>139626.59745834416</v>
      </c>
      <c r="H26" s="37">
        <f t="shared" si="4"/>
        <v>141262.17571745155</v>
      </c>
      <c r="I26" s="37">
        <f t="shared" si="4"/>
        <v>167610.33294559183</v>
      </c>
      <c r="J26" s="41">
        <f t="shared" ref="J26:L71" si="5">IF(G25="","",G25*0.03)</f>
        <v>4318.3483750003343</v>
      </c>
      <c r="K26" s="42">
        <f t="shared" si="5"/>
        <v>4368.9332696119036</v>
      </c>
      <c r="L26" s="43">
        <f t="shared" si="5"/>
        <v>5183.8247302760356</v>
      </c>
      <c r="M26" s="41">
        <f t="shared" ref="M26:O71" si="6">IF(D26="","",J26*D26)</f>
        <v>-4318.3483750003343</v>
      </c>
      <c r="N26" s="42">
        <f t="shared" si="6"/>
        <v>-4368.9332696119036</v>
      </c>
      <c r="O26" s="43">
        <f t="shared" si="6"/>
        <v>-5183.8247302760356</v>
      </c>
      <c r="P26" s="37"/>
      <c r="Q26" s="37"/>
      <c r="R26" s="37"/>
    </row>
    <row r="27" spans="1:18" x14ac:dyDescent="0.4">
      <c r="A27" s="7">
        <v>19</v>
      </c>
      <c r="B27" s="4">
        <v>44021</v>
      </c>
      <c r="C27" s="44">
        <v>2</v>
      </c>
      <c r="D27" s="83">
        <v>1.27</v>
      </c>
      <c r="E27" s="84">
        <v>1.5</v>
      </c>
      <c r="F27" s="85">
        <v>-1</v>
      </c>
      <c r="G27" s="37">
        <f t="shared" si="4"/>
        <v>144946.37082150707</v>
      </c>
      <c r="H27" s="37">
        <f t="shared" si="4"/>
        <v>147618.97362473689</v>
      </c>
      <c r="I27" s="37">
        <f t="shared" si="4"/>
        <v>162582.02295722408</v>
      </c>
      <c r="J27" s="41">
        <f t="shared" si="5"/>
        <v>4188.7979237503241</v>
      </c>
      <c r="K27" s="42">
        <f t="shared" si="5"/>
        <v>4237.8652715235467</v>
      </c>
      <c r="L27" s="43">
        <f t="shared" si="5"/>
        <v>5028.3099883677551</v>
      </c>
      <c r="M27" s="41">
        <f t="shared" si="6"/>
        <v>5319.7733631629117</v>
      </c>
      <c r="N27" s="42">
        <f t="shared" si="6"/>
        <v>6356.7979072853195</v>
      </c>
      <c r="O27" s="43">
        <f t="shared" si="6"/>
        <v>-5028.3099883677551</v>
      </c>
      <c r="P27" s="37"/>
      <c r="Q27" s="37"/>
      <c r="R27" s="37"/>
    </row>
    <row r="28" spans="1:18" x14ac:dyDescent="0.4">
      <c r="A28" s="7">
        <v>20</v>
      </c>
      <c r="B28" s="4">
        <v>44011</v>
      </c>
      <c r="C28" s="44">
        <v>1</v>
      </c>
      <c r="D28" s="83">
        <v>1.27</v>
      </c>
      <c r="E28" s="84">
        <v>1.5</v>
      </c>
      <c r="F28" s="85">
        <v>2</v>
      </c>
      <c r="G28" s="37">
        <f t="shared" si="4"/>
        <v>150468.82754980648</v>
      </c>
      <c r="H28" s="37">
        <f t="shared" si="4"/>
        <v>154261.82743785004</v>
      </c>
      <c r="I28" s="37">
        <f t="shared" si="4"/>
        <v>172336.94433465751</v>
      </c>
      <c r="J28" s="41">
        <f t="shared" si="5"/>
        <v>4348.3911246452117</v>
      </c>
      <c r="K28" s="42">
        <f t="shared" si="5"/>
        <v>4428.5692087421066</v>
      </c>
      <c r="L28" s="43">
        <f t="shared" si="5"/>
        <v>4877.460688716722</v>
      </c>
      <c r="M28" s="41">
        <f t="shared" si="6"/>
        <v>5522.4567282994185</v>
      </c>
      <c r="N28" s="42">
        <f t="shared" si="6"/>
        <v>6642.85381311316</v>
      </c>
      <c r="O28" s="43">
        <f t="shared" si="6"/>
        <v>9754.9213774334439</v>
      </c>
      <c r="P28" s="37"/>
      <c r="Q28" s="37"/>
      <c r="R28" s="37"/>
    </row>
    <row r="29" spans="1:18" x14ac:dyDescent="0.4">
      <c r="A29" s="7">
        <v>21</v>
      </c>
      <c r="B29" s="4">
        <v>44007</v>
      </c>
      <c r="C29" s="44">
        <v>1</v>
      </c>
      <c r="D29" s="83">
        <v>-1</v>
      </c>
      <c r="E29" s="84">
        <v>-1</v>
      </c>
      <c r="F29" s="85">
        <v>-1</v>
      </c>
      <c r="G29" s="37">
        <f t="shared" si="4"/>
        <v>145954.76272331228</v>
      </c>
      <c r="H29" s="37">
        <f t="shared" si="4"/>
        <v>149633.97261471453</v>
      </c>
      <c r="I29" s="37">
        <f t="shared" si="4"/>
        <v>167166.8360046178</v>
      </c>
      <c r="J29" s="41">
        <f t="shared" si="5"/>
        <v>4514.0648264941938</v>
      </c>
      <c r="K29" s="42">
        <f t="shared" si="5"/>
        <v>4627.8548231355007</v>
      </c>
      <c r="L29" s="43">
        <f t="shared" si="5"/>
        <v>5170.1083300397249</v>
      </c>
      <c r="M29" s="41">
        <f t="shared" si="6"/>
        <v>-4514.0648264941938</v>
      </c>
      <c r="N29" s="42">
        <f t="shared" si="6"/>
        <v>-4627.8548231355007</v>
      </c>
      <c r="O29" s="43">
        <f t="shared" si="6"/>
        <v>-5170.1083300397249</v>
      </c>
      <c r="P29" s="37"/>
      <c r="Q29" s="37"/>
      <c r="R29" s="37"/>
    </row>
    <row r="30" spans="1:18" x14ac:dyDescent="0.4">
      <c r="A30" s="7">
        <v>22</v>
      </c>
      <c r="B30" s="4">
        <v>43986</v>
      </c>
      <c r="C30" s="44">
        <v>1</v>
      </c>
      <c r="D30" s="83">
        <v>1.27</v>
      </c>
      <c r="E30" s="84">
        <v>-1</v>
      </c>
      <c r="F30" s="85">
        <v>-1</v>
      </c>
      <c r="G30" s="37">
        <f t="shared" si="4"/>
        <v>151515.63918307048</v>
      </c>
      <c r="H30" s="37">
        <f t="shared" si="4"/>
        <v>145144.95343627309</v>
      </c>
      <c r="I30" s="37">
        <f t="shared" si="4"/>
        <v>162151.83092447926</v>
      </c>
      <c r="J30" s="41">
        <f t="shared" si="5"/>
        <v>4378.6428816993684</v>
      </c>
      <c r="K30" s="42">
        <f t="shared" si="5"/>
        <v>4489.0191784414355</v>
      </c>
      <c r="L30" s="43">
        <f t="shared" si="5"/>
        <v>5015.0050801385341</v>
      </c>
      <c r="M30" s="41">
        <f t="shared" si="6"/>
        <v>5560.8764597581976</v>
      </c>
      <c r="N30" s="42">
        <f t="shared" si="6"/>
        <v>-4489.0191784414355</v>
      </c>
      <c r="O30" s="43">
        <f t="shared" si="6"/>
        <v>-5015.0050801385341</v>
      </c>
      <c r="P30" s="37"/>
      <c r="Q30" s="37"/>
      <c r="R30" s="37"/>
    </row>
    <row r="31" spans="1:18" x14ac:dyDescent="0.4">
      <c r="A31" s="7">
        <v>23</v>
      </c>
      <c r="B31" s="4">
        <v>43984</v>
      </c>
      <c r="C31" s="44">
        <v>1</v>
      </c>
      <c r="D31" s="83">
        <v>1.27</v>
      </c>
      <c r="E31" s="84">
        <v>1.5</v>
      </c>
      <c r="F31" s="85">
        <v>2</v>
      </c>
      <c r="G31" s="37">
        <f t="shared" si="4"/>
        <v>157288.38503594545</v>
      </c>
      <c r="H31" s="37">
        <f t="shared" si="4"/>
        <v>151676.47634090538</v>
      </c>
      <c r="I31" s="37">
        <f t="shared" si="4"/>
        <v>171880.94077994803</v>
      </c>
      <c r="J31" s="41">
        <f t="shared" si="5"/>
        <v>4545.4691754921141</v>
      </c>
      <c r="K31" s="42">
        <f t="shared" si="5"/>
        <v>4354.3486030881922</v>
      </c>
      <c r="L31" s="43">
        <f t="shared" si="5"/>
        <v>4864.554927734378</v>
      </c>
      <c r="M31" s="41">
        <f t="shared" si="6"/>
        <v>5772.7458528749848</v>
      </c>
      <c r="N31" s="42">
        <f t="shared" si="6"/>
        <v>6531.5229046322884</v>
      </c>
      <c r="O31" s="43">
        <f t="shared" si="6"/>
        <v>9729.109855468756</v>
      </c>
      <c r="P31" s="37"/>
      <c r="Q31" s="37"/>
      <c r="R31" s="37"/>
    </row>
    <row r="32" spans="1:18" x14ac:dyDescent="0.4">
      <c r="A32" s="7">
        <v>24</v>
      </c>
      <c r="B32" s="4">
        <v>43969</v>
      </c>
      <c r="C32" s="44">
        <v>1</v>
      </c>
      <c r="D32" s="83">
        <v>1.27</v>
      </c>
      <c r="E32" s="84">
        <v>1.5</v>
      </c>
      <c r="F32" s="85">
        <v>2</v>
      </c>
      <c r="G32" s="37">
        <f t="shared" si="4"/>
        <v>163281.07250581498</v>
      </c>
      <c r="H32" s="37">
        <f t="shared" si="4"/>
        <v>158501.91777624612</v>
      </c>
      <c r="I32" s="37">
        <f t="shared" si="4"/>
        <v>182193.79722674491</v>
      </c>
      <c r="J32" s="41">
        <f t="shared" si="5"/>
        <v>4718.6515510783638</v>
      </c>
      <c r="K32" s="42">
        <f t="shared" si="5"/>
        <v>4550.2942902271616</v>
      </c>
      <c r="L32" s="43">
        <f t="shared" si="5"/>
        <v>5156.4282233984404</v>
      </c>
      <c r="M32" s="41">
        <f t="shared" si="6"/>
        <v>5992.6874698695219</v>
      </c>
      <c r="N32" s="42">
        <f t="shared" si="6"/>
        <v>6825.4414353407428</v>
      </c>
      <c r="O32" s="43">
        <f t="shared" si="6"/>
        <v>10312.856446796881</v>
      </c>
      <c r="P32" s="37"/>
      <c r="Q32" s="37"/>
      <c r="R32" s="37"/>
    </row>
    <row r="33" spans="1:18" x14ac:dyDescent="0.4">
      <c r="A33" s="7">
        <v>25</v>
      </c>
      <c r="B33" s="4">
        <v>43968</v>
      </c>
      <c r="C33" s="44">
        <v>1</v>
      </c>
      <c r="D33" s="83">
        <v>1.27</v>
      </c>
      <c r="E33" s="84">
        <v>1.5</v>
      </c>
      <c r="F33" s="85">
        <v>2</v>
      </c>
      <c r="G33" s="37">
        <f t="shared" si="4"/>
        <v>169502.08136828654</v>
      </c>
      <c r="H33" s="37">
        <f t="shared" si="4"/>
        <v>165634.5040761772</v>
      </c>
      <c r="I33" s="37">
        <f t="shared" si="4"/>
        <v>193125.4250603496</v>
      </c>
      <c r="J33" s="41">
        <f t="shared" si="5"/>
        <v>4898.4321751744492</v>
      </c>
      <c r="K33" s="42">
        <f t="shared" si="5"/>
        <v>4755.0575332873832</v>
      </c>
      <c r="L33" s="43">
        <f t="shared" si="5"/>
        <v>5465.8139168023472</v>
      </c>
      <c r="M33" s="41">
        <f t="shared" si="6"/>
        <v>6221.0088624715509</v>
      </c>
      <c r="N33" s="42">
        <f t="shared" si="6"/>
        <v>7132.5862999310748</v>
      </c>
      <c r="O33" s="43">
        <f t="shared" si="6"/>
        <v>10931.627833604694</v>
      </c>
      <c r="P33" s="37"/>
      <c r="Q33" s="37"/>
      <c r="R33" s="37"/>
    </row>
    <row r="34" spans="1:18" x14ac:dyDescent="0.4">
      <c r="A34" s="7">
        <v>26</v>
      </c>
      <c r="B34" s="4"/>
      <c r="C34" s="44"/>
      <c r="D34" s="83"/>
      <c r="E34" s="84"/>
      <c r="F34" s="86"/>
      <c r="G34" s="37" t="str">
        <f t="shared" si="4"/>
        <v/>
      </c>
      <c r="H34" s="37" t="str">
        <f t="shared" si="4"/>
        <v/>
      </c>
      <c r="I34" s="37" t="str">
        <f t="shared" si="4"/>
        <v/>
      </c>
      <c r="J34" s="41">
        <f t="shared" si="5"/>
        <v>5085.0624410485962</v>
      </c>
      <c r="K34" s="42">
        <f t="shared" si="5"/>
        <v>4969.035122285316</v>
      </c>
      <c r="L34" s="43">
        <f t="shared" si="5"/>
        <v>5793.7627518104882</v>
      </c>
      <c r="M34" s="41" t="str">
        <f t="shared" si="6"/>
        <v/>
      </c>
      <c r="N34" s="42" t="str">
        <f t="shared" si="6"/>
        <v/>
      </c>
      <c r="O34" s="43" t="str">
        <f t="shared" si="6"/>
        <v/>
      </c>
      <c r="P34" s="37"/>
      <c r="Q34" s="37"/>
      <c r="R34" s="37"/>
    </row>
    <row r="35" spans="1:18" x14ac:dyDescent="0.4">
      <c r="A35" s="7">
        <v>27</v>
      </c>
      <c r="B35" s="4"/>
      <c r="C35" s="44"/>
      <c r="D35" s="83"/>
      <c r="E35" s="84"/>
      <c r="F35" s="86"/>
      <c r="G35" s="37" t="str">
        <f t="shared" si="4"/>
        <v/>
      </c>
      <c r="H35" s="37" t="str">
        <f t="shared" si="4"/>
        <v/>
      </c>
      <c r="I35" s="37" t="str">
        <f t="shared" si="4"/>
        <v/>
      </c>
      <c r="J35" s="41" t="str">
        <f t="shared" si="5"/>
        <v/>
      </c>
      <c r="K35" s="42" t="str">
        <f t="shared" si="5"/>
        <v/>
      </c>
      <c r="L35" s="43" t="str">
        <f t="shared" si="5"/>
        <v/>
      </c>
      <c r="M35" s="41" t="str">
        <f t="shared" si="6"/>
        <v/>
      </c>
      <c r="N35" s="42" t="str">
        <f t="shared" si="6"/>
        <v/>
      </c>
      <c r="O35" s="43" t="str">
        <f t="shared" si="6"/>
        <v/>
      </c>
      <c r="P35" s="37"/>
      <c r="Q35" s="37"/>
      <c r="R35" s="37"/>
    </row>
    <row r="36" spans="1:18" x14ac:dyDescent="0.4">
      <c r="A36" s="7">
        <v>28</v>
      </c>
      <c r="B36" s="4"/>
      <c r="C36" s="44"/>
      <c r="D36" s="83"/>
      <c r="E36" s="84"/>
      <c r="F36" s="85"/>
      <c r="G36" s="37" t="str">
        <f t="shared" si="4"/>
        <v/>
      </c>
      <c r="H36" s="37" t="str">
        <f t="shared" si="4"/>
        <v/>
      </c>
      <c r="I36" s="37" t="str">
        <f t="shared" si="4"/>
        <v/>
      </c>
      <c r="J36" s="41" t="str">
        <f t="shared" si="5"/>
        <v/>
      </c>
      <c r="K36" s="42" t="str">
        <f t="shared" si="5"/>
        <v/>
      </c>
      <c r="L36" s="43" t="str">
        <f t="shared" si="5"/>
        <v/>
      </c>
      <c r="M36" s="41" t="str">
        <f t="shared" si="6"/>
        <v/>
      </c>
      <c r="N36" s="42" t="str">
        <f t="shared" si="6"/>
        <v/>
      </c>
      <c r="O36" s="43" t="str">
        <f t="shared" si="6"/>
        <v/>
      </c>
      <c r="P36" s="37"/>
      <c r="Q36" s="37"/>
      <c r="R36" s="37"/>
    </row>
    <row r="37" spans="1:18" x14ac:dyDescent="0.4">
      <c r="A37" s="7">
        <v>29</v>
      </c>
      <c r="B37" s="4"/>
      <c r="C37" s="44"/>
      <c r="D37" s="83"/>
      <c r="E37" s="84"/>
      <c r="F37" s="85"/>
      <c r="G37" s="37" t="str">
        <f t="shared" si="4"/>
        <v/>
      </c>
      <c r="H37" s="37" t="str">
        <f t="shared" si="4"/>
        <v/>
      </c>
      <c r="I37" s="37" t="str">
        <f t="shared" si="4"/>
        <v/>
      </c>
      <c r="J37" s="41" t="str">
        <f t="shared" si="5"/>
        <v/>
      </c>
      <c r="K37" s="42" t="str">
        <f t="shared" si="5"/>
        <v/>
      </c>
      <c r="L37" s="43" t="str">
        <f t="shared" si="5"/>
        <v/>
      </c>
      <c r="M37" s="41" t="str">
        <f t="shared" si="6"/>
        <v/>
      </c>
      <c r="N37" s="42" t="str">
        <f t="shared" si="6"/>
        <v/>
      </c>
      <c r="O37" s="43" t="str">
        <f t="shared" si="6"/>
        <v/>
      </c>
      <c r="P37" s="37"/>
      <c r="Q37" s="37"/>
      <c r="R37" s="37"/>
    </row>
    <row r="38" spans="1:18" x14ac:dyDescent="0.4">
      <c r="A38" s="7">
        <v>30</v>
      </c>
      <c r="B38" s="4"/>
      <c r="C38" s="44"/>
      <c r="D38" s="83"/>
      <c r="E38" s="84"/>
      <c r="F38" s="85"/>
      <c r="G38" s="37" t="str">
        <f t="shared" si="4"/>
        <v/>
      </c>
      <c r="H38" s="37" t="str">
        <f t="shared" si="4"/>
        <v/>
      </c>
      <c r="I38" s="37" t="str">
        <f t="shared" si="4"/>
        <v/>
      </c>
      <c r="J38" s="41" t="str">
        <f t="shared" si="5"/>
        <v/>
      </c>
      <c r="K38" s="42" t="str">
        <f t="shared" si="5"/>
        <v/>
      </c>
      <c r="L38" s="43" t="str">
        <f t="shared" si="5"/>
        <v/>
      </c>
      <c r="M38" s="41" t="str">
        <f t="shared" si="6"/>
        <v/>
      </c>
      <c r="N38" s="42" t="str">
        <f t="shared" si="6"/>
        <v/>
      </c>
      <c r="O38" s="43" t="str">
        <f t="shared" si="6"/>
        <v/>
      </c>
      <c r="P38" s="37"/>
      <c r="Q38" s="37"/>
      <c r="R38" s="37"/>
    </row>
    <row r="39" spans="1:18" x14ac:dyDescent="0.4">
      <c r="A39" s="7">
        <v>31</v>
      </c>
      <c r="B39" s="4"/>
      <c r="C39" s="44"/>
      <c r="D39" s="83"/>
      <c r="E39" s="84"/>
      <c r="F39" s="85"/>
      <c r="G39" s="37" t="str">
        <f t="shared" si="4"/>
        <v/>
      </c>
      <c r="H39" s="37" t="str">
        <f t="shared" si="4"/>
        <v/>
      </c>
      <c r="I39" s="37" t="str">
        <f t="shared" si="4"/>
        <v/>
      </c>
      <c r="J39" s="41" t="str">
        <f t="shared" si="5"/>
        <v/>
      </c>
      <c r="K39" s="42" t="str">
        <f t="shared" si="5"/>
        <v/>
      </c>
      <c r="L39" s="43" t="str">
        <f t="shared" si="5"/>
        <v/>
      </c>
      <c r="M39" s="41" t="str">
        <f t="shared" si="6"/>
        <v/>
      </c>
      <c r="N39" s="42" t="str">
        <f t="shared" si="6"/>
        <v/>
      </c>
      <c r="O39" s="43" t="str">
        <f t="shared" si="6"/>
        <v/>
      </c>
      <c r="P39" s="37"/>
      <c r="Q39" s="37"/>
      <c r="R39" s="37"/>
    </row>
    <row r="40" spans="1:18" x14ac:dyDescent="0.4">
      <c r="A40" s="7">
        <v>32</v>
      </c>
      <c r="B40" s="4"/>
      <c r="C40" s="44"/>
      <c r="D40" s="83"/>
      <c r="E40" s="84"/>
      <c r="F40" s="85"/>
      <c r="G40" s="37" t="str">
        <f t="shared" si="4"/>
        <v/>
      </c>
      <c r="H40" s="37" t="str">
        <f t="shared" si="4"/>
        <v/>
      </c>
      <c r="I40" s="37" t="str">
        <f t="shared" si="4"/>
        <v/>
      </c>
      <c r="J40" s="41" t="str">
        <f t="shared" si="5"/>
        <v/>
      </c>
      <c r="K40" s="42" t="str">
        <f t="shared" si="5"/>
        <v/>
      </c>
      <c r="L40" s="43" t="str">
        <f t="shared" si="5"/>
        <v/>
      </c>
      <c r="M40" s="41" t="str">
        <f t="shared" si="6"/>
        <v/>
      </c>
      <c r="N40" s="42" t="str">
        <f t="shared" si="6"/>
        <v/>
      </c>
      <c r="O40" s="43" t="str">
        <f t="shared" si="6"/>
        <v/>
      </c>
      <c r="P40" s="37"/>
      <c r="Q40" s="37"/>
      <c r="R40" s="37"/>
    </row>
    <row r="41" spans="1:18" x14ac:dyDescent="0.4">
      <c r="A41" s="7">
        <v>33</v>
      </c>
      <c r="B41" s="4"/>
      <c r="C41" s="44"/>
      <c r="D41" s="83"/>
      <c r="E41" s="84"/>
      <c r="F41" s="86"/>
      <c r="G41" s="37" t="str">
        <f t="shared" si="4"/>
        <v/>
      </c>
      <c r="H41" s="37" t="str">
        <f t="shared" si="4"/>
        <v/>
      </c>
      <c r="I41" s="37" t="str">
        <f t="shared" si="4"/>
        <v/>
      </c>
      <c r="J41" s="41" t="str">
        <f t="shared" si="5"/>
        <v/>
      </c>
      <c r="K41" s="42" t="str">
        <f t="shared" si="5"/>
        <v/>
      </c>
      <c r="L41" s="43" t="str">
        <f t="shared" si="5"/>
        <v/>
      </c>
      <c r="M41" s="41" t="str">
        <f t="shared" si="6"/>
        <v/>
      </c>
      <c r="N41" s="42" t="str">
        <f t="shared" si="6"/>
        <v/>
      </c>
      <c r="O41" s="43" t="str">
        <f t="shared" si="6"/>
        <v/>
      </c>
      <c r="P41" s="37"/>
      <c r="Q41" s="37"/>
      <c r="R41" s="37"/>
    </row>
    <row r="42" spans="1:18" x14ac:dyDescent="0.4">
      <c r="A42" s="7">
        <v>34</v>
      </c>
      <c r="B42" s="4"/>
      <c r="C42" s="44"/>
      <c r="D42" s="83"/>
      <c r="E42" s="84"/>
      <c r="F42" s="86"/>
      <c r="G42" s="37" t="str">
        <f t="shared" ref="G42:I57" si="7">IF(D42="","",G41+M42)</f>
        <v/>
      </c>
      <c r="H42" s="37" t="str">
        <f t="shared" si="7"/>
        <v/>
      </c>
      <c r="I42" s="37" t="str">
        <f t="shared" si="7"/>
        <v/>
      </c>
      <c r="J42" s="41" t="str">
        <f t="shared" si="5"/>
        <v/>
      </c>
      <c r="K42" s="42" t="str">
        <f t="shared" si="5"/>
        <v/>
      </c>
      <c r="L42" s="43" t="str">
        <f t="shared" si="5"/>
        <v/>
      </c>
      <c r="M42" s="41" t="str">
        <f>IF(D42="","",J42*D42)</f>
        <v/>
      </c>
      <c r="N42" s="42" t="str">
        <f t="shared" si="6"/>
        <v/>
      </c>
      <c r="O42" s="43" t="str">
        <f t="shared" si="6"/>
        <v/>
      </c>
      <c r="P42" s="37"/>
      <c r="Q42" s="37"/>
      <c r="R42" s="37"/>
    </row>
    <row r="43" spans="1:18" x14ac:dyDescent="0.4">
      <c r="A43">
        <v>35</v>
      </c>
      <c r="B43" s="4"/>
      <c r="C43" s="44"/>
      <c r="D43" s="83"/>
      <c r="E43" s="84"/>
      <c r="F43" s="85"/>
      <c r="G43" s="37" t="str">
        <f>IF(D43="","",G42+M43)</f>
        <v/>
      </c>
      <c r="H43" s="37" t="str">
        <f t="shared" si="7"/>
        <v/>
      </c>
      <c r="I43" s="37" t="str">
        <f t="shared" si="7"/>
        <v/>
      </c>
      <c r="J43" s="41" t="str">
        <f t="shared" si="5"/>
        <v/>
      </c>
      <c r="K43" s="42" t="str">
        <f t="shared" si="5"/>
        <v/>
      </c>
      <c r="L43" s="43" t="str">
        <f t="shared" si="5"/>
        <v/>
      </c>
      <c r="M43" s="41" t="str">
        <f t="shared" si="6"/>
        <v/>
      </c>
      <c r="N43" s="42" t="str">
        <f t="shared" si="6"/>
        <v/>
      </c>
      <c r="O43" s="43" t="str">
        <f t="shared" si="6"/>
        <v/>
      </c>
    </row>
    <row r="44" spans="1:18" x14ac:dyDescent="0.4">
      <c r="A44" s="7">
        <v>36</v>
      </c>
      <c r="B44" s="4"/>
      <c r="C44" s="44"/>
      <c r="D44" s="83"/>
      <c r="E44" s="84"/>
      <c r="F44" s="85"/>
      <c r="G44" s="37" t="str">
        <f t="shared" ref="G44:I58" si="8">IF(D44="","",G43+M44)</f>
        <v/>
      </c>
      <c r="H44" s="37" t="str">
        <f t="shared" si="7"/>
        <v/>
      </c>
      <c r="I44" s="37" t="str">
        <f t="shared" si="7"/>
        <v/>
      </c>
      <c r="J44" s="41" t="str">
        <f>IF(G43="","",G43*0.03)</f>
        <v/>
      </c>
      <c r="K44" s="42" t="str">
        <f t="shared" si="5"/>
        <v/>
      </c>
      <c r="L44" s="43" t="str">
        <f t="shared" si="5"/>
        <v/>
      </c>
      <c r="M44" s="41" t="str">
        <f>IF(D44="","",J44*D44)</f>
        <v/>
      </c>
      <c r="N44" s="42" t="str">
        <f t="shared" si="6"/>
        <v/>
      </c>
      <c r="O44" s="43" t="str">
        <f t="shared" si="6"/>
        <v/>
      </c>
    </row>
    <row r="45" spans="1:18" x14ac:dyDescent="0.4">
      <c r="A45" s="7">
        <v>37</v>
      </c>
      <c r="B45" s="4"/>
      <c r="C45" s="44"/>
      <c r="D45" s="83"/>
      <c r="E45" s="84"/>
      <c r="F45" s="85"/>
      <c r="G45" s="37" t="str">
        <f t="shared" si="8"/>
        <v/>
      </c>
      <c r="H45" s="37" t="str">
        <f t="shared" si="7"/>
        <v/>
      </c>
      <c r="I45" s="37" t="str">
        <f t="shared" si="7"/>
        <v/>
      </c>
      <c r="J45" s="41" t="str">
        <f t="shared" si="5"/>
        <v/>
      </c>
      <c r="K45" s="42" t="str">
        <f t="shared" si="5"/>
        <v/>
      </c>
      <c r="L45" s="43" t="str">
        <f t="shared" si="5"/>
        <v/>
      </c>
      <c r="M45" s="41" t="str">
        <f t="shared" si="6"/>
        <v/>
      </c>
      <c r="N45" s="42" t="str">
        <f t="shared" si="6"/>
        <v/>
      </c>
      <c r="O45" s="43" t="str">
        <f t="shared" si="6"/>
        <v/>
      </c>
    </row>
    <row r="46" spans="1:18" x14ac:dyDescent="0.4">
      <c r="A46" s="7">
        <v>38</v>
      </c>
      <c r="B46" s="4"/>
      <c r="C46" s="44"/>
      <c r="D46" s="83"/>
      <c r="E46" s="84"/>
      <c r="F46" s="85"/>
      <c r="G46" s="37" t="str">
        <f t="shared" si="8"/>
        <v/>
      </c>
      <c r="H46" s="37" t="str">
        <f t="shared" si="7"/>
        <v/>
      </c>
      <c r="I46" s="37" t="str">
        <f t="shared" si="7"/>
        <v/>
      </c>
      <c r="J46" s="41" t="str">
        <f t="shared" si="5"/>
        <v/>
      </c>
      <c r="K46" s="42" t="str">
        <f t="shared" si="5"/>
        <v/>
      </c>
      <c r="L46" s="43" t="str">
        <f t="shared" si="5"/>
        <v/>
      </c>
      <c r="M46" s="41" t="str">
        <f t="shared" si="6"/>
        <v/>
      </c>
      <c r="N46" s="42" t="str">
        <f t="shared" si="6"/>
        <v/>
      </c>
      <c r="O46" s="43" t="str">
        <f t="shared" si="6"/>
        <v/>
      </c>
    </row>
    <row r="47" spans="1:18" x14ac:dyDescent="0.4">
      <c r="A47" s="7">
        <v>39</v>
      </c>
      <c r="B47" s="4"/>
      <c r="C47" s="44"/>
      <c r="D47" s="83"/>
      <c r="E47" s="84"/>
      <c r="F47" s="85"/>
      <c r="G47" s="37" t="str">
        <f t="shared" si="8"/>
        <v/>
      </c>
      <c r="H47" s="37" t="str">
        <f t="shared" si="7"/>
        <v/>
      </c>
      <c r="I47" s="37" t="str">
        <f t="shared" si="7"/>
        <v/>
      </c>
      <c r="J47" s="41" t="str">
        <f t="shared" si="5"/>
        <v/>
      </c>
      <c r="K47" s="42" t="str">
        <f t="shared" si="5"/>
        <v/>
      </c>
      <c r="L47" s="43" t="str">
        <f t="shared" si="5"/>
        <v/>
      </c>
      <c r="M47" s="41" t="str">
        <f t="shared" si="6"/>
        <v/>
      </c>
      <c r="N47" s="42" t="str">
        <f t="shared" si="6"/>
        <v/>
      </c>
      <c r="O47" s="43" t="str">
        <f t="shared" si="6"/>
        <v/>
      </c>
    </row>
    <row r="48" spans="1:18" x14ac:dyDescent="0.4">
      <c r="A48" s="7">
        <v>40</v>
      </c>
      <c r="B48" s="4"/>
      <c r="C48" s="44"/>
      <c r="D48" s="83"/>
      <c r="E48" s="84"/>
      <c r="F48" s="85"/>
      <c r="G48" s="37" t="str">
        <f t="shared" si="8"/>
        <v/>
      </c>
      <c r="H48" s="37" t="str">
        <f t="shared" si="7"/>
        <v/>
      </c>
      <c r="I48" s="37" t="str">
        <f t="shared" si="7"/>
        <v/>
      </c>
      <c r="J48" s="41" t="str">
        <f t="shared" si="5"/>
        <v/>
      </c>
      <c r="K48" s="42" t="str">
        <f t="shared" si="5"/>
        <v/>
      </c>
      <c r="L48" s="43" t="str">
        <f t="shared" si="5"/>
        <v/>
      </c>
      <c r="M48" s="41" t="str">
        <f t="shared" si="6"/>
        <v/>
      </c>
      <c r="N48" s="42" t="str">
        <f t="shared" si="6"/>
        <v/>
      </c>
      <c r="O48" s="43" t="str">
        <f t="shared" si="6"/>
        <v/>
      </c>
    </row>
    <row r="49" spans="1:15" x14ac:dyDescent="0.4">
      <c r="A49" s="7">
        <v>41</v>
      </c>
      <c r="B49" s="4"/>
      <c r="C49" s="44"/>
      <c r="D49" s="83"/>
      <c r="E49" s="84"/>
      <c r="F49" s="85"/>
      <c r="G49" s="37" t="str">
        <f t="shared" si="8"/>
        <v/>
      </c>
      <c r="H49" s="37" t="str">
        <f t="shared" si="7"/>
        <v/>
      </c>
      <c r="I49" s="37" t="str">
        <f t="shared" si="7"/>
        <v/>
      </c>
      <c r="J49" s="41" t="str">
        <f t="shared" si="5"/>
        <v/>
      </c>
      <c r="K49" s="42" t="str">
        <f t="shared" si="5"/>
        <v/>
      </c>
      <c r="L49" s="43" t="str">
        <f t="shared" si="5"/>
        <v/>
      </c>
      <c r="M49" s="41" t="str">
        <f t="shared" si="6"/>
        <v/>
      </c>
      <c r="N49" s="42" t="str">
        <f t="shared" si="6"/>
        <v/>
      </c>
      <c r="O49" s="43" t="str">
        <f t="shared" si="6"/>
        <v/>
      </c>
    </row>
    <row r="50" spans="1:15" x14ac:dyDescent="0.4">
      <c r="A50" s="7">
        <v>42</v>
      </c>
      <c r="B50" s="4"/>
      <c r="C50" s="44"/>
      <c r="D50" s="83"/>
      <c r="E50" s="84"/>
      <c r="F50" s="85"/>
      <c r="G50" s="37" t="str">
        <f t="shared" si="8"/>
        <v/>
      </c>
      <c r="H50" s="37" t="str">
        <f t="shared" si="7"/>
        <v/>
      </c>
      <c r="I50" s="37" t="str">
        <f t="shared" si="7"/>
        <v/>
      </c>
      <c r="J50" s="41" t="str">
        <f t="shared" si="5"/>
        <v/>
      </c>
      <c r="K50" s="42" t="str">
        <f t="shared" si="5"/>
        <v/>
      </c>
      <c r="L50" s="43" t="str">
        <f t="shared" si="5"/>
        <v/>
      </c>
      <c r="M50" s="41" t="str">
        <f t="shared" si="6"/>
        <v/>
      </c>
      <c r="N50" s="42" t="str">
        <f t="shared" si="6"/>
        <v/>
      </c>
      <c r="O50" s="43" t="str">
        <f t="shared" si="6"/>
        <v/>
      </c>
    </row>
    <row r="51" spans="1:15" x14ac:dyDescent="0.4">
      <c r="A51" s="7">
        <v>43</v>
      </c>
      <c r="B51" s="4"/>
      <c r="C51" s="44"/>
      <c r="D51" s="83"/>
      <c r="E51" s="84"/>
      <c r="F51" s="86"/>
      <c r="G51" s="37" t="str">
        <f t="shared" si="8"/>
        <v/>
      </c>
      <c r="H51" s="37" t="str">
        <f t="shared" si="7"/>
        <v/>
      </c>
      <c r="I51" s="37" t="str">
        <f t="shared" si="7"/>
        <v/>
      </c>
      <c r="J51" s="41" t="str">
        <f t="shared" si="5"/>
        <v/>
      </c>
      <c r="K51" s="42" t="str">
        <f t="shared" si="5"/>
        <v/>
      </c>
      <c r="L51" s="43" t="str">
        <f t="shared" si="5"/>
        <v/>
      </c>
      <c r="M51" s="41" t="str">
        <f t="shared" si="6"/>
        <v/>
      </c>
      <c r="N51" s="42" t="str">
        <f t="shared" si="6"/>
        <v/>
      </c>
      <c r="O51" s="43" t="str">
        <f t="shared" si="6"/>
        <v/>
      </c>
    </row>
    <row r="52" spans="1:15" x14ac:dyDescent="0.4">
      <c r="A52" s="7">
        <v>44</v>
      </c>
      <c r="B52" s="4"/>
      <c r="C52" s="44"/>
      <c r="D52" s="83"/>
      <c r="E52" s="84"/>
      <c r="F52" s="85"/>
      <c r="G52" s="37" t="str">
        <f t="shared" si="8"/>
        <v/>
      </c>
      <c r="H52" s="37" t="str">
        <f t="shared" si="7"/>
        <v/>
      </c>
      <c r="I52" s="37" t="str">
        <f t="shared" si="7"/>
        <v/>
      </c>
      <c r="J52" s="41" t="str">
        <f t="shared" si="5"/>
        <v/>
      </c>
      <c r="K52" s="42" t="str">
        <f t="shared" si="5"/>
        <v/>
      </c>
      <c r="L52" s="43" t="str">
        <f t="shared" si="5"/>
        <v/>
      </c>
      <c r="M52" s="41" t="str">
        <f t="shared" si="6"/>
        <v/>
      </c>
      <c r="N52" s="42" t="str">
        <f t="shared" si="6"/>
        <v/>
      </c>
      <c r="O52" s="43" t="str">
        <f t="shared" si="6"/>
        <v/>
      </c>
    </row>
    <row r="53" spans="1:15" x14ac:dyDescent="0.4">
      <c r="A53" s="7">
        <v>45</v>
      </c>
      <c r="B53" s="4"/>
      <c r="C53" s="44"/>
      <c r="D53" s="83"/>
      <c r="E53" s="84"/>
      <c r="F53" s="85"/>
      <c r="G53" s="37" t="str">
        <f t="shared" si="8"/>
        <v/>
      </c>
      <c r="H53" s="37" t="str">
        <f t="shared" si="7"/>
        <v/>
      </c>
      <c r="I53" s="37" t="str">
        <f t="shared" si="7"/>
        <v/>
      </c>
      <c r="J53" s="41" t="str">
        <f t="shared" si="5"/>
        <v/>
      </c>
      <c r="K53" s="42" t="str">
        <f t="shared" si="5"/>
        <v/>
      </c>
      <c r="L53" s="43" t="str">
        <f t="shared" si="5"/>
        <v/>
      </c>
      <c r="M53" s="41" t="str">
        <f t="shared" si="6"/>
        <v/>
      </c>
      <c r="N53" s="42" t="str">
        <f t="shared" si="6"/>
        <v/>
      </c>
      <c r="O53" s="43" t="str">
        <f t="shared" si="6"/>
        <v/>
      </c>
    </row>
    <row r="54" spans="1:15" x14ac:dyDescent="0.4">
      <c r="A54" s="7">
        <v>46</v>
      </c>
      <c r="B54" s="4"/>
      <c r="C54" s="44"/>
      <c r="D54" s="83"/>
      <c r="E54" s="84"/>
      <c r="F54" s="85"/>
      <c r="G54" s="37" t="str">
        <f t="shared" si="8"/>
        <v/>
      </c>
      <c r="H54" s="37" t="str">
        <f t="shared" si="7"/>
        <v/>
      </c>
      <c r="I54" s="37" t="str">
        <f t="shared" si="7"/>
        <v/>
      </c>
      <c r="J54" s="41" t="str">
        <f t="shared" si="5"/>
        <v/>
      </c>
      <c r="K54" s="42" t="str">
        <f t="shared" si="5"/>
        <v/>
      </c>
      <c r="L54" s="43" t="str">
        <f t="shared" si="5"/>
        <v/>
      </c>
      <c r="M54" s="41" t="str">
        <f t="shared" si="6"/>
        <v/>
      </c>
      <c r="N54" s="42" t="str">
        <f t="shared" si="6"/>
        <v/>
      </c>
      <c r="O54" s="43" t="str">
        <f t="shared" si="6"/>
        <v/>
      </c>
    </row>
    <row r="55" spans="1:15" x14ac:dyDescent="0.4">
      <c r="A55" s="7">
        <v>47</v>
      </c>
      <c r="B55" s="4"/>
      <c r="C55" s="44"/>
      <c r="D55" s="83"/>
      <c r="E55" s="84"/>
      <c r="F55" s="85"/>
      <c r="G55" s="37" t="str">
        <f t="shared" si="8"/>
        <v/>
      </c>
      <c r="H55" s="37" t="str">
        <f t="shared" si="7"/>
        <v/>
      </c>
      <c r="I55" s="37" t="str">
        <f t="shared" si="7"/>
        <v/>
      </c>
      <c r="J55" s="41" t="str">
        <f t="shared" si="5"/>
        <v/>
      </c>
      <c r="K55" s="42" t="str">
        <f t="shared" si="5"/>
        <v/>
      </c>
      <c r="L55" s="43" t="str">
        <f t="shared" si="5"/>
        <v/>
      </c>
      <c r="M55" s="41" t="str">
        <f t="shared" si="6"/>
        <v/>
      </c>
      <c r="N55" s="42" t="str">
        <f t="shared" si="6"/>
        <v/>
      </c>
      <c r="O55" s="43" t="str">
        <f t="shared" si="6"/>
        <v/>
      </c>
    </row>
    <row r="56" spans="1:15" x14ac:dyDescent="0.4">
      <c r="A56" s="7">
        <v>48</v>
      </c>
      <c r="B56" s="4"/>
      <c r="C56" s="44"/>
      <c r="D56" s="83"/>
      <c r="E56" s="84"/>
      <c r="F56" s="85"/>
      <c r="G56" s="37" t="str">
        <f t="shared" si="8"/>
        <v/>
      </c>
      <c r="H56" s="37" t="str">
        <f t="shared" si="7"/>
        <v/>
      </c>
      <c r="I56" s="37" t="str">
        <f t="shared" si="7"/>
        <v/>
      </c>
      <c r="J56" s="41" t="str">
        <f t="shared" si="5"/>
        <v/>
      </c>
      <c r="K56" s="42" t="str">
        <f t="shared" si="5"/>
        <v/>
      </c>
      <c r="L56" s="43" t="str">
        <f t="shared" si="5"/>
        <v/>
      </c>
      <c r="M56" s="41" t="str">
        <f t="shared" si="6"/>
        <v/>
      </c>
      <c r="N56" s="42" t="str">
        <f t="shared" si="6"/>
        <v/>
      </c>
      <c r="O56" s="43" t="str">
        <f t="shared" si="6"/>
        <v/>
      </c>
    </row>
    <row r="57" spans="1:15" x14ac:dyDescent="0.4">
      <c r="A57" s="7">
        <v>49</v>
      </c>
      <c r="B57" s="4"/>
      <c r="C57" s="44"/>
      <c r="D57" s="83"/>
      <c r="E57" s="84"/>
      <c r="F57" s="85"/>
      <c r="G57" s="37" t="str">
        <f t="shared" si="8"/>
        <v/>
      </c>
      <c r="H57" s="37" t="str">
        <f t="shared" si="7"/>
        <v/>
      </c>
      <c r="I57" s="37" t="str">
        <f t="shared" si="7"/>
        <v/>
      </c>
      <c r="J57" s="41" t="str">
        <f t="shared" si="5"/>
        <v/>
      </c>
      <c r="K57" s="42" t="str">
        <f t="shared" si="5"/>
        <v/>
      </c>
      <c r="L57" s="43" t="str">
        <f t="shared" si="5"/>
        <v/>
      </c>
      <c r="M57" s="41" t="str">
        <f t="shared" si="6"/>
        <v/>
      </c>
      <c r="N57" s="42" t="str">
        <f t="shared" si="6"/>
        <v/>
      </c>
      <c r="O57" s="43" t="str">
        <f t="shared" si="6"/>
        <v/>
      </c>
    </row>
    <row r="58" spans="1:15" ht="19.5" thickBot="1" x14ac:dyDescent="0.45">
      <c r="A58" s="7">
        <v>50</v>
      </c>
      <c r="B58" s="5"/>
      <c r="C58" s="48"/>
      <c r="D58" s="87"/>
      <c r="E58" s="88"/>
      <c r="F58" s="89"/>
      <c r="G58" s="37" t="str">
        <f t="shared" si="8"/>
        <v/>
      </c>
      <c r="H58" s="37" t="str">
        <f t="shared" si="8"/>
        <v/>
      </c>
      <c r="I58" s="37" t="str">
        <f t="shared" si="8"/>
        <v/>
      </c>
      <c r="J58" s="41" t="str">
        <f t="shared" si="5"/>
        <v/>
      </c>
      <c r="K58" s="42" t="str">
        <f t="shared" si="5"/>
        <v/>
      </c>
      <c r="L58" s="43" t="str">
        <f t="shared" si="5"/>
        <v/>
      </c>
      <c r="M58" s="41" t="str">
        <f t="shared" si="6"/>
        <v/>
      </c>
      <c r="N58" s="42" t="str">
        <f t="shared" si="6"/>
        <v/>
      </c>
      <c r="O58" s="43" t="str">
        <f t="shared" si="6"/>
        <v/>
      </c>
    </row>
    <row r="59" spans="1:15" ht="19.5" thickBot="1" x14ac:dyDescent="0.45">
      <c r="A59" s="7"/>
      <c r="B59" s="74" t="s">
        <v>5</v>
      </c>
      <c r="C59" s="75"/>
      <c r="D59" s="1">
        <f>COUNTIF(D9:D58,1.27)</f>
        <v>19</v>
      </c>
      <c r="E59" s="1">
        <f>COUNTIF(E9:E58,1.5)</f>
        <v>17</v>
      </c>
      <c r="F59" s="6">
        <f>COUNTIF(F9:F58,2)</f>
        <v>16</v>
      </c>
      <c r="G59" s="90">
        <f>M59+G8</f>
        <v>169502.08136828654</v>
      </c>
      <c r="H59" s="18">
        <f>N59+H8</f>
        <v>165634.50407617717</v>
      </c>
      <c r="I59" s="19">
        <f>O59+I8</f>
        <v>193125.42506034957</v>
      </c>
      <c r="J59" s="54" t="s">
        <v>32</v>
      </c>
      <c r="K59" s="55">
        <f>B58-B9</f>
        <v>-44586</v>
      </c>
      <c r="L59" s="56" t="s">
        <v>33</v>
      </c>
      <c r="M59" s="63">
        <f>SUM(M9:M58)</f>
        <v>69502.081368286541</v>
      </c>
      <c r="N59" s="64">
        <f>SUM(N9:N58)</f>
        <v>65634.504076177167</v>
      </c>
      <c r="O59" s="65">
        <f>SUM(O9:O58)</f>
        <v>93125.425060349575</v>
      </c>
    </row>
    <row r="60" spans="1:15" ht="19.5" thickBot="1" x14ac:dyDescent="0.45">
      <c r="A60" s="7"/>
      <c r="B60" s="68" t="s">
        <v>6</v>
      </c>
      <c r="C60" s="69"/>
      <c r="D60" s="1">
        <f>COUNTIF(D9:D58,-1)</f>
        <v>6</v>
      </c>
      <c r="E60" s="1">
        <f>COUNTIF(E9:E58,-1)</f>
        <v>8</v>
      </c>
      <c r="F60" s="6">
        <f>COUNTIF(F9:F58,-1)</f>
        <v>9</v>
      </c>
      <c r="G60" s="66" t="s">
        <v>31</v>
      </c>
      <c r="H60" s="67"/>
      <c r="I60" s="73"/>
      <c r="J60" s="66" t="s">
        <v>34</v>
      </c>
      <c r="K60" s="67"/>
      <c r="L60" s="73"/>
      <c r="M60" s="7"/>
      <c r="O60" s="3"/>
    </row>
    <row r="61" spans="1:15" ht="19.5" thickBot="1" x14ac:dyDescent="0.45">
      <c r="A61" s="7"/>
      <c r="B61" s="68" t="s">
        <v>36</v>
      </c>
      <c r="C61" s="69"/>
      <c r="D61" s="1">
        <f>COUNTIF(D9:D58,0)</f>
        <v>0</v>
      </c>
      <c r="E61" s="1">
        <f>COUNTIF(E9:E58,0)</f>
        <v>0</v>
      </c>
      <c r="F61" s="1">
        <f>COUNTIF(F9:F58,0)</f>
        <v>0</v>
      </c>
      <c r="G61" s="59">
        <f>G59/G8</f>
        <v>1.6950208136828655</v>
      </c>
      <c r="H61" s="60">
        <f t="shared" ref="H61" si="9">H59/H8</f>
        <v>1.6563450407617717</v>
      </c>
      <c r="I61" s="61">
        <f>I59/I8</f>
        <v>1.9312542506034958</v>
      </c>
      <c r="J61" s="52">
        <f>(G61-100%)*30/K59</f>
        <v>-4.6764958530673222E-4</v>
      </c>
      <c r="K61" s="52">
        <f>(H61-100%)*30/K59</f>
        <v>-4.4162632267647135E-4</v>
      </c>
      <c r="L61" s="53">
        <f>(I61-100%)*30/K59</f>
        <v>-6.2660089530581066E-4</v>
      </c>
      <c r="M61" s="8"/>
      <c r="N61" s="2"/>
      <c r="O61" s="9"/>
    </row>
    <row r="62" spans="1:15" ht="19.5" thickBot="1" x14ac:dyDescent="0.45">
      <c r="B62" s="66" t="s">
        <v>4</v>
      </c>
      <c r="C62" s="67"/>
      <c r="D62" s="62">
        <f t="shared" ref="D62:E62" si="10">D59/(D59+D60+D61)</f>
        <v>0.76</v>
      </c>
      <c r="E62" s="57">
        <f t="shared" si="10"/>
        <v>0.68</v>
      </c>
      <c r="F62" s="58">
        <f>F59/(F59+F60+F61)</f>
        <v>0.64</v>
      </c>
    </row>
    <row r="64" spans="1:15" x14ac:dyDescent="0.4">
      <c r="D64" s="91"/>
      <c r="E64" s="91"/>
      <c r="F64" s="91"/>
    </row>
  </sheetData>
  <mergeCells count="11">
    <mergeCell ref="B60:C60"/>
    <mergeCell ref="G60:I60"/>
    <mergeCell ref="J60:L60"/>
    <mergeCell ref="B61:C61"/>
    <mergeCell ref="B62:C62"/>
    <mergeCell ref="G6:I6"/>
    <mergeCell ref="J6:L6"/>
    <mergeCell ref="M6:O6"/>
    <mergeCell ref="J8:L8"/>
    <mergeCell ref="M8:O8"/>
    <mergeCell ref="B59:C59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2:S306"/>
  <sheetViews>
    <sheetView topLeftCell="A238" zoomScale="70" zoomScaleNormal="70" workbookViewId="0">
      <selection activeCell="T285" sqref="T285"/>
    </sheetView>
  </sheetViews>
  <sheetFormatPr defaultColWidth="8.125" defaultRowHeight="14.25" x14ac:dyDescent="0.4"/>
  <cols>
    <col min="1" max="1" width="6.625" style="50" customWidth="1"/>
    <col min="2" max="2" width="7.25" style="49" customWidth="1"/>
    <col min="3" max="261" width="8.125" style="49"/>
    <col min="262" max="262" width="6.625" style="49" customWidth="1"/>
    <col min="263" max="263" width="7.25" style="49" customWidth="1"/>
    <col min="264" max="517" width="8.125" style="49"/>
    <col min="518" max="518" width="6.625" style="49" customWidth="1"/>
    <col min="519" max="519" width="7.25" style="49" customWidth="1"/>
    <col min="520" max="773" width="8.125" style="49"/>
    <col min="774" max="774" width="6.625" style="49" customWidth="1"/>
    <col min="775" max="775" width="7.25" style="49" customWidth="1"/>
    <col min="776" max="1029" width="8.125" style="49"/>
    <col min="1030" max="1030" width="6.625" style="49" customWidth="1"/>
    <col min="1031" max="1031" width="7.25" style="49" customWidth="1"/>
    <col min="1032" max="1285" width="8.125" style="49"/>
    <col min="1286" max="1286" width="6.625" style="49" customWidth="1"/>
    <col min="1287" max="1287" width="7.25" style="49" customWidth="1"/>
    <col min="1288" max="1541" width="8.125" style="49"/>
    <col min="1542" max="1542" width="6.625" style="49" customWidth="1"/>
    <col min="1543" max="1543" width="7.25" style="49" customWidth="1"/>
    <col min="1544" max="1797" width="8.125" style="49"/>
    <col min="1798" max="1798" width="6.625" style="49" customWidth="1"/>
    <col min="1799" max="1799" width="7.25" style="49" customWidth="1"/>
    <col min="1800" max="2053" width="8.125" style="49"/>
    <col min="2054" max="2054" width="6.625" style="49" customWidth="1"/>
    <col min="2055" max="2055" width="7.25" style="49" customWidth="1"/>
    <col min="2056" max="2309" width="8.125" style="49"/>
    <col min="2310" max="2310" width="6.625" style="49" customWidth="1"/>
    <col min="2311" max="2311" width="7.25" style="49" customWidth="1"/>
    <col min="2312" max="2565" width="8.125" style="49"/>
    <col min="2566" max="2566" width="6.625" style="49" customWidth="1"/>
    <col min="2567" max="2567" width="7.25" style="49" customWidth="1"/>
    <col min="2568" max="2821" width="8.125" style="49"/>
    <col min="2822" max="2822" width="6.625" style="49" customWidth="1"/>
    <col min="2823" max="2823" width="7.25" style="49" customWidth="1"/>
    <col min="2824" max="3077" width="8.125" style="49"/>
    <col min="3078" max="3078" width="6.625" style="49" customWidth="1"/>
    <col min="3079" max="3079" width="7.25" style="49" customWidth="1"/>
    <col min="3080" max="3333" width="8.125" style="49"/>
    <col min="3334" max="3334" width="6.625" style="49" customWidth="1"/>
    <col min="3335" max="3335" width="7.25" style="49" customWidth="1"/>
    <col min="3336" max="3589" width="8.125" style="49"/>
    <col min="3590" max="3590" width="6.625" style="49" customWidth="1"/>
    <col min="3591" max="3591" width="7.25" style="49" customWidth="1"/>
    <col min="3592" max="3845" width="8.125" style="49"/>
    <col min="3846" max="3846" width="6.625" style="49" customWidth="1"/>
    <col min="3847" max="3847" width="7.25" style="49" customWidth="1"/>
    <col min="3848" max="4101" width="8.125" style="49"/>
    <col min="4102" max="4102" width="6.625" style="49" customWidth="1"/>
    <col min="4103" max="4103" width="7.25" style="49" customWidth="1"/>
    <col min="4104" max="4357" width="8.125" style="49"/>
    <col min="4358" max="4358" width="6.625" style="49" customWidth="1"/>
    <col min="4359" max="4359" width="7.25" style="49" customWidth="1"/>
    <col min="4360" max="4613" width="8.125" style="49"/>
    <col min="4614" max="4614" width="6.625" style="49" customWidth="1"/>
    <col min="4615" max="4615" width="7.25" style="49" customWidth="1"/>
    <col min="4616" max="4869" width="8.125" style="49"/>
    <col min="4870" max="4870" width="6.625" style="49" customWidth="1"/>
    <col min="4871" max="4871" width="7.25" style="49" customWidth="1"/>
    <col min="4872" max="5125" width="8.125" style="49"/>
    <col min="5126" max="5126" width="6.625" style="49" customWidth="1"/>
    <col min="5127" max="5127" width="7.25" style="49" customWidth="1"/>
    <col min="5128" max="5381" width="8.125" style="49"/>
    <col min="5382" max="5382" width="6.625" style="49" customWidth="1"/>
    <col min="5383" max="5383" width="7.25" style="49" customWidth="1"/>
    <col min="5384" max="5637" width="8.125" style="49"/>
    <col min="5638" max="5638" width="6.625" style="49" customWidth="1"/>
    <col min="5639" max="5639" width="7.25" style="49" customWidth="1"/>
    <col min="5640" max="5893" width="8.125" style="49"/>
    <col min="5894" max="5894" width="6.625" style="49" customWidth="1"/>
    <col min="5895" max="5895" width="7.25" style="49" customWidth="1"/>
    <col min="5896" max="6149" width="8.125" style="49"/>
    <col min="6150" max="6150" width="6.625" style="49" customWidth="1"/>
    <col min="6151" max="6151" width="7.25" style="49" customWidth="1"/>
    <col min="6152" max="6405" width="8.125" style="49"/>
    <col min="6406" max="6406" width="6.625" style="49" customWidth="1"/>
    <col min="6407" max="6407" width="7.25" style="49" customWidth="1"/>
    <col min="6408" max="6661" width="8.125" style="49"/>
    <col min="6662" max="6662" width="6.625" style="49" customWidth="1"/>
    <col min="6663" max="6663" width="7.25" style="49" customWidth="1"/>
    <col min="6664" max="6917" width="8.125" style="49"/>
    <col min="6918" max="6918" width="6.625" style="49" customWidth="1"/>
    <col min="6919" max="6919" width="7.25" style="49" customWidth="1"/>
    <col min="6920" max="7173" width="8.125" style="49"/>
    <col min="7174" max="7174" width="6.625" style="49" customWidth="1"/>
    <col min="7175" max="7175" width="7.25" style="49" customWidth="1"/>
    <col min="7176" max="7429" width="8.125" style="49"/>
    <col min="7430" max="7430" width="6.625" style="49" customWidth="1"/>
    <col min="7431" max="7431" width="7.25" style="49" customWidth="1"/>
    <col min="7432" max="7685" width="8.125" style="49"/>
    <col min="7686" max="7686" width="6.625" style="49" customWidth="1"/>
    <col min="7687" max="7687" width="7.25" style="49" customWidth="1"/>
    <col min="7688" max="7941" width="8.125" style="49"/>
    <col min="7942" max="7942" width="6.625" style="49" customWidth="1"/>
    <col min="7943" max="7943" width="7.25" style="49" customWidth="1"/>
    <col min="7944" max="8197" width="8.125" style="49"/>
    <col min="8198" max="8198" width="6.625" style="49" customWidth="1"/>
    <col min="8199" max="8199" width="7.25" style="49" customWidth="1"/>
    <col min="8200" max="8453" width="8.125" style="49"/>
    <col min="8454" max="8454" width="6.625" style="49" customWidth="1"/>
    <col min="8455" max="8455" width="7.25" style="49" customWidth="1"/>
    <col min="8456" max="8709" width="8.125" style="49"/>
    <col min="8710" max="8710" width="6.625" style="49" customWidth="1"/>
    <col min="8711" max="8711" width="7.25" style="49" customWidth="1"/>
    <col min="8712" max="8965" width="8.125" style="49"/>
    <col min="8966" max="8966" width="6.625" style="49" customWidth="1"/>
    <col min="8967" max="8967" width="7.25" style="49" customWidth="1"/>
    <col min="8968" max="9221" width="8.125" style="49"/>
    <col min="9222" max="9222" width="6.625" style="49" customWidth="1"/>
    <col min="9223" max="9223" width="7.25" style="49" customWidth="1"/>
    <col min="9224" max="9477" width="8.125" style="49"/>
    <col min="9478" max="9478" width="6.625" style="49" customWidth="1"/>
    <col min="9479" max="9479" width="7.25" style="49" customWidth="1"/>
    <col min="9480" max="9733" width="8.125" style="49"/>
    <col min="9734" max="9734" width="6.625" style="49" customWidth="1"/>
    <col min="9735" max="9735" width="7.25" style="49" customWidth="1"/>
    <col min="9736" max="9989" width="8.125" style="49"/>
    <col min="9990" max="9990" width="6.625" style="49" customWidth="1"/>
    <col min="9991" max="9991" width="7.25" style="49" customWidth="1"/>
    <col min="9992" max="10245" width="8.125" style="49"/>
    <col min="10246" max="10246" width="6.625" style="49" customWidth="1"/>
    <col min="10247" max="10247" width="7.25" style="49" customWidth="1"/>
    <col min="10248" max="10501" width="8.125" style="49"/>
    <col min="10502" max="10502" width="6.625" style="49" customWidth="1"/>
    <col min="10503" max="10503" width="7.25" style="49" customWidth="1"/>
    <col min="10504" max="10757" width="8.125" style="49"/>
    <col min="10758" max="10758" width="6.625" style="49" customWidth="1"/>
    <col min="10759" max="10759" width="7.25" style="49" customWidth="1"/>
    <col min="10760" max="11013" width="8.125" style="49"/>
    <col min="11014" max="11014" width="6.625" style="49" customWidth="1"/>
    <col min="11015" max="11015" width="7.25" style="49" customWidth="1"/>
    <col min="11016" max="11269" width="8.125" style="49"/>
    <col min="11270" max="11270" width="6.625" style="49" customWidth="1"/>
    <col min="11271" max="11271" width="7.25" style="49" customWidth="1"/>
    <col min="11272" max="11525" width="8.125" style="49"/>
    <col min="11526" max="11526" width="6.625" style="49" customWidth="1"/>
    <col min="11527" max="11527" width="7.25" style="49" customWidth="1"/>
    <col min="11528" max="11781" width="8.125" style="49"/>
    <col min="11782" max="11782" width="6.625" style="49" customWidth="1"/>
    <col min="11783" max="11783" width="7.25" style="49" customWidth="1"/>
    <col min="11784" max="12037" width="8.125" style="49"/>
    <col min="12038" max="12038" width="6.625" style="49" customWidth="1"/>
    <col min="12039" max="12039" width="7.25" style="49" customWidth="1"/>
    <col min="12040" max="12293" width="8.125" style="49"/>
    <col min="12294" max="12294" width="6.625" style="49" customWidth="1"/>
    <col min="12295" max="12295" width="7.25" style="49" customWidth="1"/>
    <col min="12296" max="12549" width="8.125" style="49"/>
    <col min="12550" max="12550" width="6.625" style="49" customWidth="1"/>
    <col min="12551" max="12551" width="7.25" style="49" customWidth="1"/>
    <col min="12552" max="12805" width="8.125" style="49"/>
    <col min="12806" max="12806" width="6.625" style="49" customWidth="1"/>
    <col min="12807" max="12807" width="7.25" style="49" customWidth="1"/>
    <col min="12808" max="13061" width="8.125" style="49"/>
    <col min="13062" max="13062" width="6.625" style="49" customWidth="1"/>
    <col min="13063" max="13063" width="7.25" style="49" customWidth="1"/>
    <col min="13064" max="13317" width="8.125" style="49"/>
    <col min="13318" max="13318" width="6.625" style="49" customWidth="1"/>
    <col min="13319" max="13319" width="7.25" style="49" customWidth="1"/>
    <col min="13320" max="13573" width="8.125" style="49"/>
    <col min="13574" max="13574" width="6.625" style="49" customWidth="1"/>
    <col min="13575" max="13575" width="7.25" style="49" customWidth="1"/>
    <col min="13576" max="13829" width="8.125" style="49"/>
    <col min="13830" max="13830" width="6.625" style="49" customWidth="1"/>
    <col min="13831" max="13831" width="7.25" style="49" customWidth="1"/>
    <col min="13832" max="14085" width="8.125" style="49"/>
    <col min="14086" max="14086" width="6.625" style="49" customWidth="1"/>
    <col min="14087" max="14087" width="7.25" style="49" customWidth="1"/>
    <col min="14088" max="14341" width="8.125" style="49"/>
    <col min="14342" max="14342" width="6.625" style="49" customWidth="1"/>
    <col min="14343" max="14343" width="7.25" style="49" customWidth="1"/>
    <col min="14344" max="14597" width="8.125" style="49"/>
    <col min="14598" max="14598" width="6.625" style="49" customWidth="1"/>
    <col min="14599" max="14599" width="7.25" style="49" customWidth="1"/>
    <col min="14600" max="14853" width="8.125" style="49"/>
    <col min="14854" max="14854" width="6.625" style="49" customWidth="1"/>
    <col min="14855" max="14855" width="7.25" style="49" customWidth="1"/>
    <col min="14856" max="15109" width="8.125" style="49"/>
    <col min="15110" max="15110" width="6.625" style="49" customWidth="1"/>
    <col min="15111" max="15111" width="7.25" style="49" customWidth="1"/>
    <col min="15112" max="15365" width="8.125" style="49"/>
    <col min="15366" max="15366" width="6.625" style="49" customWidth="1"/>
    <col min="15367" max="15367" width="7.25" style="49" customWidth="1"/>
    <col min="15368" max="15621" width="8.125" style="49"/>
    <col min="15622" max="15622" width="6.625" style="49" customWidth="1"/>
    <col min="15623" max="15623" width="7.25" style="49" customWidth="1"/>
    <col min="15624" max="15877" width="8.125" style="49"/>
    <col min="15878" max="15878" width="6.625" style="49" customWidth="1"/>
    <col min="15879" max="15879" width="7.25" style="49" customWidth="1"/>
    <col min="15880" max="16133" width="8.125" style="49"/>
    <col min="16134" max="16134" width="6.625" style="49" customWidth="1"/>
    <col min="16135" max="16135" width="7.25" style="49" customWidth="1"/>
    <col min="16136" max="16384" width="8.125" style="49"/>
  </cols>
  <sheetData>
    <row r="2" spans="2:15" x14ac:dyDescent="0.4">
      <c r="B2" s="49" t="s">
        <v>37</v>
      </c>
      <c r="O2" s="49" t="s">
        <v>38</v>
      </c>
    </row>
    <row r="38" spans="2:19" x14ac:dyDescent="0.4">
      <c r="B38" s="49" t="s">
        <v>39</v>
      </c>
    </row>
    <row r="39" spans="2:19" x14ac:dyDescent="0.4">
      <c r="S39" s="49" t="s">
        <v>47</v>
      </c>
    </row>
    <row r="63" spans="2:19" x14ac:dyDescent="0.4">
      <c r="B63" s="49" t="s">
        <v>40</v>
      </c>
      <c r="S63" s="49" t="s">
        <v>41</v>
      </c>
    </row>
    <row r="85" spans="2:19" x14ac:dyDescent="0.4">
      <c r="B85" s="49" t="s">
        <v>42</v>
      </c>
      <c r="S85" s="49" t="s">
        <v>43</v>
      </c>
    </row>
    <row r="111" spans="2:19" x14ac:dyDescent="0.4">
      <c r="B111" s="49" t="s">
        <v>44</v>
      </c>
      <c r="S111" s="49" t="s">
        <v>45</v>
      </c>
    </row>
    <row r="133" spans="2:19" x14ac:dyDescent="0.4">
      <c r="B133" s="49" t="s">
        <v>46</v>
      </c>
      <c r="S133" s="49" t="s">
        <v>51</v>
      </c>
    </row>
    <row r="157" spans="2:19" x14ac:dyDescent="0.4">
      <c r="B157" s="49" t="s">
        <v>52</v>
      </c>
      <c r="S157" s="49" t="s">
        <v>53</v>
      </c>
    </row>
    <row r="179" spans="2:19" x14ac:dyDescent="0.4">
      <c r="B179" s="49" t="s">
        <v>54</v>
      </c>
      <c r="S179" s="49" t="s">
        <v>55</v>
      </c>
    </row>
    <row r="198" spans="2:19" x14ac:dyDescent="0.4">
      <c r="B198" s="49" t="s">
        <v>56</v>
      </c>
      <c r="S198" s="49" t="s">
        <v>57</v>
      </c>
    </row>
    <row r="217" spans="2:19" x14ac:dyDescent="0.4">
      <c r="B217" s="49" t="s">
        <v>58</v>
      </c>
      <c r="S217" s="49" t="s">
        <v>59</v>
      </c>
    </row>
    <row r="239" spans="2:19" x14ac:dyDescent="0.4">
      <c r="B239" s="49" t="s">
        <v>60</v>
      </c>
      <c r="S239" s="49" t="s">
        <v>61</v>
      </c>
    </row>
    <row r="258" spans="2:19" x14ac:dyDescent="0.4">
      <c r="B258" s="49" t="s">
        <v>62</v>
      </c>
      <c r="S258" s="49" t="s">
        <v>63</v>
      </c>
    </row>
    <row r="277" spans="2:19" x14ac:dyDescent="0.4">
      <c r="B277" s="49" t="s">
        <v>64</v>
      </c>
      <c r="S277" s="49" t="s">
        <v>65</v>
      </c>
    </row>
    <row r="301" spans="2:2" x14ac:dyDescent="0.4">
      <c r="B301" s="49" t="s">
        <v>66</v>
      </c>
    </row>
    <row r="302" spans="2:2" x14ac:dyDescent="0.4">
      <c r="B302" s="49" t="s">
        <v>67</v>
      </c>
    </row>
    <row r="303" spans="2:2" x14ac:dyDescent="0.4">
      <c r="B303" s="49" t="s">
        <v>68</v>
      </c>
    </row>
    <row r="304" spans="2:2" x14ac:dyDescent="0.4">
      <c r="B304" s="49" t="s">
        <v>69</v>
      </c>
    </row>
    <row r="305" spans="2:2" x14ac:dyDescent="0.4">
      <c r="B305" s="49" t="s">
        <v>70</v>
      </c>
    </row>
    <row r="306" spans="2:2" x14ac:dyDescent="0.4">
      <c r="B306" s="49" t="s">
        <v>71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J220"/>
  <sheetViews>
    <sheetView topLeftCell="A194" zoomScale="145" zoomScaleSheetLayoutView="100" workbookViewId="0">
      <selection activeCell="M212" sqref="M212"/>
    </sheetView>
  </sheetViews>
  <sheetFormatPr defaultColWidth="8.125" defaultRowHeight="13.5" x14ac:dyDescent="0.4"/>
  <cols>
    <col min="1" max="16384" width="8.125" style="49"/>
  </cols>
  <sheetData>
    <row r="1" spans="1:10" x14ac:dyDescent="0.4">
      <c r="A1" s="49" t="s">
        <v>27</v>
      </c>
    </row>
    <row r="2" spans="1:10" x14ac:dyDescent="0.4">
      <c r="A2" s="78" t="s">
        <v>49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x14ac:dyDescent="0.4">
      <c r="A3" s="79"/>
      <c r="B3" s="79"/>
      <c r="C3" s="79"/>
      <c r="D3" s="79"/>
      <c r="E3" s="79"/>
      <c r="F3" s="79"/>
      <c r="G3" s="79"/>
      <c r="H3" s="79"/>
      <c r="I3" s="79"/>
      <c r="J3" s="79"/>
    </row>
    <row r="4" spans="1:10" x14ac:dyDescent="0.4">
      <c r="A4" s="79"/>
      <c r="B4" s="79"/>
      <c r="C4" s="79"/>
      <c r="D4" s="79"/>
      <c r="E4" s="79"/>
      <c r="F4" s="79"/>
      <c r="G4" s="79"/>
      <c r="H4" s="79"/>
      <c r="I4" s="79"/>
      <c r="J4" s="79"/>
    </row>
    <row r="5" spans="1:10" x14ac:dyDescent="0.4">
      <c r="A5" s="79"/>
      <c r="B5" s="79"/>
      <c r="C5" s="79"/>
      <c r="D5" s="79"/>
      <c r="E5" s="79"/>
      <c r="F5" s="79"/>
      <c r="G5" s="79"/>
      <c r="H5" s="79"/>
      <c r="I5" s="79"/>
      <c r="J5" s="79"/>
    </row>
    <row r="6" spans="1:10" x14ac:dyDescent="0.4">
      <c r="A6" s="79"/>
      <c r="B6" s="79"/>
      <c r="C6" s="79"/>
      <c r="D6" s="79"/>
      <c r="E6" s="79"/>
      <c r="F6" s="79"/>
      <c r="G6" s="79"/>
      <c r="H6" s="79"/>
      <c r="I6" s="79"/>
      <c r="J6" s="79"/>
    </row>
    <row r="7" spans="1:10" x14ac:dyDescent="0.4">
      <c r="A7" s="79"/>
      <c r="B7" s="79"/>
      <c r="C7" s="79"/>
      <c r="D7" s="79"/>
      <c r="E7" s="79"/>
      <c r="F7" s="79"/>
      <c r="G7" s="79"/>
      <c r="H7" s="79"/>
      <c r="I7" s="79"/>
      <c r="J7" s="79"/>
    </row>
    <row r="8" spans="1:10" x14ac:dyDescent="0.4">
      <c r="A8" s="79"/>
      <c r="B8" s="79"/>
      <c r="C8" s="79"/>
      <c r="D8" s="79"/>
      <c r="E8" s="79"/>
      <c r="F8" s="79"/>
      <c r="G8" s="79"/>
      <c r="H8" s="79"/>
      <c r="I8" s="79"/>
      <c r="J8" s="79"/>
    </row>
    <row r="9" spans="1:10" x14ac:dyDescent="0.4">
      <c r="A9" s="79"/>
      <c r="B9" s="79"/>
      <c r="C9" s="79"/>
      <c r="D9" s="79"/>
      <c r="E9" s="79"/>
      <c r="F9" s="79"/>
      <c r="G9" s="79"/>
      <c r="H9" s="79"/>
      <c r="I9" s="79"/>
      <c r="J9" s="79"/>
    </row>
    <row r="11" spans="1:10" x14ac:dyDescent="0.4">
      <c r="A11" s="49" t="s">
        <v>28</v>
      </c>
    </row>
    <row r="12" spans="1:10" x14ac:dyDescent="0.4">
      <c r="A12" s="76"/>
      <c r="B12" s="77"/>
      <c r="C12" s="77"/>
      <c r="D12" s="77"/>
      <c r="E12" s="77"/>
      <c r="F12" s="77"/>
      <c r="G12" s="77"/>
      <c r="H12" s="77"/>
      <c r="I12" s="77"/>
      <c r="J12" s="77"/>
    </row>
    <row r="13" spans="1:10" x14ac:dyDescent="0.4">
      <c r="A13" s="77"/>
      <c r="B13" s="77"/>
      <c r="C13" s="77"/>
      <c r="D13" s="77"/>
      <c r="E13" s="77"/>
      <c r="F13" s="77"/>
      <c r="G13" s="77"/>
      <c r="H13" s="77"/>
      <c r="I13" s="77"/>
      <c r="J13" s="77"/>
    </row>
    <row r="14" spans="1:10" x14ac:dyDescent="0.4">
      <c r="A14" s="77"/>
      <c r="B14" s="77"/>
      <c r="C14" s="77"/>
      <c r="D14" s="77"/>
      <c r="E14" s="77"/>
      <c r="F14" s="77"/>
      <c r="G14" s="77"/>
      <c r="H14" s="77"/>
      <c r="I14" s="77"/>
      <c r="J14" s="77"/>
    </row>
    <row r="15" spans="1:10" x14ac:dyDescent="0.4">
      <c r="A15" s="77"/>
      <c r="B15" s="77"/>
      <c r="C15" s="77"/>
      <c r="D15" s="77"/>
      <c r="E15" s="77"/>
      <c r="F15" s="77"/>
      <c r="G15" s="77"/>
      <c r="H15" s="77"/>
      <c r="I15" s="77"/>
      <c r="J15" s="77"/>
    </row>
    <row r="16" spans="1:10" x14ac:dyDescent="0.4">
      <c r="A16" s="77"/>
      <c r="B16" s="77"/>
      <c r="C16" s="77"/>
      <c r="D16" s="77"/>
      <c r="E16" s="77"/>
      <c r="F16" s="77"/>
      <c r="G16" s="77"/>
      <c r="H16" s="77"/>
      <c r="I16" s="77"/>
      <c r="J16" s="77"/>
    </row>
    <row r="17" spans="1:10" x14ac:dyDescent="0.4">
      <c r="A17" s="77"/>
      <c r="B17" s="77"/>
      <c r="C17" s="77"/>
      <c r="D17" s="77"/>
      <c r="E17" s="77"/>
      <c r="F17" s="77"/>
      <c r="G17" s="77"/>
      <c r="H17" s="77"/>
      <c r="I17" s="77"/>
      <c r="J17" s="77"/>
    </row>
    <row r="18" spans="1:10" x14ac:dyDescent="0.4">
      <c r="A18" s="77"/>
      <c r="B18" s="77"/>
      <c r="C18" s="77"/>
      <c r="D18" s="77"/>
      <c r="E18" s="77"/>
      <c r="F18" s="77"/>
      <c r="G18" s="77"/>
      <c r="H18" s="77"/>
      <c r="I18" s="77"/>
      <c r="J18" s="77"/>
    </row>
    <row r="19" spans="1:10" x14ac:dyDescent="0.4">
      <c r="A19" s="77"/>
      <c r="B19" s="77"/>
      <c r="C19" s="77"/>
      <c r="D19" s="77"/>
      <c r="E19" s="77"/>
      <c r="F19" s="77"/>
      <c r="G19" s="77"/>
      <c r="H19" s="77"/>
      <c r="I19" s="77"/>
      <c r="J19" s="77"/>
    </row>
    <row r="21" spans="1:10" x14ac:dyDescent="0.4">
      <c r="A21" s="49" t="s">
        <v>29</v>
      </c>
    </row>
    <row r="22" spans="1:10" x14ac:dyDescent="0.4">
      <c r="A22" s="76"/>
      <c r="B22" s="76"/>
      <c r="C22" s="76"/>
      <c r="D22" s="76"/>
      <c r="E22" s="76"/>
      <c r="F22" s="76"/>
      <c r="G22" s="76"/>
      <c r="H22" s="76"/>
      <c r="I22" s="76"/>
      <c r="J22" s="76"/>
    </row>
    <row r="23" spans="1:10" x14ac:dyDescent="0.4">
      <c r="A23" s="76"/>
      <c r="B23" s="76"/>
      <c r="C23" s="76"/>
      <c r="D23" s="76"/>
      <c r="E23" s="76"/>
      <c r="F23" s="76"/>
      <c r="G23" s="76"/>
      <c r="H23" s="76"/>
      <c r="I23" s="76"/>
      <c r="J23" s="76"/>
    </row>
    <row r="24" spans="1:10" x14ac:dyDescent="0.4">
      <c r="A24" s="76"/>
      <c r="B24" s="76"/>
      <c r="C24" s="76"/>
      <c r="D24" s="76"/>
      <c r="E24" s="76"/>
      <c r="F24" s="76"/>
      <c r="G24" s="76"/>
      <c r="H24" s="76"/>
      <c r="I24" s="76"/>
      <c r="J24" s="76"/>
    </row>
    <row r="25" spans="1:10" x14ac:dyDescent="0.4">
      <c r="A25" s="76"/>
      <c r="B25" s="76"/>
      <c r="C25" s="76"/>
      <c r="D25" s="76"/>
      <c r="E25" s="76"/>
      <c r="F25" s="76"/>
      <c r="G25" s="76"/>
      <c r="H25" s="76"/>
      <c r="I25" s="76"/>
      <c r="J25" s="76"/>
    </row>
    <row r="26" spans="1:10" x14ac:dyDescent="0.4">
      <c r="A26" s="76"/>
      <c r="B26" s="76"/>
      <c r="C26" s="76"/>
      <c r="D26" s="76"/>
      <c r="E26" s="76"/>
      <c r="F26" s="76"/>
      <c r="G26" s="76"/>
      <c r="H26" s="76"/>
      <c r="I26" s="76"/>
      <c r="J26" s="76"/>
    </row>
    <row r="27" spans="1:10" x14ac:dyDescent="0.4">
      <c r="A27" s="76"/>
      <c r="B27" s="76"/>
      <c r="C27" s="76"/>
      <c r="D27" s="76"/>
      <c r="E27" s="76"/>
      <c r="F27" s="76"/>
      <c r="G27" s="76"/>
      <c r="H27" s="76"/>
      <c r="I27" s="76"/>
      <c r="J27" s="76"/>
    </row>
    <row r="28" spans="1:10" x14ac:dyDescent="0.4">
      <c r="A28" s="76"/>
      <c r="B28" s="76"/>
      <c r="C28" s="76"/>
      <c r="D28" s="76"/>
      <c r="E28" s="76"/>
      <c r="F28" s="76"/>
      <c r="G28" s="76"/>
      <c r="H28" s="76"/>
      <c r="I28" s="76"/>
      <c r="J28" s="76"/>
    </row>
    <row r="29" spans="1:10" x14ac:dyDescent="0.4">
      <c r="A29" s="76"/>
      <c r="B29" s="76"/>
      <c r="C29" s="76"/>
      <c r="D29" s="76"/>
      <c r="E29" s="76"/>
      <c r="F29" s="76"/>
      <c r="G29" s="76"/>
      <c r="H29" s="76"/>
      <c r="I29" s="76"/>
      <c r="J29" s="76"/>
    </row>
    <row r="33" spans="1:10" x14ac:dyDescent="0.4">
      <c r="A33" s="49" t="s">
        <v>27</v>
      </c>
    </row>
    <row r="34" spans="1:10" x14ac:dyDescent="0.4">
      <c r="A34" s="78" t="s">
        <v>48</v>
      </c>
      <c r="B34" s="79"/>
      <c r="C34" s="79"/>
      <c r="D34" s="79"/>
      <c r="E34" s="79"/>
      <c r="F34" s="79"/>
      <c r="G34" s="79"/>
      <c r="H34" s="79"/>
      <c r="I34" s="79"/>
      <c r="J34" s="79"/>
    </row>
    <row r="35" spans="1:10" x14ac:dyDescent="0.4">
      <c r="A35" s="79"/>
      <c r="B35" s="79"/>
      <c r="C35" s="79"/>
      <c r="D35" s="79"/>
      <c r="E35" s="79"/>
      <c r="F35" s="79"/>
      <c r="G35" s="79"/>
      <c r="H35" s="79"/>
      <c r="I35" s="79"/>
      <c r="J35" s="79"/>
    </row>
    <row r="36" spans="1:10" x14ac:dyDescent="0.4">
      <c r="A36" s="79"/>
      <c r="B36" s="79"/>
      <c r="C36" s="79"/>
      <c r="D36" s="79"/>
      <c r="E36" s="79"/>
      <c r="F36" s="79"/>
      <c r="G36" s="79"/>
      <c r="H36" s="79"/>
      <c r="I36" s="79"/>
      <c r="J36" s="79"/>
    </row>
    <row r="37" spans="1:10" x14ac:dyDescent="0.4">
      <c r="A37" s="79"/>
      <c r="B37" s="79"/>
      <c r="C37" s="79"/>
      <c r="D37" s="79"/>
      <c r="E37" s="79"/>
      <c r="F37" s="79"/>
      <c r="G37" s="79"/>
      <c r="H37" s="79"/>
      <c r="I37" s="79"/>
      <c r="J37" s="79"/>
    </row>
    <row r="38" spans="1:10" x14ac:dyDescent="0.4">
      <c r="A38" s="79"/>
      <c r="B38" s="79"/>
      <c r="C38" s="79"/>
      <c r="D38" s="79"/>
      <c r="E38" s="79"/>
      <c r="F38" s="79"/>
      <c r="G38" s="79"/>
      <c r="H38" s="79"/>
      <c r="I38" s="79"/>
      <c r="J38" s="79"/>
    </row>
    <row r="39" spans="1:10" x14ac:dyDescent="0.4">
      <c r="A39" s="79"/>
      <c r="B39" s="79"/>
      <c r="C39" s="79"/>
      <c r="D39" s="79"/>
      <c r="E39" s="79"/>
      <c r="F39" s="79"/>
      <c r="G39" s="79"/>
      <c r="H39" s="79"/>
      <c r="I39" s="79"/>
      <c r="J39" s="79"/>
    </row>
    <row r="40" spans="1:10" x14ac:dyDescent="0.4">
      <c r="A40" s="79"/>
      <c r="B40" s="79"/>
      <c r="C40" s="79"/>
      <c r="D40" s="79"/>
      <c r="E40" s="79"/>
      <c r="F40" s="79"/>
      <c r="G40" s="79"/>
      <c r="H40" s="79"/>
      <c r="I40" s="79"/>
      <c r="J40" s="79"/>
    </row>
    <row r="41" spans="1:10" x14ac:dyDescent="0.4">
      <c r="A41" s="79"/>
      <c r="B41" s="79"/>
      <c r="C41" s="79"/>
      <c r="D41" s="79"/>
      <c r="E41" s="79"/>
      <c r="F41" s="79"/>
      <c r="G41" s="79"/>
      <c r="H41" s="79"/>
      <c r="I41" s="79"/>
      <c r="J41" s="79"/>
    </row>
    <row r="43" spans="1:10" x14ac:dyDescent="0.4">
      <c r="A43" s="49" t="s">
        <v>28</v>
      </c>
    </row>
    <row r="44" spans="1:10" x14ac:dyDescent="0.4">
      <c r="A44" s="76"/>
      <c r="B44" s="77"/>
      <c r="C44" s="77"/>
      <c r="D44" s="77"/>
      <c r="E44" s="77"/>
      <c r="F44" s="77"/>
      <c r="G44" s="77"/>
      <c r="H44" s="77"/>
      <c r="I44" s="77"/>
      <c r="J44" s="77"/>
    </row>
    <row r="45" spans="1:10" x14ac:dyDescent="0.4">
      <c r="A45" s="77"/>
      <c r="B45" s="77"/>
      <c r="C45" s="77"/>
      <c r="D45" s="77"/>
      <c r="E45" s="77"/>
      <c r="F45" s="77"/>
      <c r="G45" s="77"/>
      <c r="H45" s="77"/>
      <c r="I45" s="77"/>
      <c r="J45" s="77"/>
    </row>
    <row r="46" spans="1:10" x14ac:dyDescent="0.4">
      <c r="A46" s="77"/>
      <c r="B46" s="77"/>
      <c r="C46" s="77"/>
      <c r="D46" s="77"/>
      <c r="E46" s="77"/>
      <c r="F46" s="77"/>
      <c r="G46" s="77"/>
      <c r="H46" s="77"/>
      <c r="I46" s="77"/>
      <c r="J46" s="77"/>
    </row>
    <row r="47" spans="1:10" x14ac:dyDescent="0.4">
      <c r="A47" s="77"/>
      <c r="B47" s="77"/>
      <c r="C47" s="77"/>
      <c r="D47" s="77"/>
      <c r="E47" s="77"/>
      <c r="F47" s="77"/>
      <c r="G47" s="77"/>
      <c r="H47" s="77"/>
      <c r="I47" s="77"/>
      <c r="J47" s="77"/>
    </row>
    <row r="48" spans="1:10" x14ac:dyDescent="0.4">
      <c r="A48" s="77"/>
      <c r="B48" s="77"/>
      <c r="C48" s="77"/>
      <c r="D48" s="77"/>
      <c r="E48" s="77"/>
      <c r="F48" s="77"/>
      <c r="G48" s="77"/>
      <c r="H48" s="77"/>
      <c r="I48" s="77"/>
      <c r="J48" s="77"/>
    </row>
    <row r="49" spans="1:10" x14ac:dyDescent="0.4">
      <c r="A49" s="77"/>
      <c r="B49" s="77"/>
      <c r="C49" s="77"/>
      <c r="D49" s="77"/>
      <c r="E49" s="77"/>
      <c r="F49" s="77"/>
      <c r="G49" s="77"/>
      <c r="H49" s="77"/>
      <c r="I49" s="77"/>
      <c r="J49" s="77"/>
    </row>
    <row r="50" spans="1:10" x14ac:dyDescent="0.4">
      <c r="A50" s="77"/>
      <c r="B50" s="77"/>
      <c r="C50" s="77"/>
      <c r="D50" s="77"/>
      <c r="E50" s="77"/>
      <c r="F50" s="77"/>
      <c r="G50" s="77"/>
      <c r="H50" s="77"/>
      <c r="I50" s="77"/>
      <c r="J50" s="77"/>
    </row>
    <row r="51" spans="1:10" x14ac:dyDescent="0.4">
      <c r="A51" s="77"/>
      <c r="B51" s="77"/>
      <c r="C51" s="77"/>
      <c r="D51" s="77"/>
      <c r="E51" s="77"/>
      <c r="F51" s="77"/>
      <c r="G51" s="77"/>
      <c r="H51" s="77"/>
      <c r="I51" s="77"/>
      <c r="J51" s="77"/>
    </row>
    <row r="53" spans="1:10" x14ac:dyDescent="0.4">
      <c r="A53" s="49" t="s">
        <v>29</v>
      </c>
    </row>
    <row r="54" spans="1:10" x14ac:dyDescent="0.4">
      <c r="A54" s="76"/>
      <c r="B54" s="76"/>
      <c r="C54" s="76"/>
      <c r="D54" s="76"/>
      <c r="E54" s="76"/>
      <c r="F54" s="76"/>
      <c r="G54" s="76"/>
      <c r="H54" s="76"/>
      <c r="I54" s="76"/>
      <c r="J54" s="76"/>
    </row>
    <row r="55" spans="1:10" x14ac:dyDescent="0.4">
      <c r="A55" s="76"/>
      <c r="B55" s="76"/>
      <c r="C55" s="76"/>
      <c r="D55" s="76"/>
      <c r="E55" s="76"/>
      <c r="F55" s="76"/>
      <c r="G55" s="76"/>
      <c r="H55" s="76"/>
      <c r="I55" s="76"/>
      <c r="J55" s="76"/>
    </row>
    <row r="56" spans="1:10" x14ac:dyDescent="0.4">
      <c r="A56" s="76"/>
      <c r="B56" s="76"/>
      <c r="C56" s="76"/>
      <c r="D56" s="76"/>
      <c r="E56" s="76"/>
      <c r="F56" s="76"/>
      <c r="G56" s="76"/>
      <c r="H56" s="76"/>
      <c r="I56" s="76"/>
      <c r="J56" s="76"/>
    </row>
    <row r="57" spans="1:10" x14ac:dyDescent="0.4">
      <c r="A57" s="76"/>
      <c r="B57" s="76"/>
      <c r="C57" s="76"/>
      <c r="D57" s="76"/>
      <c r="E57" s="76"/>
      <c r="F57" s="76"/>
      <c r="G57" s="76"/>
      <c r="H57" s="76"/>
      <c r="I57" s="76"/>
      <c r="J57" s="76"/>
    </row>
    <row r="58" spans="1:10" x14ac:dyDescent="0.4">
      <c r="A58" s="76"/>
      <c r="B58" s="76"/>
      <c r="C58" s="76"/>
      <c r="D58" s="76"/>
      <c r="E58" s="76"/>
      <c r="F58" s="76"/>
      <c r="G58" s="76"/>
      <c r="H58" s="76"/>
      <c r="I58" s="76"/>
      <c r="J58" s="76"/>
    </row>
    <row r="59" spans="1:10" x14ac:dyDescent="0.4">
      <c r="A59" s="76"/>
      <c r="B59" s="76"/>
      <c r="C59" s="76"/>
      <c r="D59" s="76"/>
      <c r="E59" s="76"/>
      <c r="F59" s="76"/>
      <c r="G59" s="76"/>
      <c r="H59" s="76"/>
      <c r="I59" s="76"/>
      <c r="J59" s="76"/>
    </row>
    <row r="60" spans="1:10" x14ac:dyDescent="0.4">
      <c r="A60" s="76"/>
      <c r="B60" s="76"/>
      <c r="C60" s="76"/>
      <c r="D60" s="76"/>
      <c r="E60" s="76"/>
      <c r="F60" s="76"/>
      <c r="G60" s="76"/>
      <c r="H60" s="76"/>
      <c r="I60" s="76"/>
      <c r="J60" s="76"/>
    </row>
    <row r="61" spans="1:10" x14ac:dyDescent="0.4">
      <c r="A61" s="76"/>
      <c r="B61" s="76"/>
      <c r="C61" s="76"/>
      <c r="D61" s="76"/>
      <c r="E61" s="76"/>
      <c r="F61" s="76"/>
      <c r="G61" s="76"/>
      <c r="H61" s="76"/>
      <c r="I61" s="76"/>
      <c r="J61" s="76"/>
    </row>
    <row r="66" spans="1:10" x14ac:dyDescent="0.4">
      <c r="A66" s="49" t="s">
        <v>27</v>
      </c>
    </row>
    <row r="67" spans="1:10" x14ac:dyDescent="0.4">
      <c r="A67" s="78" t="s">
        <v>50</v>
      </c>
      <c r="B67" s="79"/>
      <c r="C67" s="79"/>
      <c r="D67" s="79"/>
      <c r="E67" s="79"/>
      <c r="F67" s="79"/>
      <c r="G67" s="79"/>
      <c r="H67" s="79"/>
      <c r="I67" s="79"/>
      <c r="J67" s="79"/>
    </row>
    <row r="68" spans="1:10" x14ac:dyDescent="0.4">
      <c r="A68" s="79"/>
      <c r="B68" s="79"/>
      <c r="C68" s="79"/>
      <c r="D68" s="79"/>
      <c r="E68" s="79"/>
      <c r="F68" s="79"/>
      <c r="G68" s="79"/>
      <c r="H68" s="79"/>
      <c r="I68" s="79"/>
      <c r="J68" s="79"/>
    </row>
    <row r="69" spans="1:10" x14ac:dyDescent="0.4">
      <c r="A69" s="79"/>
      <c r="B69" s="79"/>
      <c r="C69" s="79"/>
      <c r="D69" s="79"/>
      <c r="E69" s="79"/>
      <c r="F69" s="79"/>
      <c r="G69" s="79"/>
      <c r="H69" s="79"/>
      <c r="I69" s="79"/>
      <c r="J69" s="79"/>
    </row>
    <row r="70" spans="1:10" x14ac:dyDescent="0.4">
      <c r="A70" s="79"/>
      <c r="B70" s="79"/>
      <c r="C70" s="79"/>
      <c r="D70" s="79"/>
      <c r="E70" s="79"/>
      <c r="F70" s="79"/>
      <c r="G70" s="79"/>
      <c r="H70" s="79"/>
      <c r="I70" s="79"/>
      <c r="J70" s="79"/>
    </row>
    <row r="71" spans="1:10" x14ac:dyDescent="0.4">
      <c r="A71" s="79"/>
      <c r="B71" s="79"/>
      <c r="C71" s="79"/>
      <c r="D71" s="79"/>
      <c r="E71" s="79"/>
      <c r="F71" s="79"/>
      <c r="G71" s="79"/>
      <c r="H71" s="79"/>
      <c r="I71" s="79"/>
      <c r="J71" s="79"/>
    </row>
    <row r="72" spans="1:10" x14ac:dyDescent="0.4">
      <c r="A72" s="79"/>
      <c r="B72" s="79"/>
      <c r="C72" s="79"/>
      <c r="D72" s="79"/>
      <c r="E72" s="79"/>
      <c r="F72" s="79"/>
      <c r="G72" s="79"/>
      <c r="H72" s="79"/>
      <c r="I72" s="79"/>
      <c r="J72" s="79"/>
    </row>
    <row r="73" spans="1:10" x14ac:dyDescent="0.4">
      <c r="A73" s="79"/>
      <c r="B73" s="79"/>
      <c r="C73" s="79"/>
      <c r="D73" s="79"/>
      <c r="E73" s="79"/>
      <c r="F73" s="79"/>
      <c r="G73" s="79"/>
      <c r="H73" s="79"/>
      <c r="I73" s="79"/>
      <c r="J73" s="79"/>
    </row>
    <row r="74" spans="1:10" x14ac:dyDescent="0.4">
      <c r="A74" s="79"/>
      <c r="B74" s="79"/>
      <c r="C74" s="79"/>
      <c r="D74" s="79"/>
      <c r="E74" s="79"/>
      <c r="F74" s="79"/>
      <c r="G74" s="79"/>
      <c r="H74" s="79"/>
      <c r="I74" s="79"/>
      <c r="J74" s="79"/>
    </row>
    <row r="76" spans="1:10" x14ac:dyDescent="0.4">
      <c r="A76" s="49" t="s">
        <v>28</v>
      </c>
    </row>
    <row r="77" spans="1:10" x14ac:dyDescent="0.4">
      <c r="A77" s="76"/>
      <c r="B77" s="77"/>
      <c r="C77" s="77"/>
      <c r="D77" s="77"/>
      <c r="E77" s="77"/>
      <c r="F77" s="77"/>
      <c r="G77" s="77"/>
      <c r="H77" s="77"/>
      <c r="I77" s="77"/>
      <c r="J77" s="77"/>
    </row>
    <row r="78" spans="1:10" x14ac:dyDescent="0.4">
      <c r="A78" s="77"/>
      <c r="B78" s="77"/>
      <c r="C78" s="77"/>
      <c r="D78" s="77"/>
      <c r="E78" s="77"/>
      <c r="F78" s="77"/>
      <c r="G78" s="77"/>
      <c r="H78" s="77"/>
      <c r="I78" s="77"/>
      <c r="J78" s="77"/>
    </row>
    <row r="79" spans="1:10" x14ac:dyDescent="0.4">
      <c r="A79" s="77"/>
      <c r="B79" s="77"/>
      <c r="C79" s="77"/>
      <c r="D79" s="77"/>
      <c r="E79" s="77"/>
      <c r="F79" s="77"/>
      <c r="G79" s="77"/>
      <c r="H79" s="77"/>
      <c r="I79" s="77"/>
      <c r="J79" s="77"/>
    </row>
    <row r="80" spans="1:10" x14ac:dyDescent="0.4">
      <c r="A80" s="77"/>
      <c r="B80" s="77"/>
      <c r="C80" s="77"/>
      <c r="D80" s="77"/>
      <c r="E80" s="77"/>
      <c r="F80" s="77"/>
      <c r="G80" s="77"/>
      <c r="H80" s="77"/>
      <c r="I80" s="77"/>
      <c r="J80" s="77"/>
    </row>
    <row r="81" spans="1:10" x14ac:dyDescent="0.4">
      <c r="A81" s="77"/>
      <c r="B81" s="77"/>
      <c r="C81" s="77"/>
      <c r="D81" s="77"/>
      <c r="E81" s="77"/>
      <c r="F81" s="77"/>
      <c r="G81" s="77"/>
      <c r="H81" s="77"/>
      <c r="I81" s="77"/>
      <c r="J81" s="77"/>
    </row>
    <row r="82" spans="1:10" x14ac:dyDescent="0.4">
      <c r="A82" s="77"/>
      <c r="B82" s="77"/>
      <c r="C82" s="77"/>
      <c r="D82" s="77"/>
      <c r="E82" s="77"/>
      <c r="F82" s="77"/>
      <c r="G82" s="77"/>
      <c r="H82" s="77"/>
      <c r="I82" s="77"/>
      <c r="J82" s="77"/>
    </row>
    <row r="83" spans="1:10" x14ac:dyDescent="0.4">
      <c r="A83" s="77"/>
      <c r="B83" s="77"/>
      <c r="C83" s="77"/>
      <c r="D83" s="77"/>
      <c r="E83" s="77"/>
      <c r="F83" s="77"/>
      <c r="G83" s="77"/>
      <c r="H83" s="77"/>
      <c r="I83" s="77"/>
      <c r="J83" s="77"/>
    </row>
    <row r="84" spans="1:10" x14ac:dyDescent="0.4">
      <c r="A84" s="77"/>
      <c r="B84" s="77"/>
      <c r="C84" s="77"/>
      <c r="D84" s="77"/>
      <c r="E84" s="77"/>
      <c r="F84" s="77"/>
      <c r="G84" s="77"/>
      <c r="H84" s="77"/>
      <c r="I84" s="77"/>
      <c r="J84" s="77"/>
    </row>
    <row r="86" spans="1:10" x14ac:dyDescent="0.4">
      <c r="A86" s="49" t="s">
        <v>29</v>
      </c>
    </row>
    <row r="87" spans="1:10" x14ac:dyDescent="0.4">
      <c r="A87" s="76"/>
      <c r="B87" s="76"/>
      <c r="C87" s="76"/>
      <c r="D87" s="76"/>
      <c r="E87" s="76"/>
      <c r="F87" s="76"/>
      <c r="G87" s="76"/>
      <c r="H87" s="76"/>
      <c r="I87" s="76"/>
      <c r="J87" s="76"/>
    </row>
    <row r="88" spans="1:10" x14ac:dyDescent="0.4">
      <c r="A88" s="76"/>
      <c r="B88" s="76"/>
      <c r="C88" s="76"/>
      <c r="D88" s="76"/>
      <c r="E88" s="76"/>
      <c r="F88" s="76"/>
      <c r="G88" s="76"/>
      <c r="H88" s="76"/>
      <c r="I88" s="76"/>
      <c r="J88" s="76"/>
    </row>
    <row r="89" spans="1:10" x14ac:dyDescent="0.4">
      <c r="A89" s="76"/>
      <c r="B89" s="76"/>
      <c r="C89" s="76"/>
      <c r="D89" s="76"/>
      <c r="E89" s="76"/>
      <c r="F89" s="76"/>
      <c r="G89" s="76"/>
      <c r="H89" s="76"/>
      <c r="I89" s="76"/>
      <c r="J89" s="76"/>
    </row>
    <row r="90" spans="1:10" x14ac:dyDescent="0.4">
      <c r="A90" s="76"/>
      <c r="B90" s="76"/>
      <c r="C90" s="76"/>
      <c r="D90" s="76"/>
      <c r="E90" s="76"/>
      <c r="F90" s="76"/>
      <c r="G90" s="76"/>
      <c r="H90" s="76"/>
      <c r="I90" s="76"/>
      <c r="J90" s="76"/>
    </row>
    <row r="91" spans="1:10" x14ac:dyDescent="0.4">
      <c r="A91" s="76"/>
      <c r="B91" s="76"/>
      <c r="C91" s="76"/>
      <c r="D91" s="76"/>
      <c r="E91" s="76"/>
      <c r="F91" s="76"/>
      <c r="G91" s="76"/>
      <c r="H91" s="76"/>
      <c r="I91" s="76"/>
      <c r="J91" s="76"/>
    </row>
    <row r="92" spans="1:10" x14ac:dyDescent="0.4">
      <c r="A92" s="76"/>
      <c r="B92" s="76"/>
      <c r="C92" s="76"/>
      <c r="D92" s="76"/>
      <c r="E92" s="76"/>
      <c r="F92" s="76"/>
      <c r="G92" s="76"/>
      <c r="H92" s="76"/>
      <c r="I92" s="76"/>
      <c r="J92" s="76"/>
    </row>
    <row r="93" spans="1:10" x14ac:dyDescent="0.4">
      <c r="A93" s="76"/>
      <c r="B93" s="76"/>
      <c r="C93" s="76"/>
      <c r="D93" s="76"/>
      <c r="E93" s="76"/>
      <c r="F93" s="76"/>
      <c r="G93" s="76"/>
      <c r="H93" s="76"/>
      <c r="I93" s="76"/>
      <c r="J93" s="76"/>
    </row>
    <row r="94" spans="1:10" x14ac:dyDescent="0.4">
      <c r="A94" s="76"/>
      <c r="B94" s="76"/>
      <c r="C94" s="76"/>
      <c r="D94" s="76"/>
      <c r="E94" s="76"/>
      <c r="F94" s="76"/>
      <c r="G94" s="76"/>
      <c r="H94" s="76"/>
      <c r="I94" s="76"/>
      <c r="J94" s="76"/>
    </row>
    <row r="98" spans="1:10" x14ac:dyDescent="0.4">
      <c r="A98" s="49" t="s">
        <v>27</v>
      </c>
    </row>
    <row r="99" spans="1:10" x14ac:dyDescent="0.4">
      <c r="A99" s="78" t="s">
        <v>72</v>
      </c>
      <c r="B99" s="79"/>
      <c r="C99" s="79"/>
      <c r="D99" s="79"/>
      <c r="E99" s="79"/>
      <c r="F99" s="79"/>
      <c r="G99" s="79"/>
      <c r="H99" s="79"/>
      <c r="I99" s="79"/>
      <c r="J99" s="79"/>
    </row>
    <row r="100" spans="1:10" x14ac:dyDescent="0.4">
      <c r="A100" s="79"/>
      <c r="B100" s="79"/>
      <c r="C100" s="79"/>
      <c r="D100" s="79"/>
      <c r="E100" s="79"/>
      <c r="F100" s="79"/>
      <c r="G100" s="79"/>
      <c r="H100" s="79"/>
      <c r="I100" s="79"/>
      <c r="J100" s="79"/>
    </row>
    <row r="101" spans="1:10" x14ac:dyDescent="0.4">
      <c r="A101" s="79"/>
      <c r="B101" s="79"/>
      <c r="C101" s="79"/>
      <c r="D101" s="79"/>
      <c r="E101" s="79"/>
      <c r="F101" s="79"/>
      <c r="G101" s="79"/>
      <c r="H101" s="79"/>
      <c r="I101" s="79"/>
      <c r="J101" s="79"/>
    </row>
    <row r="102" spans="1:10" x14ac:dyDescent="0.4">
      <c r="A102" s="79"/>
      <c r="B102" s="79"/>
      <c r="C102" s="79"/>
      <c r="D102" s="79"/>
      <c r="E102" s="79"/>
      <c r="F102" s="79"/>
      <c r="G102" s="79"/>
      <c r="H102" s="79"/>
      <c r="I102" s="79"/>
      <c r="J102" s="79"/>
    </row>
    <row r="103" spans="1:10" x14ac:dyDescent="0.4">
      <c r="A103" s="79"/>
      <c r="B103" s="79"/>
      <c r="C103" s="79"/>
      <c r="D103" s="79"/>
      <c r="E103" s="79"/>
      <c r="F103" s="79"/>
      <c r="G103" s="79"/>
      <c r="H103" s="79"/>
      <c r="I103" s="79"/>
      <c r="J103" s="79"/>
    </row>
    <row r="104" spans="1:10" x14ac:dyDescent="0.4">
      <c r="A104" s="79"/>
      <c r="B104" s="79"/>
      <c r="C104" s="79"/>
      <c r="D104" s="79"/>
      <c r="E104" s="79"/>
      <c r="F104" s="79"/>
      <c r="G104" s="79"/>
      <c r="H104" s="79"/>
      <c r="I104" s="79"/>
      <c r="J104" s="79"/>
    </row>
    <row r="105" spans="1:10" x14ac:dyDescent="0.4">
      <c r="A105" s="79"/>
      <c r="B105" s="79"/>
      <c r="C105" s="79"/>
      <c r="D105" s="79"/>
      <c r="E105" s="79"/>
      <c r="F105" s="79"/>
      <c r="G105" s="79"/>
      <c r="H105" s="79"/>
      <c r="I105" s="79"/>
      <c r="J105" s="79"/>
    </row>
    <row r="106" spans="1:10" x14ac:dyDescent="0.4">
      <c r="A106" s="79"/>
      <c r="B106" s="79"/>
      <c r="C106" s="79"/>
      <c r="D106" s="79"/>
      <c r="E106" s="79"/>
      <c r="F106" s="79"/>
      <c r="G106" s="79"/>
      <c r="H106" s="79"/>
      <c r="I106" s="79"/>
      <c r="J106" s="79"/>
    </row>
    <row r="108" spans="1:10" x14ac:dyDescent="0.4">
      <c r="A108" s="49" t="s">
        <v>28</v>
      </c>
    </row>
    <row r="109" spans="1:10" x14ac:dyDescent="0.4">
      <c r="A109" s="76"/>
      <c r="B109" s="77"/>
      <c r="C109" s="77"/>
      <c r="D109" s="77"/>
      <c r="E109" s="77"/>
      <c r="F109" s="77"/>
      <c r="G109" s="77"/>
      <c r="H109" s="77"/>
      <c r="I109" s="77"/>
      <c r="J109" s="77"/>
    </row>
    <row r="110" spans="1:10" x14ac:dyDescent="0.4">
      <c r="A110" s="77"/>
      <c r="B110" s="77"/>
      <c r="C110" s="77"/>
      <c r="D110" s="77"/>
      <c r="E110" s="77"/>
      <c r="F110" s="77"/>
      <c r="G110" s="77"/>
      <c r="H110" s="77"/>
      <c r="I110" s="77"/>
      <c r="J110" s="77"/>
    </row>
    <row r="111" spans="1:10" x14ac:dyDescent="0.4">
      <c r="A111" s="77"/>
      <c r="B111" s="77"/>
      <c r="C111" s="77"/>
      <c r="D111" s="77"/>
      <c r="E111" s="77"/>
      <c r="F111" s="77"/>
      <c r="G111" s="77"/>
      <c r="H111" s="77"/>
      <c r="I111" s="77"/>
      <c r="J111" s="77"/>
    </row>
    <row r="112" spans="1:10" x14ac:dyDescent="0.4">
      <c r="A112" s="77"/>
      <c r="B112" s="77"/>
      <c r="C112" s="77"/>
      <c r="D112" s="77"/>
      <c r="E112" s="77"/>
      <c r="F112" s="77"/>
      <c r="G112" s="77"/>
      <c r="H112" s="77"/>
      <c r="I112" s="77"/>
      <c r="J112" s="77"/>
    </row>
    <row r="113" spans="1:10" x14ac:dyDescent="0.4">
      <c r="A113" s="77"/>
      <c r="B113" s="77"/>
      <c r="C113" s="77"/>
      <c r="D113" s="77"/>
      <c r="E113" s="77"/>
      <c r="F113" s="77"/>
      <c r="G113" s="77"/>
      <c r="H113" s="77"/>
      <c r="I113" s="77"/>
      <c r="J113" s="77"/>
    </row>
    <row r="114" spans="1:10" x14ac:dyDescent="0.4">
      <c r="A114" s="77"/>
      <c r="B114" s="77"/>
      <c r="C114" s="77"/>
      <c r="D114" s="77"/>
      <c r="E114" s="77"/>
      <c r="F114" s="77"/>
      <c r="G114" s="77"/>
      <c r="H114" s="77"/>
      <c r="I114" s="77"/>
      <c r="J114" s="77"/>
    </row>
    <row r="115" spans="1:10" x14ac:dyDescent="0.4">
      <c r="A115" s="77"/>
      <c r="B115" s="77"/>
      <c r="C115" s="77"/>
      <c r="D115" s="77"/>
      <c r="E115" s="77"/>
      <c r="F115" s="77"/>
      <c r="G115" s="77"/>
      <c r="H115" s="77"/>
      <c r="I115" s="77"/>
      <c r="J115" s="77"/>
    </row>
    <row r="116" spans="1:10" x14ac:dyDescent="0.4">
      <c r="A116" s="77"/>
      <c r="B116" s="77"/>
      <c r="C116" s="77"/>
      <c r="D116" s="77"/>
      <c r="E116" s="77"/>
      <c r="F116" s="77"/>
      <c r="G116" s="77"/>
      <c r="H116" s="77"/>
      <c r="I116" s="77"/>
      <c r="J116" s="77"/>
    </row>
    <row r="118" spans="1:10" x14ac:dyDescent="0.4">
      <c r="A118" s="49" t="s">
        <v>29</v>
      </c>
    </row>
    <row r="119" spans="1:10" x14ac:dyDescent="0.4">
      <c r="A119" s="76"/>
      <c r="B119" s="76"/>
      <c r="C119" s="76"/>
      <c r="D119" s="76"/>
      <c r="E119" s="76"/>
      <c r="F119" s="76"/>
      <c r="G119" s="76"/>
      <c r="H119" s="76"/>
      <c r="I119" s="76"/>
      <c r="J119" s="76"/>
    </row>
    <row r="120" spans="1:10" x14ac:dyDescent="0.4">
      <c r="A120" s="76"/>
      <c r="B120" s="76"/>
      <c r="C120" s="76"/>
      <c r="D120" s="76"/>
      <c r="E120" s="76"/>
      <c r="F120" s="76"/>
      <c r="G120" s="76"/>
      <c r="H120" s="76"/>
      <c r="I120" s="76"/>
      <c r="J120" s="76"/>
    </row>
    <row r="121" spans="1:10" x14ac:dyDescent="0.4">
      <c r="A121" s="76"/>
      <c r="B121" s="76"/>
      <c r="C121" s="76"/>
      <c r="D121" s="76"/>
      <c r="E121" s="76"/>
      <c r="F121" s="76"/>
      <c r="G121" s="76"/>
      <c r="H121" s="76"/>
      <c r="I121" s="76"/>
      <c r="J121" s="76"/>
    </row>
    <row r="122" spans="1:10" x14ac:dyDescent="0.4">
      <c r="A122" s="76"/>
      <c r="B122" s="76"/>
      <c r="C122" s="76"/>
      <c r="D122" s="76"/>
      <c r="E122" s="76"/>
      <c r="F122" s="76"/>
      <c r="G122" s="76"/>
      <c r="H122" s="76"/>
      <c r="I122" s="76"/>
      <c r="J122" s="76"/>
    </row>
    <row r="123" spans="1:10" x14ac:dyDescent="0.4">
      <c r="A123" s="76"/>
      <c r="B123" s="76"/>
      <c r="C123" s="76"/>
      <c r="D123" s="76"/>
      <c r="E123" s="76"/>
      <c r="F123" s="76"/>
      <c r="G123" s="76"/>
      <c r="H123" s="76"/>
      <c r="I123" s="76"/>
      <c r="J123" s="76"/>
    </row>
    <row r="124" spans="1:10" x14ac:dyDescent="0.4">
      <c r="A124" s="76"/>
      <c r="B124" s="76"/>
      <c r="C124" s="76"/>
      <c r="D124" s="76"/>
      <c r="E124" s="76"/>
      <c r="F124" s="76"/>
      <c r="G124" s="76"/>
      <c r="H124" s="76"/>
      <c r="I124" s="76"/>
      <c r="J124" s="76"/>
    </row>
    <row r="125" spans="1:10" x14ac:dyDescent="0.4">
      <c r="A125" s="76"/>
      <c r="B125" s="76"/>
      <c r="C125" s="76"/>
      <c r="D125" s="76"/>
      <c r="E125" s="76"/>
      <c r="F125" s="76"/>
      <c r="G125" s="76"/>
      <c r="H125" s="76"/>
      <c r="I125" s="76"/>
      <c r="J125" s="76"/>
    </row>
    <row r="126" spans="1:10" x14ac:dyDescent="0.4">
      <c r="A126" s="76"/>
      <c r="B126" s="76"/>
      <c r="C126" s="76"/>
      <c r="D126" s="76"/>
      <c r="E126" s="76"/>
      <c r="F126" s="76"/>
      <c r="G126" s="76"/>
      <c r="H126" s="76"/>
      <c r="I126" s="76"/>
      <c r="J126" s="76"/>
    </row>
    <row r="129" spans="1:10" x14ac:dyDescent="0.4">
      <c r="A129" s="49" t="s">
        <v>27</v>
      </c>
    </row>
    <row r="130" spans="1:10" x14ac:dyDescent="0.4">
      <c r="A130" s="78" t="s">
        <v>73</v>
      </c>
      <c r="B130" s="79"/>
      <c r="C130" s="79"/>
      <c r="D130" s="79"/>
      <c r="E130" s="79"/>
      <c r="F130" s="79"/>
      <c r="G130" s="79"/>
      <c r="H130" s="79"/>
      <c r="I130" s="79"/>
      <c r="J130" s="79"/>
    </row>
    <row r="131" spans="1:10" x14ac:dyDescent="0.4">
      <c r="A131" s="79"/>
      <c r="B131" s="79"/>
      <c r="C131" s="79"/>
      <c r="D131" s="79"/>
      <c r="E131" s="79"/>
      <c r="F131" s="79"/>
      <c r="G131" s="79"/>
      <c r="H131" s="79"/>
      <c r="I131" s="79"/>
      <c r="J131" s="79"/>
    </row>
    <row r="132" spans="1:10" x14ac:dyDescent="0.4">
      <c r="A132" s="79"/>
      <c r="B132" s="79"/>
      <c r="C132" s="79"/>
      <c r="D132" s="79"/>
      <c r="E132" s="79"/>
      <c r="F132" s="79"/>
      <c r="G132" s="79"/>
      <c r="H132" s="79"/>
      <c r="I132" s="79"/>
      <c r="J132" s="79"/>
    </row>
    <row r="133" spans="1:10" x14ac:dyDescent="0.4">
      <c r="A133" s="79"/>
      <c r="B133" s="79"/>
      <c r="C133" s="79"/>
      <c r="D133" s="79"/>
      <c r="E133" s="79"/>
      <c r="F133" s="79"/>
      <c r="G133" s="79"/>
      <c r="H133" s="79"/>
      <c r="I133" s="79"/>
      <c r="J133" s="79"/>
    </row>
    <row r="134" spans="1:10" x14ac:dyDescent="0.4">
      <c r="A134" s="79"/>
      <c r="B134" s="79"/>
      <c r="C134" s="79"/>
      <c r="D134" s="79"/>
      <c r="E134" s="79"/>
      <c r="F134" s="79"/>
      <c r="G134" s="79"/>
      <c r="H134" s="79"/>
      <c r="I134" s="79"/>
      <c r="J134" s="79"/>
    </row>
    <row r="135" spans="1:10" x14ac:dyDescent="0.4">
      <c r="A135" s="79"/>
      <c r="B135" s="79"/>
      <c r="C135" s="79"/>
      <c r="D135" s="79"/>
      <c r="E135" s="79"/>
      <c r="F135" s="79"/>
      <c r="G135" s="79"/>
      <c r="H135" s="79"/>
      <c r="I135" s="79"/>
      <c r="J135" s="79"/>
    </row>
    <row r="136" spans="1:10" x14ac:dyDescent="0.4">
      <c r="A136" s="79"/>
      <c r="B136" s="79"/>
      <c r="C136" s="79"/>
      <c r="D136" s="79"/>
      <c r="E136" s="79"/>
      <c r="F136" s="79"/>
      <c r="G136" s="79"/>
      <c r="H136" s="79"/>
      <c r="I136" s="79"/>
      <c r="J136" s="79"/>
    </row>
    <row r="137" spans="1:10" x14ac:dyDescent="0.4">
      <c r="A137" s="79"/>
      <c r="B137" s="79"/>
      <c r="C137" s="79"/>
      <c r="D137" s="79"/>
      <c r="E137" s="79"/>
      <c r="F137" s="79"/>
      <c r="G137" s="79"/>
      <c r="H137" s="79"/>
      <c r="I137" s="79"/>
      <c r="J137" s="79"/>
    </row>
    <row r="139" spans="1:10" x14ac:dyDescent="0.4">
      <c r="A139" s="49" t="s">
        <v>28</v>
      </c>
    </row>
    <row r="140" spans="1:10" x14ac:dyDescent="0.4">
      <c r="A140" s="76" t="s">
        <v>74</v>
      </c>
      <c r="B140" s="77"/>
      <c r="C140" s="77"/>
      <c r="D140" s="77"/>
      <c r="E140" s="77"/>
      <c r="F140" s="77"/>
      <c r="G140" s="77"/>
      <c r="H140" s="77"/>
      <c r="I140" s="77"/>
      <c r="J140" s="77"/>
    </row>
    <row r="141" spans="1:10" x14ac:dyDescent="0.4">
      <c r="A141" s="77"/>
      <c r="B141" s="77"/>
      <c r="C141" s="77"/>
      <c r="D141" s="77"/>
      <c r="E141" s="77"/>
      <c r="F141" s="77"/>
      <c r="G141" s="77"/>
      <c r="H141" s="77"/>
      <c r="I141" s="77"/>
      <c r="J141" s="77"/>
    </row>
    <row r="142" spans="1:10" x14ac:dyDescent="0.4">
      <c r="A142" s="77"/>
      <c r="B142" s="77"/>
      <c r="C142" s="77"/>
      <c r="D142" s="77"/>
      <c r="E142" s="77"/>
      <c r="F142" s="77"/>
      <c r="G142" s="77"/>
      <c r="H142" s="77"/>
      <c r="I142" s="77"/>
      <c r="J142" s="77"/>
    </row>
    <row r="143" spans="1:10" x14ac:dyDescent="0.4">
      <c r="A143" s="77"/>
      <c r="B143" s="77"/>
      <c r="C143" s="77"/>
      <c r="D143" s="77"/>
      <c r="E143" s="77"/>
      <c r="F143" s="77"/>
      <c r="G143" s="77"/>
      <c r="H143" s="77"/>
      <c r="I143" s="77"/>
      <c r="J143" s="77"/>
    </row>
    <row r="144" spans="1:10" x14ac:dyDescent="0.4">
      <c r="A144" s="77"/>
      <c r="B144" s="77"/>
      <c r="C144" s="77"/>
      <c r="D144" s="77"/>
      <c r="E144" s="77"/>
      <c r="F144" s="77"/>
      <c r="G144" s="77"/>
      <c r="H144" s="77"/>
      <c r="I144" s="77"/>
      <c r="J144" s="77"/>
    </row>
    <row r="145" spans="1:10" x14ac:dyDescent="0.4">
      <c r="A145" s="77"/>
      <c r="B145" s="77"/>
      <c r="C145" s="77"/>
      <c r="D145" s="77"/>
      <c r="E145" s="77"/>
      <c r="F145" s="77"/>
      <c r="G145" s="77"/>
      <c r="H145" s="77"/>
      <c r="I145" s="77"/>
      <c r="J145" s="77"/>
    </row>
    <row r="146" spans="1:10" x14ac:dyDescent="0.4">
      <c r="A146" s="77"/>
      <c r="B146" s="77"/>
      <c r="C146" s="77"/>
      <c r="D146" s="77"/>
      <c r="E146" s="77"/>
      <c r="F146" s="77"/>
      <c r="G146" s="77"/>
      <c r="H146" s="77"/>
      <c r="I146" s="77"/>
      <c r="J146" s="77"/>
    </row>
    <row r="147" spans="1:10" x14ac:dyDescent="0.4">
      <c r="A147" s="77"/>
      <c r="B147" s="77"/>
      <c r="C147" s="77"/>
      <c r="D147" s="77"/>
      <c r="E147" s="77"/>
      <c r="F147" s="77"/>
      <c r="G147" s="77"/>
      <c r="H147" s="77"/>
      <c r="I147" s="77"/>
      <c r="J147" s="77"/>
    </row>
    <row r="149" spans="1:10" x14ac:dyDescent="0.4">
      <c r="A149" s="49" t="s">
        <v>29</v>
      </c>
    </row>
    <row r="150" spans="1:10" x14ac:dyDescent="0.4">
      <c r="A150" s="76"/>
      <c r="B150" s="76"/>
      <c r="C150" s="76"/>
      <c r="D150" s="76"/>
      <c r="E150" s="76"/>
      <c r="F150" s="76"/>
      <c r="G150" s="76"/>
      <c r="H150" s="76"/>
      <c r="I150" s="76"/>
      <c r="J150" s="76"/>
    </row>
    <row r="151" spans="1:10" x14ac:dyDescent="0.4">
      <c r="A151" s="76"/>
      <c r="B151" s="76"/>
      <c r="C151" s="76"/>
      <c r="D151" s="76"/>
      <c r="E151" s="76"/>
      <c r="F151" s="76"/>
      <c r="G151" s="76"/>
      <c r="H151" s="76"/>
      <c r="I151" s="76"/>
      <c r="J151" s="76"/>
    </row>
    <row r="152" spans="1:10" x14ac:dyDescent="0.4">
      <c r="A152" s="76"/>
      <c r="B152" s="76"/>
      <c r="C152" s="76"/>
      <c r="D152" s="76"/>
      <c r="E152" s="76"/>
      <c r="F152" s="76"/>
      <c r="G152" s="76"/>
      <c r="H152" s="76"/>
      <c r="I152" s="76"/>
      <c r="J152" s="76"/>
    </row>
    <row r="153" spans="1:10" x14ac:dyDescent="0.4">
      <c r="A153" s="76"/>
      <c r="B153" s="76"/>
      <c r="C153" s="76"/>
      <c r="D153" s="76"/>
      <c r="E153" s="76"/>
      <c r="F153" s="76"/>
      <c r="G153" s="76"/>
      <c r="H153" s="76"/>
      <c r="I153" s="76"/>
      <c r="J153" s="76"/>
    </row>
    <row r="154" spans="1:10" x14ac:dyDescent="0.4">
      <c r="A154" s="76"/>
      <c r="B154" s="76"/>
      <c r="C154" s="76"/>
      <c r="D154" s="76"/>
      <c r="E154" s="76"/>
      <c r="F154" s="76"/>
      <c r="G154" s="76"/>
      <c r="H154" s="76"/>
      <c r="I154" s="76"/>
      <c r="J154" s="76"/>
    </row>
    <row r="155" spans="1:10" x14ac:dyDescent="0.4">
      <c r="A155" s="76"/>
      <c r="B155" s="76"/>
      <c r="C155" s="76"/>
      <c r="D155" s="76"/>
      <c r="E155" s="76"/>
      <c r="F155" s="76"/>
      <c r="G155" s="76"/>
      <c r="H155" s="76"/>
      <c r="I155" s="76"/>
      <c r="J155" s="76"/>
    </row>
    <row r="156" spans="1:10" x14ac:dyDescent="0.4">
      <c r="A156" s="76"/>
      <c r="B156" s="76"/>
      <c r="C156" s="76"/>
      <c r="D156" s="76"/>
      <c r="E156" s="76"/>
      <c r="F156" s="76"/>
      <c r="G156" s="76"/>
      <c r="H156" s="76"/>
      <c r="I156" s="76"/>
      <c r="J156" s="76"/>
    </row>
    <row r="157" spans="1:10" x14ac:dyDescent="0.4">
      <c r="A157" s="76"/>
      <c r="B157" s="76"/>
      <c r="C157" s="76"/>
      <c r="D157" s="76"/>
      <c r="E157" s="76"/>
      <c r="F157" s="76"/>
      <c r="G157" s="76"/>
      <c r="H157" s="76"/>
      <c r="I157" s="76"/>
      <c r="J157" s="76"/>
    </row>
    <row r="160" spans="1:10" x14ac:dyDescent="0.4">
      <c r="A160" s="49" t="s">
        <v>27</v>
      </c>
    </row>
    <row r="161" spans="1:10" x14ac:dyDescent="0.4">
      <c r="A161" s="78" t="s">
        <v>75</v>
      </c>
      <c r="B161" s="79"/>
      <c r="C161" s="79"/>
      <c r="D161" s="79"/>
      <c r="E161" s="79"/>
      <c r="F161" s="79"/>
      <c r="G161" s="79"/>
      <c r="H161" s="79"/>
      <c r="I161" s="79"/>
      <c r="J161" s="79"/>
    </row>
    <row r="162" spans="1:10" x14ac:dyDescent="0.4">
      <c r="A162" s="79"/>
      <c r="B162" s="79"/>
      <c r="C162" s="79"/>
      <c r="D162" s="79"/>
      <c r="E162" s="79"/>
      <c r="F162" s="79"/>
      <c r="G162" s="79"/>
      <c r="H162" s="79"/>
      <c r="I162" s="79"/>
      <c r="J162" s="79"/>
    </row>
    <row r="163" spans="1:10" x14ac:dyDescent="0.4">
      <c r="A163" s="79"/>
      <c r="B163" s="79"/>
      <c r="C163" s="79"/>
      <c r="D163" s="79"/>
      <c r="E163" s="79"/>
      <c r="F163" s="79"/>
      <c r="G163" s="79"/>
      <c r="H163" s="79"/>
      <c r="I163" s="79"/>
      <c r="J163" s="79"/>
    </row>
    <row r="164" spans="1:10" x14ac:dyDescent="0.4">
      <c r="A164" s="79"/>
      <c r="B164" s="79"/>
      <c r="C164" s="79"/>
      <c r="D164" s="79"/>
      <c r="E164" s="79"/>
      <c r="F164" s="79"/>
      <c r="G164" s="79"/>
      <c r="H164" s="79"/>
      <c r="I164" s="79"/>
      <c r="J164" s="79"/>
    </row>
    <row r="165" spans="1:10" x14ac:dyDescent="0.4">
      <c r="A165" s="79"/>
      <c r="B165" s="79"/>
      <c r="C165" s="79"/>
      <c r="D165" s="79"/>
      <c r="E165" s="79"/>
      <c r="F165" s="79"/>
      <c r="G165" s="79"/>
      <c r="H165" s="79"/>
      <c r="I165" s="79"/>
      <c r="J165" s="79"/>
    </row>
    <row r="166" spans="1:10" x14ac:dyDescent="0.4">
      <c r="A166" s="79"/>
      <c r="B166" s="79"/>
      <c r="C166" s="79"/>
      <c r="D166" s="79"/>
      <c r="E166" s="79"/>
      <c r="F166" s="79"/>
      <c r="G166" s="79"/>
      <c r="H166" s="79"/>
      <c r="I166" s="79"/>
      <c r="J166" s="79"/>
    </row>
    <row r="167" spans="1:10" x14ac:dyDescent="0.4">
      <c r="A167" s="79"/>
      <c r="B167" s="79"/>
      <c r="C167" s="79"/>
      <c r="D167" s="79"/>
      <c r="E167" s="79"/>
      <c r="F167" s="79"/>
      <c r="G167" s="79"/>
      <c r="H167" s="79"/>
      <c r="I167" s="79"/>
      <c r="J167" s="79"/>
    </row>
    <row r="168" spans="1:10" x14ac:dyDescent="0.4">
      <c r="A168" s="79"/>
      <c r="B168" s="79"/>
      <c r="C168" s="79"/>
      <c r="D168" s="79"/>
      <c r="E168" s="79"/>
      <c r="F168" s="79"/>
      <c r="G168" s="79"/>
      <c r="H168" s="79"/>
      <c r="I168" s="79"/>
      <c r="J168" s="79"/>
    </row>
    <row r="170" spans="1:10" x14ac:dyDescent="0.4">
      <c r="A170" s="49" t="s">
        <v>28</v>
      </c>
    </row>
    <row r="171" spans="1:10" x14ac:dyDescent="0.4">
      <c r="A171" s="76" t="s">
        <v>76</v>
      </c>
      <c r="B171" s="77"/>
      <c r="C171" s="77"/>
      <c r="D171" s="77"/>
      <c r="E171" s="77"/>
      <c r="F171" s="77"/>
      <c r="G171" s="77"/>
      <c r="H171" s="77"/>
      <c r="I171" s="77"/>
      <c r="J171" s="77"/>
    </row>
    <row r="172" spans="1:10" x14ac:dyDescent="0.4">
      <c r="A172" s="77"/>
      <c r="B172" s="77"/>
      <c r="C172" s="77"/>
      <c r="D172" s="77"/>
      <c r="E172" s="77"/>
      <c r="F172" s="77"/>
      <c r="G172" s="77"/>
      <c r="H172" s="77"/>
      <c r="I172" s="77"/>
      <c r="J172" s="77"/>
    </row>
    <row r="173" spans="1:10" x14ac:dyDescent="0.4">
      <c r="A173" s="77"/>
      <c r="B173" s="77"/>
      <c r="C173" s="77"/>
      <c r="D173" s="77"/>
      <c r="E173" s="77"/>
      <c r="F173" s="77"/>
      <c r="G173" s="77"/>
      <c r="H173" s="77"/>
      <c r="I173" s="77"/>
      <c r="J173" s="77"/>
    </row>
    <row r="174" spans="1:10" x14ac:dyDescent="0.4">
      <c r="A174" s="77"/>
      <c r="B174" s="77"/>
      <c r="C174" s="77"/>
      <c r="D174" s="77"/>
      <c r="E174" s="77"/>
      <c r="F174" s="77"/>
      <c r="G174" s="77"/>
      <c r="H174" s="77"/>
      <c r="I174" s="77"/>
      <c r="J174" s="77"/>
    </row>
    <row r="175" spans="1:10" x14ac:dyDescent="0.4">
      <c r="A175" s="77"/>
      <c r="B175" s="77"/>
      <c r="C175" s="77"/>
      <c r="D175" s="77"/>
      <c r="E175" s="77"/>
      <c r="F175" s="77"/>
      <c r="G175" s="77"/>
      <c r="H175" s="77"/>
      <c r="I175" s="77"/>
      <c r="J175" s="77"/>
    </row>
    <row r="176" spans="1:10" x14ac:dyDescent="0.4">
      <c r="A176" s="77"/>
      <c r="B176" s="77"/>
      <c r="C176" s="77"/>
      <c r="D176" s="77"/>
      <c r="E176" s="77"/>
      <c r="F176" s="77"/>
      <c r="G176" s="77"/>
      <c r="H176" s="77"/>
      <c r="I176" s="77"/>
      <c r="J176" s="77"/>
    </row>
    <row r="177" spans="1:10" x14ac:dyDescent="0.4">
      <c r="A177" s="77"/>
      <c r="B177" s="77"/>
      <c r="C177" s="77"/>
      <c r="D177" s="77"/>
      <c r="E177" s="77"/>
      <c r="F177" s="77"/>
      <c r="G177" s="77"/>
      <c r="H177" s="77"/>
      <c r="I177" s="77"/>
      <c r="J177" s="77"/>
    </row>
    <row r="178" spans="1:10" x14ac:dyDescent="0.4">
      <c r="A178" s="77"/>
      <c r="B178" s="77"/>
      <c r="C178" s="77"/>
      <c r="D178" s="77"/>
      <c r="E178" s="77"/>
      <c r="F178" s="77"/>
      <c r="G178" s="77"/>
      <c r="H178" s="77"/>
      <c r="I178" s="77"/>
      <c r="J178" s="77"/>
    </row>
    <row r="180" spans="1:10" x14ac:dyDescent="0.4">
      <c r="A180" s="49" t="s">
        <v>29</v>
      </c>
    </row>
    <row r="181" spans="1:10" x14ac:dyDescent="0.4">
      <c r="A181" s="76" t="s">
        <v>77</v>
      </c>
      <c r="B181" s="76"/>
      <c r="C181" s="76"/>
      <c r="D181" s="76"/>
      <c r="E181" s="76"/>
      <c r="F181" s="76"/>
      <c r="G181" s="76"/>
      <c r="H181" s="76"/>
      <c r="I181" s="76"/>
      <c r="J181" s="76"/>
    </row>
    <row r="182" spans="1:10" x14ac:dyDescent="0.4">
      <c r="A182" s="76"/>
      <c r="B182" s="76"/>
      <c r="C182" s="76"/>
      <c r="D182" s="76"/>
      <c r="E182" s="76"/>
      <c r="F182" s="76"/>
      <c r="G182" s="76"/>
      <c r="H182" s="76"/>
      <c r="I182" s="76"/>
      <c r="J182" s="76"/>
    </row>
    <row r="183" spans="1:10" x14ac:dyDescent="0.4">
      <c r="A183" s="76"/>
      <c r="B183" s="76"/>
      <c r="C183" s="76"/>
      <c r="D183" s="76"/>
      <c r="E183" s="76"/>
      <c r="F183" s="76"/>
      <c r="G183" s="76"/>
      <c r="H183" s="76"/>
      <c r="I183" s="76"/>
      <c r="J183" s="76"/>
    </row>
    <row r="184" spans="1:10" x14ac:dyDescent="0.4">
      <c r="A184" s="76"/>
      <c r="B184" s="76"/>
      <c r="C184" s="76"/>
      <c r="D184" s="76"/>
      <c r="E184" s="76"/>
      <c r="F184" s="76"/>
      <c r="G184" s="76"/>
      <c r="H184" s="76"/>
      <c r="I184" s="76"/>
      <c r="J184" s="76"/>
    </row>
    <row r="185" spans="1:10" x14ac:dyDescent="0.4">
      <c r="A185" s="76"/>
      <c r="B185" s="76"/>
      <c r="C185" s="76"/>
      <c r="D185" s="76"/>
      <c r="E185" s="76"/>
      <c r="F185" s="76"/>
      <c r="G185" s="76"/>
      <c r="H185" s="76"/>
      <c r="I185" s="76"/>
      <c r="J185" s="76"/>
    </row>
    <row r="186" spans="1:10" x14ac:dyDescent="0.4">
      <c r="A186" s="76"/>
      <c r="B186" s="76"/>
      <c r="C186" s="76"/>
      <c r="D186" s="76"/>
      <c r="E186" s="76"/>
      <c r="F186" s="76"/>
      <c r="G186" s="76"/>
      <c r="H186" s="76"/>
      <c r="I186" s="76"/>
      <c r="J186" s="76"/>
    </row>
    <row r="187" spans="1:10" x14ac:dyDescent="0.4">
      <c r="A187" s="76"/>
      <c r="B187" s="76"/>
      <c r="C187" s="76"/>
      <c r="D187" s="76"/>
      <c r="E187" s="76"/>
      <c r="F187" s="76"/>
      <c r="G187" s="76"/>
      <c r="H187" s="76"/>
      <c r="I187" s="76"/>
      <c r="J187" s="76"/>
    </row>
    <row r="188" spans="1:10" x14ac:dyDescent="0.4">
      <c r="A188" s="76"/>
      <c r="B188" s="76"/>
      <c r="C188" s="76"/>
      <c r="D188" s="76"/>
      <c r="E188" s="76"/>
      <c r="F188" s="76"/>
      <c r="G188" s="76"/>
      <c r="H188" s="76"/>
      <c r="I188" s="76"/>
      <c r="J188" s="76"/>
    </row>
    <row r="192" spans="1:10" x14ac:dyDescent="0.4">
      <c r="A192" s="49" t="s">
        <v>27</v>
      </c>
    </row>
    <row r="193" spans="1:10" x14ac:dyDescent="0.4">
      <c r="A193" s="78" t="s">
        <v>78</v>
      </c>
      <c r="B193" s="79"/>
      <c r="C193" s="79"/>
      <c r="D193" s="79"/>
      <c r="E193" s="79"/>
      <c r="F193" s="79"/>
      <c r="G193" s="79"/>
      <c r="H193" s="79"/>
      <c r="I193" s="79"/>
      <c r="J193" s="79"/>
    </row>
    <row r="194" spans="1:10" x14ac:dyDescent="0.4">
      <c r="A194" s="79"/>
      <c r="B194" s="79"/>
      <c r="C194" s="79"/>
      <c r="D194" s="79"/>
      <c r="E194" s="79"/>
      <c r="F194" s="79"/>
      <c r="G194" s="79"/>
      <c r="H194" s="79"/>
      <c r="I194" s="79"/>
      <c r="J194" s="79"/>
    </row>
    <row r="195" spans="1:10" x14ac:dyDescent="0.4">
      <c r="A195" s="79"/>
      <c r="B195" s="79"/>
      <c r="C195" s="79"/>
      <c r="D195" s="79"/>
      <c r="E195" s="79"/>
      <c r="F195" s="79"/>
      <c r="G195" s="79"/>
      <c r="H195" s="79"/>
      <c r="I195" s="79"/>
      <c r="J195" s="79"/>
    </row>
    <row r="196" spans="1:10" x14ac:dyDescent="0.4">
      <c r="A196" s="79"/>
      <c r="B196" s="79"/>
      <c r="C196" s="79"/>
      <c r="D196" s="79"/>
      <c r="E196" s="79"/>
      <c r="F196" s="79"/>
      <c r="G196" s="79"/>
      <c r="H196" s="79"/>
      <c r="I196" s="79"/>
      <c r="J196" s="79"/>
    </row>
    <row r="197" spans="1:10" x14ac:dyDescent="0.4">
      <c r="A197" s="79"/>
      <c r="B197" s="79"/>
      <c r="C197" s="79"/>
      <c r="D197" s="79"/>
      <c r="E197" s="79"/>
      <c r="F197" s="79"/>
      <c r="G197" s="79"/>
      <c r="H197" s="79"/>
      <c r="I197" s="79"/>
      <c r="J197" s="79"/>
    </row>
    <row r="198" spans="1:10" x14ac:dyDescent="0.4">
      <c r="A198" s="79"/>
      <c r="B198" s="79"/>
      <c r="C198" s="79"/>
      <c r="D198" s="79"/>
      <c r="E198" s="79"/>
      <c r="F198" s="79"/>
      <c r="G198" s="79"/>
      <c r="H198" s="79"/>
      <c r="I198" s="79"/>
      <c r="J198" s="79"/>
    </row>
    <row r="199" spans="1:10" x14ac:dyDescent="0.4">
      <c r="A199" s="79"/>
      <c r="B199" s="79"/>
      <c r="C199" s="79"/>
      <c r="D199" s="79"/>
      <c r="E199" s="79"/>
      <c r="F199" s="79"/>
      <c r="G199" s="79"/>
      <c r="H199" s="79"/>
      <c r="I199" s="79"/>
      <c r="J199" s="79"/>
    </row>
    <row r="200" spans="1:10" x14ac:dyDescent="0.4">
      <c r="A200" s="79"/>
      <c r="B200" s="79"/>
      <c r="C200" s="79"/>
      <c r="D200" s="79"/>
      <c r="E200" s="79"/>
      <c r="F200" s="79"/>
      <c r="G200" s="79"/>
      <c r="H200" s="79"/>
      <c r="I200" s="79"/>
      <c r="J200" s="79"/>
    </row>
    <row r="202" spans="1:10" x14ac:dyDescent="0.4">
      <c r="A202" s="49" t="s">
        <v>28</v>
      </c>
    </row>
    <row r="203" spans="1:10" x14ac:dyDescent="0.4">
      <c r="A203" s="76" t="s">
        <v>79</v>
      </c>
      <c r="B203" s="77"/>
      <c r="C203" s="77"/>
      <c r="D203" s="77"/>
      <c r="E203" s="77"/>
      <c r="F203" s="77"/>
      <c r="G203" s="77"/>
      <c r="H203" s="77"/>
      <c r="I203" s="77"/>
      <c r="J203" s="77"/>
    </row>
    <row r="204" spans="1:10" x14ac:dyDescent="0.4">
      <c r="A204" s="77"/>
      <c r="B204" s="77"/>
      <c r="C204" s="77"/>
      <c r="D204" s="77"/>
      <c r="E204" s="77"/>
      <c r="F204" s="77"/>
      <c r="G204" s="77"/>
      <c r="H204" s="77"/>
      <c r="I204" s="77"/>
      <c r="J204" s="77"/>
    </row>
    <row r="205" spans="1:10" x14ac:dyDescent="0.4">
      <c r="A205" s="77"/>
      <c r="B205" s="77"/>
      <c r="C205" s="77"/>
      <c r="D205" s="77"/>
      <c r="E205" s="77"/>
      <c r="F205" s="77"/>
      <c r="G205" s="77"/>
      <c r="H205" s="77"/>
      <c r="I205" s="77"/>
      <c r="J205" s="77"/>
    </row>
    <row r="206" spans="1:10" x14ac:dyDescent="0.4">
      <c r="A206" s="77"/>
      <c r="B206" s="77"/>
      <c r="C206" s="77"/>
      <c r="D206" s="77"/>
      <c r="E206" s="77"/>
      <c r="F206" s="77"/>
      <c r="G206" s="77"/>
      <c r="H206" s="77"/>
      <c r="I206" s="77"/>
      <c r="J206" s="77"/>
    </row>
    <row r="207" spans="1:10" x14ac:dyDescent="0.4">
      <c r="A207" s="77"/>
      <c r="B207" s="77"/>
      <c r="C207" s="77"/>
      <c r="D207" s="77"/>
      <c r="E207" s="77"/>
      <c r="F207" s="77"/>
      <c r="G207" s="77"/>
      <c r="H207" s="77"/>
      <c r="I207" s="77"/>
      <c r="J207" s="77"/>
    </row>
    <row r="208" spans="1:10" x14ac:dyDescent="0.4">
      <c r="A208" s="77"/>
      <c r="B208" s="77"/>
      <c r="C208" s="77"/>
      <c r="D208" s="77"/>
      <c r="E208" s="77"/>
      <c r="F208" s="77"/>
      <c r="G208" s="77"/>
      <c r="H208" s="77"/>
      <c r="I208" s="77"/>
      <c r="J208" s="77"/>
    </row>
    <row r="209" spans="1:10" x14ac:dyDescent="0.4">
      <c r="A209" s="77"/>
      <c r="B209" s="77"/>
      <c r="C209" s="77"/>
      <c r="D209" s="77"/>
      <c r="E209" s="77"/>
      <c r="F209" s="77"/>
      <c r="G209" s="77"/>
      <c r="H209" s="77"/>
      <c r="I209" s="77"/>
      <c r="J209" s="77"/>
    </row>
    <row r="210" spans="1:10" x14ac:dyDescent="0.4">
      <c r="A210" s="77"/>
      <c r="B210" s="77"/>
      <c r="C210" s="77"/>
      <c r="D210" s="77"/>
      <c r="E210" s="77"/>
      <c r="F210" s="77"/>
      <c r="G210" s="77"/>
      <c r="H210" s="77"/>
      <c r="I210" s="77"/>
      <c r="J210" s="77"/>
    </row>
    <row r="212" spans="1:10" x14ac:dyDescent="0.4">
      <c r="A212" s="49" t="s">
        <v>29</v>
      </c>
    </row>
    <row r="213" spans="1:10" x14ac:dyDescent="0.4">
      <c r="A213" s="76" t="s">
        <v>80</v>
      </c>
      <c r="B213" s="76"/>
      <c r="C213" s="76"/>
      <c r="D213" s="76"/>
      <c r="E213" s="76"/>
      <c r="F213" s="76"/>
      <c r="G213" s="76"/>
      <c r="H213" s="76"/>
      <c r="I213" s="76"/>
      <c r="J213" s="76"/>
    </row>
    <row r="214" spans="1:10" x14ac:dyDescent="0.4">
      <c r="A214" s="76"/>
      <c r="B214" s="76"/>
      <c r="C214" s="76"/>
      <c r="D214" s="76"/>
      <c r="E214" s="76"/>
      <c r="F214" s="76"/>
      <c r="G214" s="76"/>
      <c r="H214" s="76"/>
      <c r="I214" s="76"/>
      <c r="J214" s="76"/>
    </row>
    <row r="215" spans="1:10" x14ac:dyDescent="0.4">
      <c r="A215" s="76"/>
      <c r="B215" s="76"/>
      <c r="C215" s="76"/>
      <c r="D215" s="76"/>
      <c r="E215" s="76"/>
      <c r="F215" s="76"/>
      <c r="G215" s="76"/>
      <c r="H215" s="76"/>
      <c r="I215" s="76"/>
      <c r="J215" s="76"/>
    </row>
    <row r="216" spans="1:10" x14ac:dyDescent="0.4">
      <c r="A216" s="76"/>
      <c r="B216" s="76"/>
      <c r="C216" s="76"/>
      <c r="D216" s="76"/>
      <c r="E216" s="76"/>
      <c r="F216" s="76"/>
      <c r="G216" s="76"/>
      <c r="H216" s="76"/>
      <c r="I216" s="76"/>
      <c r="J216" s="76"/>
    </row>
    <row r="217" spans="1:10" x14ac:dyDescent="0.4">
      <c r="A217" s="76"/>
      <c r="B217" s="76"/>
      <c r="C217" s="76"/>
      <c r="D217" s="76"/>
      <c r="E217" s="76"/>
      <c r="F217" s="76"/>
      <c r="G217" s="76"/>
      <c r="H217" s="76"/>
      <c r="I217" s="76"/>
      <c r="J217" s="76"/>
    </row>
    <row r="218" spans="1:10" x14ac:dyDescent="0.4">
      <c r="A218" s="76"/>
      <c r="B218" s="76"/>
      <c r="C218" s="76"/>
      <c r="D218" s="76"/>
      <c r="E218" s="76"/>
      <c r="F218" s="76"/>
      <c r="G218" s="76"/>
      <c r="H218" s="76"/>
      <c r="I218" s="76"/>
      <c r="J218" s="76"/>
    </row>
    <row r="219" spans="1:10" x14ac:dyDescent="0.4">
      <c r="A219" s="76"/>
      <c r="B219" s="76"/>
      <c r="C219" s="76"/>
      <c r="D219" s="76"/>
      <c r="E219" s="76"/>
      <c r="F219" s="76"/>
      <c r="G219" s="76"/>
      <c r="H219" s="76"/>
      <c r="I219" s="76"/>
      <c r="J219" s="76"/>
    </row>
    <row r="220" spans="1:10" x14ac:dyDescent="0.4">
      <c r="A220" s="76"/>
      <c r="B220" s="76"/>
      <c r="C220" s="76"/>
      <c r="D220" s="76"/>
      <c r="E220" s="76"/>
      <c r="F220" s="76"/>
      <c r="G220" s="76"/>
      <c r="H220" s="76"/>
      <c r="I220" s="76"/>
      <c r="J220" s="76"/>
    </row>
  </sheetData>
  <mergeCells count="21">
    <mergeCell ref="A181:J188"/>
    <mergeCell ref="A193:J200"/>
    <mergeCell ref="A203:J210"/>
    <mergeCell ref="A213:J220"/>
    <mergeCell ref="A130:J137"/>
    <mergeCell ref="A140:J147"/>
    <mergeCell ref="A150:J157"/>
    <mergeCell ref="A161:J168"/>
    <mergeCell ref="A171:J178"/>
    <mergeCell ref="A2:J9"/>
    <mergeCell ref="A12:J19"/>
    <mergeCell ref="A22:J29"/>
    <mergeCell ref="A34:J41"/>
    <mergeCell ref="A44:J51"/>
    <mergeCell ref="A109:J116"/>
    <mergeCell ref="A119:J126"/>
    <mergeCell ref="A54:J61"/>
    <mergeCell ref="A67:J74"/>
    <mergeCell ref="A77:J84"/>
    <mergeCell ref="A87:J94"/>
    <mergeCell ref="A99:J106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80" zoomScaleNormal="80" workbookViewId="0">
      <selection activeCell="F4" sqref="F4"/>
    </sheetView>
  </sheetViews>
  <sheetFormatPr defaultRowHeight="18.75" x14ac:dyDescent="0.4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</cols>
  <sheetData>
    <row r="1" spans="1:8" x14ac:dyDescent="0.4">
      <c r="A1" s="27" t="s">
        <v>14</v>
      </c>
      <c r="B1" s="28"/>
      <c r="C1" s="29"/>
      <c r="D1" s="30"/>
      <c r="E1" s="29"/>
      <c r="F1" s="30"/>
      <c r="G1" s="29"/>
      <c r="H1" s="30"/>
    </row>
    <row r="2" spans="1:8" x14ac:dyDescent="0.4">
      <c r="A2" s="31"/>
      <c r="B2" s="29"/>
      <c r="C2" s="29"/>
      <c r="D2" s="30"/>
      <c r="E2" s="29"/>
      <c r="F2" s="30"/>
      <c r="G2" s="29"/>
      <c r="H2" s="30"/>
    </row>
    <row r="3" spans="1:8" x14ac:dyDescent="0.4">
      <c r="A3" s="32" t="s">
        <v>15</v>
      </c>
      <c r="B3" s="32" t="s">
        <v>16</v>
      </c>
      <c r="C3" s="32" t="s">
        <v>17</v>
      </c>
      <c r="D3" s="33" t="s">
        <v>18</v>
      </c>
      <c r="E3" s="32" t="s">
        <v>19</v>
      </c>
      <c r="F3" s="33" t="s">
        <v>18</v>
      </c>
      <c r="G3" s="32" t="s">
        <v>20</v>
      </c>
      <c r="H3" s="33" t="s">
        <v>18</v>
      </c>
    </row>
    <row r="4" spans="1:8" x14ac:dyDescent="0.4">
      <c r="A4" s="34" t="s">
        <v>21</v>
      </c>
      <c r="B4" s="34" t="s">
        <v>22</v>
      </c>
      <c r="C4" s="34"/>
      <c r="D4" s="35"/>
      <c r="E4" s="34"/>
      <c r="F4" s="35"/>
      <c r="G4" s="34"/>
      <c r="H4" s="35"/>
    </row>
    <row r="5" spans="1:8" x14ac:dyDescent="0.4">
      <c r="A5" s="34" t="s">
        <v>21</v>
      </c>
      <c r="B5" s="34"/>
      <c r="C5" s="34"/>
      <c r="D5" s="35"/>
      <c r="E5" s="34"/>
      <c r="F5" s="36"/>
      <c r="G5" s="34"/>
      <c r="H5" s="36"/>
    </row>
    <row r="6" spans="1:8" x14ac:dyDescent="0.4">
      <c r="A6" s="34" t="s">
        <v>21</v>
      </c>
      <c r="B6" s="34"/>
      <c r="C6" s="34"/>
      <c r="D6" s="36"/>
      <c r="E6" s="34"/>
      <c r="F6" s="36"/>
      <c r="G6" s="34"/>
      <c r="H6" s="36"/>
    </row>
    <row r="7" spans="1:8" x14ac:dyDescent="0.4">
      <c r="A7" s="34" t="s">
        <v>21</v>
      </c>
      <c r="B7" s="34"/>
      <c r="C7" s="34"/>
      <c r="D7" s="36"/>
      <c r="E7" s="34"/>
      <c r="F7" s="36"/>
      <c r="G7" s="34"/>
      <c r="H7" s="36"/>
    </row>
    <row r="8" spans="1:8" x14ac:dyDescent="0.4">
      <c r="A8" s="34" t="s">
        <v>21</v>
      </c>
      <c r="B8" s="34"/>
      <c r="C8" s="34"/>
      <c r="D8" s="36"/>
      <c r="E8" s="34"/>
      <c r="F8" s="36"/>
      <c r="G8" s="34"/>
      <c r="H8" s="36"/>
    </row>
    <row r="9" spans="1:8" x14ac:dyDescent="0.4">
      <c r="A9" s="34" t="s">
        <v>21</v>
      </c>
      <c r="B9" s="34"/>
      <c r="C9" s="34"/>
      <c r="D9" s="36"/>
      <c r="E9" s="34"/>
      <c r="F9" s="36"/>
      <c r="G9" s="34"/>
      <c r="H9" s="36"/>
    </row>
    <row r="10" spans="1:8" x14ac:dyDescent="0.4">
      <c r="A10" s="34" t="s">
        <v>21</v>
      </c>
      <c r="B10" s="34"/>
      <c r="C10" s="34"/>
      <c r="D10" s="36"/>
      <c r="E10" s="34"/>
      <c r="F10" s="36"/>
      <c r="G10" s="34"/>
      <c r="H10" s="36"/>
    </row>
    <row r="11" spans="1:8" x14ac:dyDescent="0.4">
      <c r="A11" s="34" t="s">
        <v>21</v>
      </c>
      <c r="B11" s="34"/>
      <c r="C11" s="34"/>
      <c r="D11" s="36"/>
      <c r="E11" s="34"/>
      <c r="F11" s="36"/>
      <c r="G11" s="34"/>
      <c r="H11" s="36"/>
    </row>
    <row r="12" spans="1:8" x14ac:dyDescent="0.4">
      <c r="A12" s="31"/>
      <c r="B12" s="29"/>
      <c r="C12" s="29"/>
      <c r="D12" s="30"/>
      <c r="E12" s="29"/>
      <c r="F12" s="30"/>
      <c r="G12" s="29"/>
      <c r="H12" s="30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検証シート1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kumayasu</cp:lastModifiedBy>
  <dcterms:created xsi:type="dcterms:W3CDTF">2020-09-18T03:10:57Z</dcterms:created>
  <dcterms:modified xsi:type="dcterms:W3CDTF">2022-01-27T12:11:52Z</dcterms:modified>
</cp:coreProperties>
</file>