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<sst xmlns="http://schemas.openxmlformats.org/spreadsheetml/2006/main" count="75" uniqueCount="63">
  <si>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</si>
  <si>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</si>
  <si>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</si>
  <si>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</si>
  <si>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</si>
  <si>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</si>
  <si>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</si>
  <si>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</si>
  <si>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</si>
  <si>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</si>
  <si>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</si>
  <si>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</si>
  <si>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</si>
  <si>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</si>
  <si>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</si>
  <si>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</si>
  <si>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</si>
  <si>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</si>
  <si>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</si>
  <si>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</si>
  <si>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</si>
  <si>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</si>
  <si>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</si>
  <si>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</si>
  <si>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</si>
  <si>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</si>
  <si>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</si>
  <si>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</si>
  <si>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</si>
  <si>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</si>
  <si>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</si>
  <si>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</si>
  <si>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</si>
  <si>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</si>
  <si>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</si>
  <si>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</si>
  <si>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</si>
  <si>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</si>
  <si>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</si>
  <si>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</si>
  <si>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</si>
  <si>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</si>
  <si>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</si>
  <si>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</si>
  <si>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</si>
  <si>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</si>
  <si>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</si>
  <si>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</si>
  <si>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</si>
  <si>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t xml:space="preserve">気付き　質問</t>
  </si>
  <si>
    <t xml:space="preserve">２１　PB
　PBの検証をしてみました。今回の場合、
①PBが発生しているところ（よく見ると実体が１０MAの中に入ってしまっているようなので対象外）をみつける。
②PBができたところにトレンドが発生しているか。
の順番にエントリーポイントを探してみましたが、下降トレンドの高安値更新幅が小さくなって来ており転換が起きてもおかしくないところでのトレードのためロスカットになってしまったと考えます。
２２　PB
　今度はトレンドのなるべく初期の時点にあるPBでエントリー。（あまり長い下髭でないことと、陰線になっていることから上昇力はあまりないと想定。）FIBが１．２７になったところで画面左側に上髭の長いろうそく足が出ていたことから、これ以上の伸びはないものと感じ利益確定としました。
どちらかというと売りのタイミングを待つ局面だったと思います。
２３　PB
　上昇トレンド、かつ上髭のろうそく足が少ない局面でエントリー。途中レンジ相場のようになりましたが、移動平均線の収束期と（押し目？）考え、そのまま保有し、×をつけたところで決済としました。</t>
  </si>
  <si>
    <t xml:space="preserve">感想</t>
  </si>
  <si>
    <t xml:space="preserve">　PBについては、以前からエントリータイミングが少ないため複数の通貨ペアを使って条件に見合うタイミングでエントリーするようにしたほうがよいと感じます。またトレンドの中にPBをみつけエントリーする際にも相場の安定感がある状況に絞ったほうが良いと感じました。</t>
  </si>
  <si>
    <t xml:space="preserve">今後</t>
  </si>
  <si>
    <t xml:space="preserve">　２２のトレードについては個人の主観に頼って利益確定をしているため、機械的な判断でトレードができるようにならないと大負けしてしまう時が必ず来ると感じました。そのため、ロスカットをあらかじめ指値で入れておくことと、相場が荒れにくいところでトレードするようにして行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</si>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</sst>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6">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false">
      <alignment horizontal="center" vertical="center" textRotation="0" wrapText="fals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72" fontId="15" fillId="0" borderId="16"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119520</xdr:colOff>
      <xdr:row>13</xdr:row>
      <xdr:rowOff>16560</xdr:rowOff>
    </xdr:from>
    <xdr:to>
      <xdr:col>10</xdr:col>
      <xdr:colOff>23760</xdr:colOff>
      <xdr:row>18</xdr:row>
      <xdr:rowOff>50040</xdr:rowOff>
    </xdr:to>
    <xdr:sp>
      <xdr:nvSpPr>
        <xdr:cNvPr id="0" name="正方形/長方形 2"/>
        <xdr:cNvSpPr/>
      </xdr:nvSpPr>
      <xdr:spPr>
        <a:xfrm>
          <a:off x="5600520" y="2121480"/>
          <a:ext cx="533520" cy="843120"/>
        </a:xfrm>
        <a:prstGeom prst="rect">
          <a:avLst/>
        </a:prstGeom>
        <a:noFill/>
        <a:ln w="0">
          <a:noFill/>
        </a:ln>
      </xdr:spPr>
      <xdr:style>
        <a:lnRef idx="0"/>
        <a:fillRef idx="0"/>
        <a:effectRef idx="0"/>
        <a:fontRef idx="minor"/>
      </xdr:style>
    </xdr:sp>
    <xdr:clientData/>
  </xdr:twoCellAnchor>
  <xdr:twoCellAnchor editAs="oneCell">
    <xdr:from>
      <xdr:col>10</xdr:col>
      <xdr:colOff>72720</xdr:colOff>
      <xdr:row>60</xdr:row>
      <xdr:rowOff>88560</xdr:rowOff>
    </xdr:from>
    <xdr:to>
      <xdr:col>10</xdr:col>
      <xdr:colOff>87120</xdr:colOff>
      <xdr:row>61</xdr:row>
      <xdr:rowOff>111960</xdr:rowOff>
    </xdr:to>
    <xdr:sp>
      <xdr:nvSpPr>
        <xdr:cNvPr id="1" name="正方形/長方形 7"/>
        <xdr:cNvSpPr/>
      </xdr:nvSpPr>
      <xdr:spPr>
        <a:xfrm>
          <a:off x="6183000" y="9803880"/>
          <a:ext cx="14400" cy="185400"/>
        </a:xfrm>
        <a:prstGeom prst="rect">
          <a:avLst/>
        </a:prstGeom>
        <a:noFill/>
        <a:ln w="0">
          <a:noFill/>
        </a:ln>
      </xdr:spPr>
      <xdr:style>
        <a:lnRef idx="0"/>
        <a:fillRef idx="0"/>
        <a:effectRef idx="0"/>
        <a:fontRef idx="minor"/>
      </xdr:style>
    </xdr:sp>
    <xdr:clientData/>
  </xdr:twoCellAnchor>
  <xdr:twoCellAnchor editAs="oneCell">
    <xdr:from>
      <xdr:col>10</xdr:col>
      <xdr:colOff>295200</xdr:colOff>
      <xdr:row>31</xdr:row>
      <xdr:rowOff>20520</xdr:rowOff>
    </xdr:from>
    <xdr:to>
      <xdr:col>10</xdr:col>
      <xdr:colOff>309600</xdr:colOff>
      <xdr:row>32</xdr:row>
      <xdr:rowOff>43200</xdr:rowOff>
    </xdr:to>
    <xdr:sp>
      <xdr:nvSpPr>
        <xdr:cNvPr id="2" name="正方形/長方形 1"/>
        <xdr:cNvSpPr/>
      </xdr:nvSpPr>
      <xdr:spPr>
        <a:xfrm>
          <a:off x="6405480" y="5040000"/>
          <a:ext cx="14400" cy="184680"/>
        </a:xfrm>
        <a:prstGeom prst="rect">
          <a:avLst/>
        </a:prstGeom>
        <a:noFill/>
        <a:ln w="0">
          <a:noFill/>
        </a:ln>
      </xdr:spPr>
      <xdr:style>
        <a:lnRef idx="0"/>
        <a:fillRef idx="0"/>
        <a:effectRef idx="0"/>
        <a:fontRef idx="minor"/>
      </xdr:style>
    </xdr:sp>
    <xdr:clientData/>
  </xdr:twoCellAnchor>
  <xdr:twoCellAnchor editAs="oneCell">
    <xdr:from>
      <xdr:col>13</xdr:col>
      <xdr:colOff>354240</xdr:colOff>
      <xdr:row>77</xdr:row>
      <xdr:rowOff>54720</xdr:rowOff>
    </xdr:from>
    <xdr:to>
      <xdr:col>13</xdr:col>
      <xdr:colOff>367200</xdr:colOff>
      <xdr:row>78</xdr:row>
      <xdr:rowOff>29520</xdr:rowOff>
    </xdr:to>
    <xdr:sp>
      <xdr:nvSpPr>
        <xdr:cNvPr id="3" name="正方形/長方形 3"/>
        <xdr:cNvSpPr/>
      </xdr:nvSpPr>
      <xdr:spPr>
        <a:xfrm>
          <a:off x="8352360" y="12522600"/>
          <a:ext cx="12960" cy="136800"/>
        </a:xfrm>
        <a:prstGeom prst="rect">
          <a:avLst/>
        </a:prstGeom>
        <a:noFill/>
        <a:ln w="0">
          <a:noFill/>
        </a:ln>
      </xdr:spPr>
      <xdr:style>
        <a:lnRef idx="0"/>
        <a:fillRef idx="0"/>
        <a:effectRef idx="0"/>
        <a:fontRef idx="minor"/>
      </xdr:style>
    </xdr:sp>
    <xdr:clientData/>
  </xdr:twoCellAnchor>
  <xdr:twoCellAnchor editAs="oneCell">
    <xdr:from>
      <xdr:col>6</xdr:col>
      <xdr:colOff>332640</xdr:colOff>
      <xdr:row>136</xdr:row>
      <xdr:rowOff>139320</xdr:rowOff>
    </xdr:from>
    <xdr:to>
      <xdr:col>6</xdr:col>
      <xdr:colOff>347400</xdr:colOff>
      <xdr:row>138</xdr:row>
      <xdr:rowOff>14760</xdr:rowOff>
    </xdr:to>
    <xdr:sp>
      <xdr:nvSpPr>
        <xdr:cNvPr id="4" name="正方形/長方形 5"/>
        <xdr:cNvSpPr/>
      </xdr:nvSpPr>
      <xdr:spPr>
        <a:xfrm>
          <a:off x="3925800" y="22160880"/>
          <a:ext cx="14760" cy="199440"/>
        </a:xfrm>
        <a:prstGeom prst="rect">
          <a:avLst/>
        </a:prstGeom>
        <a:noFill/>
        <a:ln w="0">
          <a:noFill/>
        </a:ln>
      </xdr:spPr>
      <xdr:style>
        <a:lnRef idx="0"/>
        <a:fillRef idx="0"/>
        <a:effectRef idx="0"/>
        <a:fontRef idx="minor"/>
      </xdr:style>
    </xdr:sp>
    <xdr:clientData/>
  </xdr:twoCellAnchor>
  <xdr:twoCellAnchor editAs="oneCell">
    <xdr:from>
      <xdr:col>7</xdr:col>
      <xdr:colOff>225720</xdr:colOff>
      <xdr:row>135</xdr:row>
      <xdr:rowOff>20520</xdr:rowOff>
    </xdr:from>
    <xdr:to>
      <xdr:col>7</xdr:col>
      <xdr:colOff>240120</xdr:colOff>
      <xdr:row>136</xdr:row>
      <xdr:rowOff>43200</xdr:rowOff>
    </xdr:to>
    <xdr:sp>
      <xdr:nvSpPr>
        <xdr:cNvPr id="5" name="正方形/長方形 6"/>
        <xdr:cNvSpPr/>
      </xdr:nvSpPr>
      <xdr:spPr>
        <a:xfrm>
          <a:off x="4448160" y="21880080"/>
          <a:ext cx="14400" cy="184680"/>
        </a:xfrm>
        <a:prstGeom prst="rect">
          <a:avLst/>
        </a:prstGeom>
        <a:noFill/>
        <a:ln w="0">
          <a:noFill/>
        </a:ln>
      </xdr:spPr>
      <xdr:style>
        <a:lnRef idx="0"/>
        <a:fillRef idx="0"/>
        <a:effectRef idx="0"/>
        <a:fontRef idx="minor"/>
      </xdr:style>
    </xdr:sp>
    <xdr:clientData/>
  </xdr:twoCellAnchor>
  <xdr:twoCellAnchor editAs="oneCell">
    <xdr:from>
      <xdr:col>8</xdr:col>
      <xdr:colOff>12600</xdr:colOff>
      <xdr:row>134</xdr:row>
      <xdr:rowOff>13320</xdr:rowOff>
    </xdr:from>
    <xdr:to>
      <xdr:col>8</xdr:col>
      <xdr:colOff>23760</xdr:colOff>
      <xdr:row>134</xdr:row>
      <xdr:rowOff>162000</xdr:rowOff>
    </xdr:to>
    <xdr:sp>
      <xdr:nvSpPr>
        <xdr:cNvPr id="6" name="正方形/長方形 14"/>
        <xdr:cNvSpPr/>
      </xdr:nvSpPr>
      <xdr:spPr>
        <a:xfrm>
          <a:off x="4864320" y="21711240"/>
          <a:ext cx="11160" cy="148680"/>
        </a:xfrm>
        <a:prstGeom prst="rect">
          <a:avLst/>
        </a:prstGeom>
        <a:noFill/>
        <a:ln w="0">
          <a:noFill/>
        </a:ln>
      </xdr:spPr>
      <xdr:style>
        <a:lnRef idx="0"/>
        <a:fillRef idx="0"/>
        <a:effectRef idx="0"/>
        <a:fontRef idx="minor"/>
      </xdr:style>
    </xdr:sp>
    <xdr:clientData/>
  </xdr:twoCellAnchor>
  <xdr:twoCellAnchor editAs="oneCell">
    <xdr:from>
      <xdr:col>8</xdr:col>
      <xdr:colOff>172440</xdr:colOff>
      <xdr:row>105</xdr:row>
      <xdr:rowOff>12600</xdr:rowOff>
    </xdr:from>
    <xdr:to>
      <xdr:col>8</xdr:col>
      <xdr:colOff>183960</xdr:colOff>
      <xdr:row>106</xdr:row>
      <xdr:rowOff>28800</xdr:rowOff>
    </xdr:to>
    <xdr:sp>
      <xdr:nvSpPr>
        <xdr:cNvPr id="7" name="正方形/長方形 17"/>
        <xdr:cNvSpPr/>
      </xdr:nvSpPr>
      <xdr:spPr>
        <a:xfrm>
          <a:off x="5024160" y="17014680"/>
          <a:ext cx="11520" cy="177840"/>
        </a:xfrm>
        <a:prstGeom prst="rect">
          <a:avLst/>
        </a:prstGeom>
        <a:noFill/>
        <a:ln w="0">
          <a:noFill/>
        </a:ln>
      </xdr:spPr>
      <xdr:style>
        <a:lnRef idx="0"/>
        <a:fillRef idx="0"/>
        <a:effectRef idx="0"/>
        <a:fontRef idx="minor"/>
      </xdr:style>
    </xdr:sp>
    <xdr:clientData/>
  </xdr:twoCellAnchor>
  <xdr:twoCellAnchor editAs="oneCell">
    <xdr:from>
      <xdr:col>9</xdr:col>
      <xdr:colOff>370800</xdr:colOff>
      <xdr:row>102</xdr:row>
      <xdr:rowOff>140040</xdr:rowOff>
    </xdr:from>
    <xdr:to>
      <xdr:col>9</xdr:col>
      <xdr:colOff>385560</xdr:colOff>
      <xdr:row>104</xdr:row>
      <xdr:rowOff>16560</xdr:rowOff>
    </xdr:to>
    <xdr:sp>
      <xdr:nvSpPr>
        <xdr:cNvPr id="8" name="正方形/長方形 10"/>
        <xdr:cNvSpPr/>
      </xdr:nvSpPr>
      <xdr:spPr>
        <a:xfrm>
          <a:off x="5851800" y="16656120"/>
          <a:ext cx="14760" cy="200520"/>
        </a:xfrm>
        <a:prstGeom prst="rect">
          <a:avLst/>
        </a:prstGeom>
        <a:noFill/>
        <a:ln w="0">
          <a:noFill/>
        </a:ln>
      </xdr:spPr>
      <xdr:style>
        <a:lnRef idx="0"/>
        <a:fillRef idx="0"/>
        <a:effectRef idx="0"/>
        <a:fontRef idx="minor"/>
      </xdr:style>
    </xdr:sp>
    <xdr:clientData/>
  </xdr:twoCellAnchor>
  <xdr:twoCellAnchor editAs="oneCell">
    <xdr:from>
      <xdr:col>12</xdr:col>
      <xdr:colOff>478440</xdr:colOff>
      <xdr:row>178</xdr:row>
      <xdr:rowOff>124200</xdr:rowOff>
    </xdr:from>
    <xdr:to>
      <xdr:col>12</xdr:col>
      <xdr:colOff>489960</xdr:colOff>
      <xdr:row>179</xdr:row>
      <xdr:rowOff>162720</xdr:rowOff>
    </xdr:to>
    <xdr:sp>
      <xdr:nvSpPr>
        <xdr:cNvPr id="9" name="正方形/長方形 22"/>
        <xdr:cNvSpPr/>
      </xdr:nvSpPr>
      <xdr:spPr>
        <a:xfrm>
          <a:off x="7847280" y="28946520"/>
          <a:ext cx="11520" cy="200520"/>
        </a:xfrm>
        <a:prstGeom prst="rect">
          <a:avLst/>
        </a:prstGeom>
        <a:noFill/>
        <a:ln w="0">
          <a:noFill/>
        </a:ln>
      </xdr:spPr>
      <xdr:style>
        <a:lnRef idx="0"/>
        <a:fillRef idx="0"/>
        <a:effectRef idx="0"/>
        <a:fontRef idx="minor"/>
      </xdr:style>
    </xdr:sp>
    <xdr:clientData/>
  </xdr:twoCellAnchor>
  <xdr:twoCellAnchor editAs="oneCell">
    <xdr:from>
      <xdr:col>15</xdr:col>
      <xdr:colOff>508680</xdr:colOff>
      <xdr:row>180</xdr:row>
      <xdr:rowOff>12240</xdr:rowOff>
    </xdr:from>
    <xdr:to>
      <xdr:col>15</xdr:col>
      <xdr:colOff>520200</xdr:colOff>
      <xdr:row>180</xdr:row>
      <xdr:rowOff>160920</xdr:rowOff>
    </xdr:to>
    <xdr:sp>
      <xdr:nvSpPr>
        <xdr:cNvPr id="10" name="正方形/長方形 23"/>
        <xdr:cNvSpPr/>
      </xdr:nvSpPr>
      <xdr:spPr>
        <a:xfrm>
          <a:off x="9765360" y="29158560"/>
          <a:ext cx="11520" cy="148680"/>
        </a:xfrm>
        <a:prstGeom prst="rect">
          <a:avLst/>
        </a:prstGeom>
        <a:noFill/>
        <a:ln w="0">
          <a:noFill/>
        </a:ln>
      </xdr:spPr>
      <xdr:style>
        <a:lnRef idx="0"/>
        <a:fillRef idx="0"/>
        <a:effectRef idx="0"/>
        <a:fontRef idx="minor"/>
      </xdr:style>
    </xdr:sp>
    <xdr:clientData/>
  </xdr:twoCellAnchor>
  <xdr:twoCellAnchor editAs="oneCell">
    <xdr:from>
      <xdr:col>15</xdr:col>
      <xdr:colOff>218520</xdr:colOff>
      <xdr:row>223</xdr:row>
      <xdr:rowOff>54720</xdr:rowOff>
    </xdr:from>
    <xdr:to>
      <xdr:col>15</xdr:col>
      <xdr:colOff>233280</xdr:colOff>
      <xdr:row>224</xdr:row>
      <xdr:rowOff>77760</xdr:rowOff>
    </xdr:to>
    <xdr:sp>
      <xdr:nvSpPr>
        <xdr:cNvPr id="11" name="正方形/長方形 27"/>
        <xdr:cNvSpPr/>
      </xdr:nvSpPr>
      <xdr:spPr>
        <a:xfrm>
          <a:off x="9475200" y="36163800"/>
          <a:ext cx="14760" cy="185040"/>
        </a:xfrm>
        <a:prstGeom prst="rect">
          <a:avLst/>
        </a:prstGeom>
        <a:noFill/>
        <a:ln w="0">
          <a:noFill/>
        </a:ln>
      </xdr:spPr>
      <xdr:style>
        <a:lnRef idx="0"/>
        <a:fillRef idx="0"/>
        <a:effectRef idx="0"/>
        <a:fontRef idx="minor"/>
      </xdr:style>
    </xdr:sp>
    <xdr:clientData/>
  </xdr:twoCellAnchor>
  <xdr:twoCellAnchor editAs="oneCell">
    <xdr:from>
      <xdr:col>8</xdr:col>
      <xdr:colOff>408240</xdr:colOff>
      <xdr:row>274</xdr:row>
      <xdr:rowOff>140040</xdr:rowOff>
    </xdr:from>
    <xdr:to>
      <xdr:col>8</xdr:col>
      <xdr:colOff>422640</xdr:colOff>
      <xdr:row>276</xdr:row>
      <xdr:rowOff>15480</xdr:rowOff>
    </xdr:to>
    <xdr:sp>
      <xdr:nvSpPr>
        <xdr:cNvPr id="12" name="正方形/長方形 9"/>
        <xdr:cNvSpPr/>
      </xdr:nvSpPr>
      <xdr:spPr>
        <a:xfrm>
          <a:off x="5259960" y="44507160"/>
          <a:ext cx="14400" cy="199440"/>
        </a:xfrm>
        <a:prstGeom prst="rect">
          <a:avLst/>
        </a:prstGeom>
        <a:noFill/>
        <a:ln w="0">
          <a:noFill/>
        </a:ln>
      </xdr:spPr>
      <xdr:style>
        <a:lnRef idx="0"/>
        <a:fillRef idx="0"/>
        <a:effectRef idx="0"/>
        <a:fontRef idx="minor"/>
      </xdr:style>
    </xdr:sp>
    <xdr:clientData/>
  </xdr:twoCellAnchor>
  <xdr:twoCellAnchor editAs="oneCell">
    <xdr:from>
      <xdr:col>12</xdr:col>
      <xdr:colOff>171720</xdr:colOff>
      <xdr:row>266</xdr:row>
      <xdr:rowOff>140040</xdr:rowOff>
    </xdr:from>
    <xdr:to>
      <xdr:col>12</xdr:col>
      <xdr:colOff>183960</xdr:colOff>
      <xdr:row>268</xdr:row>
      <xdr:rowOff>15840</xdr:rowOff>
    </xdr:to>
    <xdr:sp>
      <xdr:nvSpPr>
        <xdr:cNvPr id="13" name="正方形/長方形 11"/>
        <xdr:cNvSpPr/>
      </xdr:nvSpPr>
      <xdr:spPr>
        <a:xfrm>
          <a:off x="7540560" y="43211880"/>
          <a:ext cx="12240" cy="199800"/>
        </a:xfrm>
        <a:prstGeom prst="rect">
          <a:avLst/>
        </a:prstGeom>
        <a:noFill/>
        <a:ln w="0">
          <a:noFill/>
        </a:ln>
      </xdr:spPr>
      <xdr:style>
        <a:lnRef idx="0"/>
        <a:fillRef idx="0"/>
        <a:effectRef idx="0"/>
        <a:fontRef idx="minor"/>
      </xdr:style>
    </xdr:sp>
    <xdr:clientData/>
  </xdr:twoCellAnchor>
  <xdr:twoCellAnchor editAs="oneCell">
    <xdr:from>
      <xdr:col>10</xdr:col>
      <xdr:colOff>11880</xdr:colOff>
      <xdr:row>314</xdr:row>
      <xdr:rowOff>54720</xdr:rowOff>
    </xdr:from>
    <xdr:to>
      <xdr:col>10</xdr:col>
      <xdr:colOff>23040</xdr:colOff>
      <xdr:row>315</xdr:row>
      <xdr:rowOff>29160</xdr:rowOff>
    </xdr:to>
    <xdr:sp>
      <xdr:nvSpPr>
        <xdr:cNvPr id="14" name="正方形/長方形 13"/>
        <xdr:cNvSpPr/>
      </xdr:nvSpPr>
      <xdr:spPr>
        <a:xfrm>
          <a:off x="6122160" y="50898960"/>
          <a:ext cx="11160" cy="136440"/>
        </a:xfrm>
        <a:prstGeom prst="rect">
          <a:avLst/>
        </a:prstGeom>
        <a:noFill/>
        <a:ln w="0">
          <a:noFill/>
        </a:ln>
      </xdr:spPr>
      <xdr:style>
        <a:lnRef idx="0"/>
        <a:fillRef idx="0"/>
        <a:effectRef idx="0"/>
        <a:fontRef idx="minor"/>
      </xdr:style>
    </xdr:sp>
    <xdr:clientData/>
  </xdr:twoCellAnchor>
  <xdr:twoCellAnchor editAs="oneCell">
    <xdr:from>
      <xdr:col>12</xdr:col>
      <xdr:colOff>275760</xdr:colOff>
      <xdr:row>329</xdr:row>
      <xdr:rowOff>88560</xdr:rowOff>
    </xdr:from>
    <xdr:to>
      <xdr:col>12</xdr:col>
      <xdr:colOff>453960</xdr:colOff>
      <xdr:row>331</xdr:row>
      <xdr:rowOff>2520</xdr:rowOff>
    </xdr:to>
    <xdr:sp>
      <xdr:nvSpPr>
        <xdr:cNvPr id="15" name="テキスト ボックス 15"/>
        <xdr:cNvSpPr/>
      </xdr:nvSpPr>
      <xdr:spPr>
        <a:xfrm>
          <a:off x="7644600" y="53361720"/>
          <a:ext cx="178200" cy="237960"/>
        </a:xfrm>
        <a:prstGeom prst="rect">
          <a:avLst/>
        </a:prstGeom>
        <a:noFill/>
        <a:ln w="0">
          <a:noFill/>
        </a:ln>
      </xdr:spPr>
      <xdr:style>
        <a:lnRef idx="0"/>
        <a:fillRef idx="0"/>
        <a:effectRef idx="0"/>
        <a:fontRef idx="minor"/>
      </xdr:style>
    </xdr:sp>
    <xdr:clientData/>
  </xdr:twoCellAnchor>
  <xdr:twoCellAnchor editAs="oneCell">
    <xdr:from>
      <xdr:col>14</xdr:col>
      <xdr:colOff>584280</xdr:colOff>
      <xdr:row>307</xdr:row>
      <xdr:rowOff>55080</xdr:rowOff>
    </xdr:from>
    <xdr:to>
      <xdr:col>14</xdr:col>
      <xdr:colOff>595080</xdr:colOff>
      <xdr:row>308</xdr:row>
      <xdr:rowOff>29880</xdr:rowOff>
    </xdr:to>
    <xdr:sp>
      <xdr:nvSpPr>
        <xdr:cNvPr id="16" name="正方形/長方形 16"/>
        <xdr:cNvSpPr/>
      </xdr:nvSpPr>
      <xdr:spPr>
        <a:xfrm>
          <a:off x="9211680" y="49766040"/>
          <a:ext cx="10800" cy="136440"/>
        </a:xfrm>
        <a:prstGeom prst="rect">
          <a:avLst/>
        </a:prstGeom>
        <a:noFill/>
        <a:ln w="0">
          <a:noFill/>
        </a:ln>
      </xdr:spPr>
      <xdr:style>
        <a:lnRef idx="0"/>
        <a:fillRef idx="0"/>
        <a:effectRef idx="0"/>
        <a:fontRef idx="minor"/>
      </xdr:style>
    </xdr:sp>
    <xdr:clientData/>
  </xdr:twoCellAnchor>
  <xdr:twoCellAnchor editAs="oneCell">
    <xdr:from>
      <xdr:col>7</xdr:col>
      <xdr:colOff>279360</xdr:colOff>
      <xdr:row>355</xdr:row>
      <xdr:rowOff>123840</xdr:rowOff>
    </xdr:from>
    <xdr:to>
      <xdr:col>7</xdr:col>
      <xdr:colOff>291600</xdr:colOff>
      <xdr:row>356</xdr:row>
      <xdr:rowOff>99720</xdr:rowOff>
    </xdr:to>
    <xdr:sp>
      <xdr:nvSpPr>
        <xdr:cNvPr id="17" name="正方形/長方形 19"/>
        <xdr:cNvSpPr/>
      </xdr:nvSpPr>
      <xdr:spPr>
        <a:xfrm>
          <a:off x="4501800" y="57607200"/>
          <a:ext cx="12240" cy="137520"/>
        </a:xfrm>
        <a:prstGeom prst="rect">
          <a:avLst/>
        </a:prstGeom>
        <a:noFill/>
        <a:ln w="0">
          <a:noFill/>
        </a:ln>
      </xdr:spPr>
      <xdr:style>
        <a:lnRef idx="0"/>
        <a:fillRef idx="0"/>
        <a:effectRef idx="0"/>
        <a:fontRef idx="minor"/>
      </xdr:style>
    </xdr:sp>
    <xdr:clientData/>
  </xdr:twoCellAnchor>
  <xdr:twoCellAnchor editAs="oneCell">
    <xdr:from>
      <xdr:col>9</xdr:col>
      <xdr:colOff>96120</xdr:colOff>
      <xdr:row>355</xdr:row>
      <xdr:rowOff>138600</xdr:rowOff>
    </xdr:from>
    <xdr:to>
      <xdr:col>9</xdr:col>
      <xdr:colOff>106560</xdr:colOff>
      <xdr:row>357</xdr:row>
      <xdr:rowOff>1440</xdr:rowOff>
    </xdr:to>
    <xdr:sp>
      <xdr:nvSpPr>
        <xdr:cNvPr id="18" name="正方形/長方形 20"/>
        <xdr:cNvSpPr/>
      </xdr:nvSpPr>
      <xdr:spPr>
        <a:xfrm>
          <a:off x="5577120" y="57621960"/>
          <a:ext cx="10440" cy="186480"/>
        </a:xfrm>
        <a:prstGeom prst="rect">
          <a:avLst/>
        </a:prstGeom>
        <a:noFill/>
        <a:ln w="0">
          <a:noFill/>
        </a:ln>
      </xdr:spPr>
      <xdr:style>
        <a:lnRef idx="0"/>
        <a:fillRef idx="0"/>
        <a:effectRef idx="0"/>
        <a:fontRef idx="minor"/>
      </xdr:style>
    </xdr:sp>
    <xdr:clientData/>
  </xdr:twoCellAnchor>
  <xdr:twoCellAnchor editAs="oneCell">
    <xdr:from>
      <xdr:col>9</xdr:col>
      <xdr:colOff>141840</xdr:colOff>
      <xdr:row>398</xdr:row>
      <xdr:rowOff>139680</xdr:rowOff>
    </xdr:from>
    <xdr:to>
      <xdr:col>9</xdr:col>
      <xdr:colOff>155880</xdr:colOff>
      <xdr:row>400</xdr:row>
      <xdr:rowOff>16560</xdr:rowOff>
    </xdr:to>
    <xdr:sp>
      <xdr:nvSpPr>
        <xdr:cNvPr id="19" name="正方形/長方形 24"/>
        <xdr:cNvSpPr/>
      </xdr:nvSpPr>
      <xdr:spPr>
        <a:xfrm>
          <a:off x="5622840" y="64585800"/>
          <a:ext cx="14040" cy="200520"/>
        </a:xfrm>
        <a:prstGeom prst="rect">
          <a:avLst/>
        </a:prstGeom>
        <a:noFill/>
        <a:ln w="0">
          <a:noFill/>
        </a:ln>
      </xdr:spPr>
      <xdr:style>
        <a:lnRef idx="0"/>
        <a:fillRef idx="0"/>
        <a:effectRef idx="0"/>
        <a:fontRef idx="minor"/>
      </xdr:style>
    </xdr:sp>
    <xdr:clientData/>
  </xdr:twoCellAnchor>
  <xdr:twoCellAnchor editAs="oneCell">
    <xdr:from>
      <xdr:col>11</xdr:col>
      <xdr:colOff>249840</xdr:colOff>
      <xdr:row>403</xdr:row>
      <xdr:rowOff>138600</xdr:rowOff>
    </xdr:from>
    <xdr:to>
      <xdr:col>11</xdr:col>
      <xdr:colOff>261000</xdr:colOff>
      <xdr:row>405</xdr:row>
      <xdr:rowOff>2160</xdr:rowOff>
    </xdr:to>
    <xdr:sp>
      <xdr:nvSpPr>
        <xdr:cNvPr id="20" name="正方形/長方形 25"/>
        <xdr:cNvSpPr/>
      </xdr:nvSpPr>
      <xdr:spPr>
        <a:xfrm>
          <a:off x="6989400" y="65394360"/>
          <a:ext cx="11160" cy="187200"/>
        </a:xfrm>
        <a:prstGeom prst="rect">
          <a:avLst/>
        </a:prstGeom>
        <a:noFill/>
        <a:ln w="0">
          <a:noFill/>
        </a:ln>
      </xdr:spPr>
      <xdr:style>
        <a:lnRef idx="0"/>
        <a:fillRef idx="0"/>
        <a:effectRef idx="0"/>
        <a:fontRef idx="minor"/>
      </xdr:style>
    </xdr:sp>
    <xdr:clientData/>
  </xdr:twoCellAnchor>
  <xdr:twoCellAnchor editAs="oneCell">
    <xdr:from>
      <xdr:col>12</xdr:col>
      <xdr:colOff>171720</xdr:colOff>
      <xdr:row>406</xdr:row>
      <xdr:rowOff>124200</xdr:rowOff>
    </xdr:from>
    <xdr:to>
      <xdr:col>12</xdr:col>
      <xdr:colOff>183960</xdr:colOff>
      <xdr:row>407</xdr:row>
      <xdr:rowOff>162000</xdr:rowOff>
    </xdr:to>
    <xdr:sp>
      <xdr:nvSpPr>
        <xdr:cNvPr id="21" name="正方形/長方形 28"/>
        <xdr:cNvSpPr/>
      </xdr:nvSpPr>
      <xdr:spPr>
        <a:xfrm>
          <a:off x="7540560" y="65865600"/>
          <a:ext cx="12240" cy="199800"/>
        </a:xfrm>
        <a:prstGeom prst="rect">
          <a:avLst/>
        </a:prstGeom>
        <a:noFill/>
        <a:ln w="0">
          <a:noFill/>
        </a:ln>
      </xdr:spPr>
      <xdr:style>
        <a:lnRef idx="0"/>
        <a:fillRef idx="0"/>
        <a:effectRef idx="0"/>
        <a:fontRef idx="minor"/>
      </xdr:style>
    </xdr:sp>
    <xdr:clientData/>
  </xdr:twoCellAnchor>
  <xdr:twoCellAnchor editAs="oneCell">
    <xdr:from>
      <xdr:col>12</xdr:col>
      <xdr:colOff>438480</xdr:colOff>
      <xdr:row>408</xdr:row>
      <xdr:rowOff>89640</xdr:rowOff>
    </xdr:from>
    <xdr:to>
      <xdr:col>12</xdr:col>
      <xdr:colOff>450720</xdr:colOff>
      <xdr:row>409</xdr:row>
      <xdr:rowOff>64800</xdr:rowOff>
    </xdr:to>
    <xdr:sp>
      <xdr:nvSpPr>
        <xdr:cNvPr id="22" name="正方形/長方形 29"/>
        <xdr:cNvSpPr/>
      </xdr:nvSpPr>
      <xdr:spPr>
        <a:xfrm>
          <a:off x="7807320" y="66155040"/>
          <a:ext cx="12240" cy="136800"/>
        </a:xfrm>
        <a:prstGeom prst="rect">
          <a:avLst/>
        </a:prstGeom>
        <a:noFill/>
        <a:ln w="0">
          <a:noFill/>
        </a:ln>
      </xdr:spPr>
      <xdr:style>
        <a:lnRef idx="0"/>
        <a:fillRef idx="0"/>
        <a:effectRef idx="0"/>
        <a:fontRef idx="minor"/>
      </xdr:style>
    </xdr:sp>
    <xdr:clientData/>
  </xdr:twoCellAnchor>
  <xdr:twoCellAnchor editAs="oneCell">
    <xdr:from>
      <xdr:col>1</xdr:col>
      <xdr:colOff>3240</xdr:colOff>
      <xdr:row>0</xdr:row>
      <xdr:rowOff>151200</xdr:rowOff>
    </xdr:from>
    <xdr:to>
      <xdr:col>19</xdr:col>
      <xdr:colOff>73080</xdr:colOff>
      <xdr:row>28</xdr:row>
      <xdr:rowOff>84960</xdr:rowOff>
    </xdr:to>
    <xdr:pic>
      <xdr:nvPicPr>
        <xdr:cNvPr id="23" name="図 1" descr=""/>
        <xdr:cNvPicPr/>
      </xdr:nvPicPr>
      <xdr:blipFill>
        <a:blip r:embed="rId1"/>
        <a:stretch/>
      </xdr:blipFill>
      <xdr:spPr>
        <a:xfrm>
          <a:off x="516240" y="151200"/>
          <a:ext cx="11331000" cy="4467600"/>
        </a:xfrm>
        <a:prstGeom prst="rect">
          <a:avLst/>
        </a:prstGeom>
        <a:ln w="0">
          <a:noFill/>
        </a:ln>
      </xdr:spPr>
    </xdr:pic>
    <xdr:clientData/>
  </xdr:twoCellAnchor>
  <xdr:twoCellAnchor editAs="absolute">
    <xdr:from>
      <xdr:col>1</xdr:col>
      <xdr:colOff>28800</xdr:colOff>
      <xdr:row>30</xdr:row>
      <xdr:rowOff>16560</xdr:rowOff>
    </xdr:from>
    <xdr:to>
      <xdr:col>19</xdr:col>
      <xdr:colOff>269280</xdr:colOff>
      <xdr:row>57</xdr:row>
      <xdr:rowOff>145440</xdr:rowOff>
    </xdr:to>
    <xdr:pic>
      <xdr:nvPicPr>
        <xdr:cNvPr id="24" name="画像 1" descr=""/>
        <xdr:cNvPicPr/>
      </xdr:nvPicPr>
      <xdr:blipFill>
        <a:blip r:embed="rId2"/>
        <a:stretch/>
      </xdr:blipFill>
      <xdr:spPr>
        <a:xfrm>
          <a:off x="541800" y="4874040"/>
          <a:ext cx="11501640" cy="4501080"/>
        </a:xfrm>
        <a:prstGeom prst="rect">
          <a:avLst/>
        </a:prstGeom>
        <a:ln w="0">
          <a:noFill/>
        </a:ln>
      </xdr:spPr>
    </xdr:pic>
    <xdr:clientData/>
  </xdr:twoCellAnchor>
  <xdr:twoCellAnchor editAs="absolute">
    <xdr:from>
      <xdr:col>1</xdr:col>
      <xdr:colOff>12600</xdr:colOff>
      <xdr:row>59</xdr:row>
      <xdr:rowOff>154080</xdr:rowOff>
    </xdr:from>
    <xdr:to>
      <xdr:col>19</xdr:col>
      <xdr:colOff>106920</xdr:colOff>
      <xdr:row>90</xdr:row>
      <xdr:rowOff>39960</xdr:rowOff>
    </xdr:to>
    <xdr:pic>
      <xdr:nvPicPr>
        <xdr:cNvPr id="25" name="画像 2" descr=""/>
        <xdr:cNvPicPr/>
      </xdr:nvPicPr>
      <xdr:blipFill>
        <a:blip r:embed="rId3"/>
        <a:stretch/>
      </xdr:blipFill>
      <xdr:spPr>
        <a:xfrm>
          <a:off x="525600" y="9707400"/>
          <a:ext cx="11355480" cy="490572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21" activePane="bottomRight" state="frozen"/>
      <selection pane="topLeft" activeCell="A1" activeCellId="0" sqref="A1"/>
      <selection pane="topRight" activeCell="B1" activeCellId="0" sqref="B1"/>
      <selection pane="bottomLeft" activeCell="A21" activeCellId="0" sqref="A21"/>
      <selection pane="bottomRight" activeCell="P31" activeCellId="0" sqref="P31"/>
    </sheetView>
  </sheetViews>
  <sheetFormatPr defaultColWidth="10.19140625" defaultRowHeight="12.75" zeroHeight="false" outlineLevelRow="0" outlineLevelCol="0"/>
  <cols>
    <col collapsed="false" customWidth="true" hidden="false" outlineLevel="0" max="1" min="1" style="0" width="5.94"/>
    <col collapsed="false" customWidth="true" hidden="false" outlineLevel="0" max="2" min="2" style="0" width="14.69"/>
    <col collapsed="false" customWidth="true" hidden="false" outlineLevel="0" max="3" min="3" style="0" width="12.99"/>
    <col collapsed="false" customWidth="true" hidden="false" outlineLevel="0" max="6" min="4" style="0" width="10.05"/>
    <col collapsed="false" customWidth="true" hidden="false" outlineLevel="0" max="7" min="7" style="0" width="15.44"/>
    <col collapsed="false" customWidth="true" hidden="false" outlineLevel="0" max="8" min="8" style="0" width="15.32"/>
    <col collapsed="false" customWidth="true" hidden="false" outlineLevel="0" max="9" min="9" style="0" width="15.66"/>
    <col collapsed="false" customWidth="true" hidden="false" outlineLevel="0" max="10" min="10" style="0" width="13.3"/>
    <col collapsed="false" customWidth="true" hidden="false" outlineLevel="0" max="11" min="11" style="0" width="11.16"/>
    <col collapsed="false" customWidth="true" hidden="false" outlineLevel="0" max="12" min="12" style="0" width="9.48"/>
    <col collapsed="false" customWidth="true" hidden="false" outlineLevel="0" max="13" min="13" style="0" width="13.71"/>
    <col collapsed="false" customWidth="true" hidden="false" outlineLevel="0" max="14" min="14" style="0" width="15.44"/>
    <col collapsed="false" customWidth="true" hidden="false" outlineLevel="0" max="15" min="15" style="0" width="14.54"/>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5.8"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c r="C32" s="44"/>
      <c r="D32" s="38"/>
      <c r="E32" s="39"/>
      <c r="F32" s="40"/>
      <c r="G32" s="31" t="str">
        <f aca="false">IF(D32="","",G31+M32)</f>
        <v/>
      </c>
      <c r="H32" s="31" t="str">
        <f aca="false">IF(E32="","",H31+N32)</f>
        <v/>
      </c>
      <c r="I32" s="31" t="str">
        <f aca="false">IF(F32="","",I31+O32)</f>
        <v/>
      </c>
      <c r="J32" s="41" t="n">
        <f aca="false">IF(G31="","",G31*0.03)</f>
        <v>2894.16881733671</v>
      </c>
      <c r="K32" s="42" t="n">
        <f aca="false">IF(H31="","",H31*0.03)</f>
        <v>2794.52548346726</v>
      </c>
      <c r="L32" s="43" t="n">
        <f aca="false">IF(I31="","",I31*0.03)</f>
        <v>2871.70389991691</v>
      </c>
      <c r="M32" s="41" t="str">
        <f aca="false">IF(D32="","",J32*D32)</f>
        <v/>
      </c>
      <c r="N32" s="42" t="str">
        <f aca="false">IF(E32="","",K32*E32)</f>
        <v/>
      </c>
      <c r="O32" s="43" t="str">
        <f aca="false">IF(F32="","",L32*F32)</f>
        <v/>
      </c>
      <c r="P32" s="35"/>
      <c r="Q32" s="35"/>
      <c r="R32" s="35"/>
    </row>
    <row r="33" customFormat="false" ht="12.75" hidden="false" customHeight="false" outlineLevel="0" collapsed="false">
      <c r="A33" s="25" t="n">
        <v>25</v>
      </c>
      <c r="B33" s="36"/>
      <c r="C33" s="44"/>
      <c r="D33" s="38"/>
      <c r="E33" s="39"/>
      <c r="F33" s="40"/>
      <c r="G33" s="31" t="str">
        <f aca="false">IF(D33="","",G32+M33)</f>
        <v/>
      </c>
      <c r="H33" s="31" t="str">
        <f aca="false">IF(E33="","",H32+N33)</f>
        <v/>
      </c>
      <c r="I33" s="31" t="str">
        <f aca="false">IF(F33="","",I32+O33)</f>
        <v/>
      </c>
      <c r="J33" s="41" t="str">
        <f aca="false">IF(G32="","",G32*0.03)</f>
        <v/>
      </c>
      <c r="K33" s="42" t="str">
        <f aca="false">IF(H32="","",H32*0.03)</f>
        <v/>
      </c>
      <c r="L33" s="43" t="str">
        <f aca="false">IF(I32="","",I32*0.03)</f>
        <v/>
      </c>
      <c r="M33" s="41" t="str">
        <f aca="false">IF(D33="","",J33*D33)</f>
        <v/>
      </c>
      <c r="N33" s="42" t="str">
        <f aca="false">IF(E33="","",K33*E33)</f>
        <v/>
      </c>
      <c r="O33" s="43" t="str">
        <f aca="false">IF(F33="","",L33*F33)</f>
        <v/>
      </c>
      <c r="P33" s="35"/>
      <c r="Q33" s="35"/>
      <c r="R33" s="35"/>
    </row>
    <row r="34" customFormat="false" ht="12.75" hidden="false" customHeight="false" outlineLevel="0" collapsed="false">
      <c r="A34" s="25" t="n">
        <v>26</v>
      </c>
      <c r="B34" s="36"/>
      <c r="C34" s="44"/>
      <c r="D34" s="38"/>
      <c r="E34" s="39"/>
      <c r="F34" s="45"/>
      <c r="G34" s="31" t="str">
        <f aca="false">IF(D34="","",G33+M34)</f>
        <v/>
      </c>
      <c r="H34" s="31" t="str">
        <f aca="false">IF(E34="","",H33+N34)</f>
        <v/>
      </c>
      <c r="I34" s="31" t="str">
        <f aca="false">IF(F34="","",I33+O34)</f>
        <v/>
      </c>
      <c r="J34" s="41" t="str">
        <f aca="false">IF(G33="","",G33*0.03)</f>
        <v/>
      </c>
      <c r="K34" s="42" t="str">
        <f aca="false">IF(H33="","",H33*0.03)</f>
        <v/>
      </c>
      <c r="L34" s="43" t="str">
        <f aca="false">IF(I33="","",I33*0.03)</f>
        <v/>
      </c>
      <c r="M34" s="41" t="str">
        <f aca="false">IF(D34="","",J34*D34)</f>
        <v/>
      </c>
      <c r="N34" s="42" t="str">
        <f aca="false">IF(E34="","",K34*E34)</f>
        <v/>
      </c>
      <c r="O34" s="43" t="str">
        <f aca="false">IF(F34="","",L34*F34)</f>
        <v/>
      </c>
      <c r="P34" s="35"/>
      <c r="Q34" s="35"/>
      <c r="R34" s="35"/>
    </row>
    <row r="35" customFormat="false" ht="12.75" hidden="false" customHeight="false" outlineLevel="0" collapsed="false">
      <c r="A35" s="25" t="n">
        <v>27</v>
      </c>
      <c r="B35" s="36"/>
      <c r="C35" s="44"/>
      <c r="D35" s="38"/>
      <c r="E35" s="39"/>
      <c r="F35" s="45"/>
      <c r="G35" s="31" t="str">
        <f aca="false">IF(D35="","",G34+M35)</f>
        <v/>
      </c>
      <c r="H35" s="31" t="str">
        <f aca="false">IF(E35="","",H34+N35)</f>
        <v/>
      </c>
      <c r="I35" s="31" t="str">
        <f aca="false">IF(F35="","",I34+O35)</f>
        <v/>
      </c>
      <c r="J35" s="41" t="str">
        <f aca="false">IF(G34="","",G34*0.03)</f>
        <v/>
      </c>
      <c r="K35" s="42" t="str">
        <f aca="false">IF(H34="","",H34*0.03)</f>
        <v/>
      </c>
      <c r="L35" s="43" t="str">
        <f aca="false">IF(I34="","",I34*0.03)</f>
        <v/>
      </c>
      <c r="M35" s="41" t="str">
        <f aca="false">IF(D35="","",J35*D35)</f>
        <v/>
      </c>
      <c r="N35" s="42" t="str">
        <f aca="false">IF(E35="","",K35*E35)</f>
        <v/>
      </c>
      <c r="O35" s="43" t="str">
        <f aca="false">IF(F35="","",L35*F35)</f>
        <v/>
      </c>
      <c r="P35" s="35"/>
      <c r="Q35" s="35"/>
      <c r="R35" s="35"/>
    </row>
    <row r="36" customFormat="false" ht="12.75" hidden="false" customHeight="false" outlineLevel="0" collapsed="false">
      <c r="A36" s="25" t="n">
        <v>28</v>
      </c>
      <c r="B36" s="36"/>
      <c r="C36" s="44"/>
      <c r="D36" s="38"/>
      <c r="E36" s="39"/>
      <c r="F36" s="40"/>
      <c r="G36" s="31" t="str">
        <f aca="false">IF(D36="","",G35+M36)</f>
        <v/>
      </c>
      <c r="H36" s="31" t="str">
        <f aca="false">IF(E36="","",H35+N36)</f>
        <v/>
      </c>
      <c r="I36" s="31" t="str">
        <f aca="false">IF(F36="","",I35+O36)</f>
        <v/>
      </c>
      <c r="J36" s="41" t="str">
        <f aca="false">IF(G35="","",G35*0.03)</f>
        <v/>
      </c>
      <c r="K36" s="42" t="str">
        <f aca="false">IF(H35="","",H35*0.03)</f>
        <v/>
      </c>
      <c r="L36" s="43" t="str">
        <f aca="false">IF(I35="","",I35*0.03)</f>
        <v/>
      </c>
      <c r="M36" s="41" t="str">
        <f aca="false">IF(D36="","",J36*D36)</f>
        <v/>
      </c>
      <c r="N36" s="42" t="str">
        <f aca="false">IF(E36="","",K36*E36)</f>
        <v/>
      </c>
      <c r="O36" s="43" t="str">
        <f aca="false">IF(F36="","",L36*F36)</f>
        <v/>
      </c>
      <c r="P36" s="35"/>
      <c r="Q36" s="35"/>
      <c r="R36" s="35"/>
    </row>
    <row r="37" customFormat="false" ht="12.75" hidden="false" customHeight="false" outlineLevel="0" collapsed="false">
      <c r="A37" s="25" t="n">
        <v>29</v>
      </c>
      <c r="B37" s="36"/>
      <c r="C37" s="44"/>
      <c r="D37" s="38"/>
      <c r="E37" s="39"/>
      <c r="F37" s="40"/>
      <c r="G37" s="31" t="str">
        <f aca="false">IF(D37="","",G36+M37)</f>
        <v/>
      </c>
      <c r="H37" s="31" t="str">
        <f aca="false">IF(E37="","",H36+N37)</f>
        <v/>
      </c>
      <c r="I37" s="31" t="str">
        <f aca="false">IF(F37="","",I36+O37)</f>
        <v/>
      </c>
      <c r="J37" s="41" t="str">
        <f aca="false">IF(G36="","",G36*0.03)</f>
        <v/>
      </c>
      <c r="K37" s="42" t="str">
        <f aca="false">IF(H36="","",H36*0.03)</f>
        <v/>
      </c>
      <c r="L37" s="43" t="str">
        <f aca="false">IF(I36="","",I36*0.03)</f>
        <v/>
      </c>
      <c r="M37" s="41" t="str">
        <f aca="false">IF(D37="","",J37*D37)</f>
        <v/>
      </c>
      <c r="N37" s="42" t="str">
        <f aca="false">IF(E37="","",K37*E37)</f>
        <v/>
      </c>
      <c r="O37" s="43" t="str">
        <f aca="false">IF(F37="","",L37*F37)</f>
        <v/>
      </c>
      <c r="P37" s="35"/>
      <c r="Q37" s="35"/>
      <c r="R37" s="35"/>
    </row>
    <row r="38" customFormat="false" ht="12.75" hidden="false" customHeight="false" outlineLevel="0" collapsed="false">
      <c r="A38" s="25" t="n">
        <v>30</v>
      </c>
      <c r="B38" s="36"/>
      <c r="C38" s="44"/>
      <c r="D38" s="38"/>
      <c r="E38" s="39"/>
      <c r="F38" s="40"/>
      <c r="G38" s="31" t="str">
        <f aca="false">IF(D38="","",G37+M38)</f>
        <v/>
      </c>
      <c r="H38" s="31" t="str">
        <f aca="false">IF(E38="","",H37+N38)</f>
        <v/>
      </c>
      <c r="I38" s="31" t="str">
        <f aca="false">IF(F38="","",I37+O38)</f>
        <v/>
      </c>
      <c r="J38" s="41" t="str">
        <f aca="false">IF(G37="","",G37*0.03)</f>
        <v/>
      </c>
      <c r="K38" s="42" t="str">
        <f aca="false">IF(H37="","",H37*0.03)</f>
        <v/>
      </c>
      <c r="L38" s="43" t="str">
        <f aca="false">IF(I37="","",I37*0.03)</f>
        <v/>
      </c>
      <c r="M38" s="41" t="str">
        <f aca="false">IF(D38="","",J38*D38)</f>
        <v/>
      </c>
      <c r="N38" s="42" t="str">
        <f aca="false">IF(E38="","",K38*E38)</f>
        <v/>
      </c>
      <c r="O38" s="43" t="str">
        <f aca="false">IF(F38="","",L38*F38)</f>
        <v/>
      </c>
      <c r="P38" s="35"/>
      <c r="Q38" s="35"/>
      <c r="R38" s="35"/>
    </row>
    <row r="39" customFormat="false" ht="12.75" hidden="false" customHeight="false" outlineLevel="0" collapsed="false">
      <c r="A39" s="25" t="n">
        <v>31</v>
      </c>
      <c r="B39" s="36"/>
      <c r="C39" s="44"/>
      <c r="D39" s="38"/>
      <c r="E39" s="39"/>
      <c r="F39" s="40"/>
      <c r="G39" s="31" t="str">
        <f aca="false">IF(D39="","",G38+M39)</f>
        <v/>
      </c>
      <c r="H39" s="31" t="str">
        <f aca="false">IF(E39="","",H38+N39)</f>
        <v/>
      </c>
      <c r="I39" s="31" t="str">
        <f aca="false">IF(F39="","",I38+O39)</f>
        <v/>
      </c>
      <c r="J39" s="41" t="str">
        <f aca="false">IF(G38="","",G38*0.03)</f>
        <v/>
      </c>
      <c r="K39" s="42" t="str">
        <f aca="false">IF(H38="","",H38*0.03)</f>
        <v/>
      </c>
      <c r="L39" s="43" t="str">
        <f aca="false">IF(I38="","",I38*0.03)</f>
        <v/>
      </c>
      <c r="M39" s="41" t="str">
        <f aca="false">IF(D39="","",J39*D39)</f>
        <v/>
      </c>
      <c r="N39" s="42" t="str">
        <f aca="false">IF(E39="","",K39*E39)</f>
        <v/>
      </c>
      <c r="O39" s="43" t="str">
        <f aca="false">IF(F39="","",L39*F39)</f>
        <v/>
      </c>
      <c r="P39" s="35"/>
      <c r="Q39" s="35"/>
      <c r="R39" s="35"/>
    </row>
    <row r="40" customFormat="false" ht="12.75" hidden="false" customHeight="false" outlineLevel="0" collapsed="false">
      <c r="A40" s="25" t="n">
        <v>32</v>
      </c>
      <c r="B40" s="36"/>
      <c r="C40" s="44"/>
      <c r="D40" s="38"/>
      <c r="E40" s="39"/>
      <c r="F40" s="40"/>
      <c r="G40" s="31" t="str">
        <f aca="false">IF(D40="","",G39+M40)</f>
        <v/>
      </c>
      <c r="H40" s="31" t="str">
        <f aca="false">IF(E40="","",H39+N40)</f>
        <v/>
      </c>
      <c r="I40" s="31" t="str">
        <f aca="false">IF(F40="","",I39+O40)</f>
        <v/>
      </c>
      <c r="J40" s="41" t="str">
        <f aca="false">IF(G39="","",G39*0.03)</f>
        <v/>
      </c>
      <c r="K40" s="42" t="str">
        <f aca="false">IF(H39="","",H39*0.03)</f>
        <v/>
      </c>
      <c r="L40" s="43" t="str">
        <f aca="false">IF(I39="","",I39*0.03)</f>
        <v/>
      </c>
      <c r="M40" s="41" t="str">
        <f aca="false">IF(D40="","",J40*D40)</f>
        <v/>
      </c>
      <c r="N40" s="42" t="str">
        <f aca="false">IF(E40="","",K40*E40)</f>
        <v/>
      </c>
      <c r="O40" s="43" t="str">
        <f aca="false">IF(F40="","",L40*F40)</f>
        <v/>
      </c>
      <c r="P40" s="35"/>
      <c r="Q40" s="35"/>
      <c r="R40" s="35"/>
    </row>
    <row r="41" customFormat="false" ht="12.75" hidden="false" customHeight="false" outlineLevel="0" collapsed="false">
      <c r="A41" s="25" t="n">
        <v>33</v>
      </c>
      <c r="B41" s="36"/>
      <c r="C41" s="44"/>
      <c r="D41" s="38"/>
      <c r="E41" s="39"/>
      <c r="F41" s="45"/>
      <c r="G41" s="31" t="str">
        <f aca="false">IF(D41="","",G40+M41)</f>
        <v/>
      </c>
      <c r="H41" s="31" t="str">
        <f aca="false">IF(E41="","",H40+N41)</f>
        <v/>
      </c>
      <c r="I41" s="31" t="str">
        <f aca="false">IF(F41="","",I40+O41)</f>
        <v/>
      </c>
      <c r="J41" s="41" t="str">
        <f aca="false">IF(G40="","",G40*0.03)</f>
        <v/>
      </c>
      <c r="K41" s="42" t="str">
        <f aca="false">IF(H40="","",H40*0.03)</f>
        <v/>
      </c>
      <c r="L41" s="43" t="str">
        <f aca="false">IF(I40="","",I40*0.03)</f>
        <v/>
      </c>
      <c r="M41" s="41" t="str">
        <f aca="false">IF(D41="","",J41*D41)</f>
        <v/>
      </c>
      <c r="N41" s="42" t="str">
        <f aca="false">IF(E41="","",K41*E41)</f>
        <v/>
      </c>
      <c r="O41" s="43" t="str">
        <f aca="false">IF(F41="","",L41*F41)</f>
        <v/>
      </c>
      <c r="P41" s="35"/>
      <c r="Q41" s="35"/>
      <c r="R41" s="35"/>
    </row>
    <row r="42" customFormat="false" ht="12.75" hidden="false" customHeight="false" outlineLevel="0" collapsed="false">
      <c r="A42" s="25" t="n">
        <v>34</v>
      </c>
      <c r="B42" s="36"/>
      <c r="C42" s="44"/>
      <c r="D42" s="38"/>
      <c r="E42" s="39"/>
      <c r="F42" s="45"/>
      <c r="G42" s="31" t="str">
        <f aca="false">IF(D42="","",G41+M42)</f>
        <v/>
      </c>
      <c r="H42" s="31" t="str">
        <f aca="false">IF(E42="","",H41+N42)</f>
        <v/>
      </c>
      <c r="I42" s="31" t="str">
        <f aca="false">IF(F42="","",I41+O42)</f>
        <v/>
      </c>
      <c r="J42" s="41" t="str">
        <f aca="false">IF(G41="","",G41*0.03)</f>
        <v/>
      </c>
      <c r="K42" s="42" t="str">
        <f aca="false">IF(H41="","",H41*0.03)</f>
        <v/>
      </c>
      <c r="L42" s="43" t="str">
        <f aca="false">IF(I41="","",I41*0.03)</f>
        <v/>
      </c>
      <c r="M42" s="41" t="str">
        <f aca="false">IF(D42="","",J42*D42)</f>
        <v/>
      </c>
      <c r="N42" s="42" t="str">
        <f aca="false">IF(E42="","",K42*E42)</f>
        <v/>
      </c>
      <c r="O42" s="43" t="str">
        <f aca="false">IF(F42="","",L42*F42)</f>
        <v/>
      </c>
      <c r="P42" s="35"/>
      <c r="Q42" s="35"/>
      <c r="R42" s="35"/>
    </row>
    <row r="43" customFormat="false" ht="12.75" hidden="false" customHeight="false" outlineLevel="0" collapsed="false">
      <c r="A43" s="47" t="n">
        <v>35</v>
      </c>
      <c r="B43" s="36"/>
      <c r="C43" s="44"/>
      <c r="D43" s="38"/>
      <c r="E43" s="39"/>
      <c r="F43" s="40"/>
      <c r="G43" s="31" t="str">
        <f aca="false">IF(D43="","",G42+M43)</f>
        <v/>
      </c>
      <c r="H43" s="31" t="str">
        <f aca="false">IF(E43="","",H42+N43)</f>
        <v/>
      </c>
      <c r="I43" s="31" t="str">
        <f aca="false">IF(F43="","",I42+O43)</f>
        <v/>
      </c>
      <c r="J43" s="41" t="str">
        <f aca="false">IF(G42="","",G42*0.03)</f>
        <v/>
      </c>
      <c r="K43" s="42" t="str">
        <f aca="false">IF(H42="","",H42*0.03)</f>
        <v/>
      </c>
      <c r="L43" s="43" t="str">
        <f aca="false">IF(I42="","",I42*0.03)</f>
        <v/>
      </c>
      <c r="M43" s="41" t="str">
        <f aca="false">IF(D43="","",J43*D43)</f>
        <v/>
      </c>
      <c r="N43" s="42" t="str">
        <f aca="false">IF(E43="","",K43*E43)</f>
        <v/>
      </c>
      <c r="O43" s="43" t="str">
        <f aca="false">IF(F43="","",L43*F43)</f>
        <v/>
      </c>
    </row>
    <row r="44" customFormat="false" ht="12.75" hidden="false" customHeight="false" outlineLevel="0" collapsed="false">
      <c r="A44" s="25" t="n">
        <v>36</v>
      </c>
      <c r="B44" s="36"/>
      <c r="C44" s="44"/>
      <c r="D44" s="38"/>
      <c r="E44" s="39"/>
      <c r="F44" s="40"/>
      <c r="G44" s="31" t="str">
        <f aca="false">IF(D44="","",G43+M44)</f>
        <v/>
      </c>
      <c r="H44" s="31" t="str">
        <f aca="false">IF(E44="","",H43+N44)</f>
        <v/>
      </c>
      <c r="I44" s="31" t="str">
        <f aca="false">IF(F44="","",I43+O44)</f>
        <v/>
      </c>
      <c r="J44" s="41" t="str">
        <f aca="false">IF(G43="","",G43*0.03)</f>
        <v/>
      </c>
      <c r="K44" s="42" t="str">
        <f aca="false">IF(H43="","",H43*0.03)</f>
        <v/>
      </c>
      <c r="L44" s="43" t="str">
        <f aca="false">IF(I43="","",I43*0.03)</f>
        <v/>
      </c>
      <c r="M44" s="41" t="str">
        <f aca="false">IF(D44="","",J44*D44)</f>
        <v/>
      </c>
      <c r="N44" s="42" t="str">
        <f aca="false">IF(E44="","",K44*E44)</f>
        <v/>
      </c>
      <c r="O44" s="43" t="str">
        <f aca="false">IF(F44="","",L44*F44)</f>
        <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str">
        <f aca="false">IF(G44="","",G44*0.03)</f>
        <v/>
      </c>
      <c r="K45" s="42" t="str">
        <f aca="false">IF(H44="","",H44*0.03)</f>
        <v/>
      </c>
      <c r="L45" s="43" t="str">
        <f aca="false">IF(I44="","",I44*0.03)</f>
        <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40</v>
      </c>
      <c r="C59" s="53"/>
      <c r="D59" s="54" t="n">
        <f aca="false">COUNTIF(D9:D58,1.27)</f>
        <v>8</v>
      </c>
      <c r="E59" s="54" t="n">
        <f aca="false">COUNTIF(E9:E58,1.5)</f>
        <v>6</v>
      </c>
      <c r="F59" s="55" t="n">
        <f aca="false">COUNTIF(F9:F58,2)</f>
        <v>5</v>
      </c>
      <c r="G59" s="56" t="n">
        <f aca="false">M59+G8</f>
        <v>96472.2939112236</v>
      </c>
      <c r="H59" s="22" t="n">
        <f aca="false">N59+H8</f>
        <v>93150.8494489087</v>
      </c>
      <c r="I59" s="23" t="n">
        <f aca="false">O59+I8</f>
        <v>95723.4633305637</v>
      </c>
      <c r="J59" s="9" t="s">
        <v>41</v>
      </c>
      <c r="K59" s="57" t="n">
        <f aca="false">B58-B9</f>
        <v>-44530</v>
      </c>
      <c r="L59" s="58" t="s">
        <v>42</v>
      </c>
      <c r="M59" s="59" t="n">
        <f aca="false">SUM(M9:M58)</f>
        <v>-3527.7060887764</v>
      </c>
      <c r="N59" s="60" t="n">
        <f aca="false">SUM(N9:N58)</f>
        <v>-6849.15055109133</v>
      </c>
      <c r="O59" s="61" t="n">
        <f aca="false">SUM(O9:O58)</f>
        <v>-4276.53666943632</v>
      </c>
    </row>
    <row r="60" customFormat="false" ht="12.75" hidden="false" customHeight="false" outlineLevel="0" collapsed="false">
      <c r="A60" s="25"/>
      <c r="B60" s="62" t="s">
        <v>43</v>
      </c>
      <c r="C60" s="62"/>
      <c r="D60" s="54" t="n">
        <f aca="false">COUNTIF(D9:D58,-1)</f>
        <v>11</v>
      </c>
      <c r="E60" s="54" t="n">
        <f aca="false">COUNTIF(E9:E58,-1)</f>
        <v>11</v>
      </c>
      <c r="F60" s="55" t="n">
        <f aca="false">COUNTIF(F9:F58,-1)</f>
        <v>11</v>
      </c>
      <c r="G60" s="9" t="s">
        <v>44</v>
      </c>
      <c r="H60" s="9"/>
      <c r="I60" s="9"/>
      <c r="J60" s="9" t="s">
        <v>45</v>
      </c>
      <c r="K60" s="9"/>
      <c r="L60" s="9"/>
      <c r="M60" s="25"/>
      <c r="N60" s="47"/>
      <c r="O60" s="63"/>
    </row>
    <row r="61" customFormat="false" ht="12.75" hidden="false" customHeight="false" outlineLevel="0" collapsed="false">
      <c r="A61" s="25"/>
      <c r="B61" s="62" t="s">
        <v>46</v>
      </c>
      <c r="C61" s="62"/>
      <c r="D61" s="54" t="n">
        <f aca="false">COUNTIF(D9:D58,0)</f>
        <v>4</v>
      </c>
      <c r="E61" s="54" t="n">
        <f aca="false">COUNTIF(E9:E58,0)</f>
        <v>6</v>
      </c>
      <c r="F61" s="54" t="n">
        <f aca="false">COUNTIF(F9:F58,0)</f>
        <v>7</v>
      </c>
      <c r="G61" s="64" t="n">
        <f aca="false">G59/G8</f>
        <v>0.964722939112236</v>
      </c>
      <c r="H61" s="65" t="n">
        <f aca="false">H59/H8</f>
        <v>0.931508494489087</v>
      </c>
      <c r="I61" s="66" t="n">
        <f aca="false">I59/I8</f>
        <v>0.957234633305637</v>
      </c>
      <c r="J61" s="67" t="n">
        <f aca="false">(G61-1)*30/K59</f>
        <v>2.37662660371192E-005</v>
      </c>
      <c r="K61" s="67" t="n">
        <f aca="false">(H61-1)*30/K59</f>
        <v>4.61429410583292E-005</v>
      </c>
      <c r="L61" s="68" t="n">
        <f aca="false">(I61-1)*30/K59</f>
        <v>2.88111610337052E-005</v>
      </c>
      <c r="M61" s="69"/>
      <c r="N61" s="70"/>
      <c r="O61" s="71"/>
    </row>
    <row r="62" customFormat="false" ht="12.75" hidden="false" customHeight="false" outlineLevel="0" collapsed="false">
      <c r="A62" s="47"/>
      <c r="B62" s="72" t="s">
        <v>47</v>
      </c>
      <c r="C62" s="72"/>
      <c r="D62" s="73" t="n">
        <f aca="false">D59/(D59+D60+D61)</f>
        <v>0.347826086956522</v>
      </c>
      <c r="E62" s="74" t="n">
        <f aca="false">E59/(E59+E60+E61)</f>
        <v>0.260869565217391</v>
      </c>
      <c r="F62" s="75" t="n">
        <f aca="false">F59/(F59+F60+F61)</f>
        <v>0.217391304347826</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0"/>
  <sheetViews>
    <sheetView showFormulas="false" showGridLines="true" showRowColHeaders="true" showZeros="true" rightToLeft="false" tabSelected="false" showOutlineSymbols="true" defaultGridColor="true" view="normal" topLeftCell="A59" colorId="64" zoomScale="80" zoomScaleNormal="80" zoomScalePageLayoutView="100" workbookViewId="0">
      <selection pane="topLeft" activeCell="A61" activeCellId="0" sqref="A61"/>
    </sheetView>
  </sheetViews>
  <sheetFormatPr defaultColWidth="9.9140625" defaultRowHeight="12.75" zeroHeight="false" outlineLevelRow="0" outlineLevelCol="0"/>
  <cols>
    <col collapsed="false" customWidth="true" hidden="false" outlineLevel="0" max="1" min="1" style="0" width="8.1"/>
    <col collapsed="false" customWidth="true" hidden="false" outlineLevel="0" max="2" min="2" style="77" width="8.89"/>
    <col collapsed="false" customWidth="false" hidden="false" outlineLevel="0" max="257" min="3" style="77" width="9.93"/>
  </cols>
  <sheetData>
    <row r="1" customFormat="false" ht="12.75" hidden="false" customHeight="false" outlineLevel="0" collapsed="false">
      <c r="A1" s="0" t="n">
        <v>21</v>
      </c>
    </row>
    <row r="30" customFormat="false" ht="12.75" hidden="false" customHeight="false" outlineLevel="0" collapsed="false">
      <c r="A30" s="0" t="n">
        <v>22</v>
      </c>
    </row>
    <row r="33" customFormat="false" ht="12.75" hidden="false" customHeight="false" outlineLevel="0" collapsed="false">
      <c r="A33" s="0" t="s">
        <v>48</v>
      </c>
    </row>
    <row r="60" customFormat="false" ht="12.75" hidden="false" customHeight="false" outlineLevel="0" collapsed="false">
      <c r="A60" s="0" t="n">
        <v>23</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22" activeCellId="0" sqref="A22"/>
    </sheetView>
  </sheetViews>
  <sheetFormatPr defaultColWidth="9.9140625" defaultRowHeight="12.75" zeroHeight="false" outlineLevelRow="0" outlineLevelCol="0"/>
  <cols>
    <col collapsed="false" customWidth="false" hidden="false" outlineLevel="0" max="257" min="1" style="77" width="9.93"/>
  </cols>
  <sheetData>
    <row r="1" customFormat="false" ht="12.75" hidden="false" customHeight="false" outlineLevel="0" collapsed="false">
      <c r="A1" s="77" t="s">
        <v>49</v>
      </c>
    </row>
    <row r="2" customFormat="false" ht="13.5" hidden="false" customHeight="true" outlineLevel="0" collapsed="false">
      <c r="A2" s="78" t="s">
        <v>50</v>
      </c>
      <c r="B2" s="78"/>
      <c r="C2" s="78"/>
      <c r="D2" s="78"/>
      <c r="E2" s="78"/>
      <c r="F2" s="78"/>
      <c r="G2" s="78"/>
      <c r="H2" s="78"/>
      <c r="I2" s="78"/>
      <c r="J2" s="78"/>
    </row>
    <row r="3" customFormat="false" ht="12.75" hidden="false" customHeight="false" outlineLevel="0" collapsed="false">
      <c r="A3" s="78"/>
      <c r="B3" s="78"/>
      <c r="C3" s="78"/>
      <c r="D3" s="78"/>
      <c r="E3" s="78"/>
      <c r="F3" s="78"/>
      <c r="G3" s="78"/>
      <c r="H3" s="78"/>
      <c r="I3" s="78"/>
      <c r="J3" s="78"/>
    </row>
    <row r="4" customFormat="false" ht="12.75" hidden="false" customHeight="false" outlineLevel="0" collapsed="false">
      <c r="A4" s="78"/>
      <c r="B4" s="78"/>
      <c r="C4" s="78"/>
      <c r="D4" s="78"/>
      <c r="E4" s="78"/>
      <c r="F4" s="78"/>
      <c r="G4" s="78"/>
      <c r="H4" s="78"/>
      <c r="I4" s="78"/>
      <c r="J4" s="78"/>
    </row>
    <row r="5" customFormat="false" ht="12.75" hidden="false" customHeight="false" outlineLevel="0" collapsed="false">
      <c r="A5" s="78"/>
      <c r="B5" s="78"/>
      <c r="C5" s="78"/>
      <c r="D5" s="78"/>
      <c r="E5" s="78"/>
      <c r="F5" s="78"/>
      <c r="G5" s="78"/>
      <c r="H5" s="78"/>
      <c r="I5" s="78"/>
      <c r="J5" s="78"/>
    </row>
    <row r="6" customFormat="false" ht="12.75" hidden="false" customHeight="false" outlineLevel="0" collapsed="false">
      <c r="A6" s="78"/>
      <c r="B6" s="78"/>
      <c r="C6" s="78"/>
      <c r="D6" s="78"/>
      <c r="E6" s="78"/>
      <c r="F6" s="78"/>
      <c r="G6" s="78"/>
      <c r="H6" s="78"/>
      <c r="I6" s="78"/>
      <c r="J6" s="78"/>
    </row>
    <row r="7" customFormat="false" ht="12.75" hidden="false" customHeight="false" outlineLevel="0" collapsed="false">
      <c r="A7" s="78"/>
      <c r="B7" s="78"/>
      <c r="C7" s="78"/>
      <c r="D7" s="78"/>
      <c r="E7" s="78"/>
      <c r="F7" s="78"/>
      <c r="G7" s="78"/>
      <c r="H7" s="78"/>
      <c r="I7" s="78"/>
      <c r="J7" s="78"/>
    </row>
    <row r="8" customFormat="false" ht="12.75" hidden="false" customHeight="false" outlineLevel="0" collapsed="false">
      <c r="A8" s="78"/>
      <c r="B8" s="78"/>
      <c r="C8" s="78"/>
      <c r="D8" s="78"/>
      <c r="E8" s="78"/>
      <c r="F8" s="78"/>
      <c r="G8" s="78"/>
      <c r="H8" s="78"/>
      <c r="I8" s="78"/>
      <c r="J8" s="78"/>
    </row>
    <row r="9" customFormat="false" ht="12.75" hidden="false" customHeight="false" outlineLevel="0" collapsed="false">
      <c r="A9" s="78"/>
      <c r="B9" s="78"/>
      <c r="C9" s="78"/>
      <c r="D9" s="78"/>
      <c r="E9" s="78"/>
      <c r="F9" s="78"/>
      <c r="G9" s="78"/>
      <c r="H9" s="78"/>
      <c r="I9" s="78"/>
      <c r="J9" s="78"/>
    </row>
    <row r="11" customFormat="false" ht="12.75" hidden="false" customHeight="false" outlineLevel="0" collapsed="false">
      <c r="A11" s="77" t="s">
        <v>51</v>
      </c>
    </row>
    <row r="12" customFormat="false" ht="13.8" hidden="false" customHeight="true" outlineLevel="0" collapsed="false">
      <c r="A12" s="79" t="s">
        <v>52</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53</v>
      </c>
    </row>
    <row r="22" customFormat="false" ht="13.5" hidden="false" customHeight="true" outlineLevel="0" collapsed="false">
      <c r="A22" s="78" t="s">
        <v>54</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10.19140625" defaultRowHeight="12.75" zeroHeight="false" outlineLevelRow="0" outlineLevelCol="0"/>
  <cols>
    <col collapsed="false" customWidth="true" hidden="false" outlineLevel="0" max="1" min="1" style="0" width="17.16"/>
    <col collapsed="false" customWidth="true" hidden="false" outlineLevel="0" max="2" min="2" style="0" width="16.24"/>
    <col collapsed="false" customWidth="true" hidden="false" outlineLevel="0" max="4" min="4" style="0" width="18.07"/>
    <col collapsed="false" customWidth="true" hidden="false" outlineLevel="0" max="6" min="6" style="0" width="17.46"/>
    <col collapsed="false" customWidth="true" hidden="false" outlineLevel="0" max="8" min="8" style="0" width="19.16"/>
  </cols>
  <sheetData>
    <row r="1" customFormat="false" ht="12.75" hidden="false" customHeight="false" outlineLevel="0" collapsed="false">
      <c r="A1" s="80" t="s">
        <v>55</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56</v>
      </c>
      <c r="B3" s="85" t="s">
        <v>0</v>
      </c>
      <c r="C3" s="85" t="s">
        <v>57</v>
      </c>
      <c r="D3" s="86" t="s">
        <v>58</v>
      </c>
      <c r="E3" s="85" t="s">
        <v>59</v>
      </c>
      <c r="F3" s="86" t="s">
        <v>58</v>
      </c>
      <c r="G3" s="85" t="s">
        <v>60</v>
      </c>
      <c r="H3" s="86" t="s">
        <v>58</v>
      </c>
    </row>
    <row r="4" customFormat="false" ht="12.75" hidden="false" customHeight="false" outlineLevel="0" collapsed="false">
      <c r="A4" s="87" t="s">
        <v>61</v>
      </c>
      <c r="B4" s="87" t="s">
        <v>62</v>
      </c>
      <c r="C4" s="87"/>
      <c r="D4" s="88"/>
      <c r="E4" s="87"/>
      <c r="F4" s="88"/>
      <c r="G4" s="87"/>
      <c r="H4" s="88"/>
    </row>
    <row r="5" customFormat="false" ht="12.75" hidden="false" customHeight="false" outlineLevel="0" collapsed="false">
      <c r="A5" s="87" t="s">
        <v>61</v>
      </c>
      <c r="B5" s="87"/>
      <c r="C5" s="87"/>
      <c r="D5" s="88"/>
      <c r="E5" s="87"/>
      <c r="F5" s="89"/>
      <c r="G5" s="87"/>
      <c r="H5" s="89"/>
    </row>
    <row r="6" customFormat="false" ht="12.75" hidden="false" customHeight="false" outlineLevel="0" collapsed="false">
      <c r="A6" s="87" t="s">
        <v>61</v>
      </c>
      <c r="B6" s="87"/>
      <c r="C6" s="87"/>
      <c r="D6" s="89"/>
      <c r="E6" s="87"/>
      <c r="F6" s="89"/>
      <c r="G6" s="87"/>
      <c r="H6" s="89"/>
    </row>
    <row r="7" customFormat="false" ht="12.75" hidden="false" customHeight="false" outlineLevel="0" collapsed="false">
      <c r="A7" s="87" t="s">
        <v>61</v>
      </c>
      <c r="B7" s="87"/>
      <c r="C7" s="87"/>
      <c r="D7" s="89"/>
      <c r="E7" s="87"/>
      <c r="F7" s="89"/>
      <c r="G7" s="87"/>
      <c r="H7" s="89"/>
    </row>
    <row r="8" customFormat="false" ht="12.75" hidden="false" customHeight="false" outlineLevel="0" collapsed="false">
      <c r="A8" s="87" t="s">
        <v>61</v>
      </c>
      <c r="B8" s="87"/>
      <c r="C8" s="87"/>
      <c r="D8" s="89"/>
      <c r="E8" s="87"/>
      <c r="F8" s="89"/>
      <c r="G8" s="87"/>
      <c r="H8" s="89"/>
    </row>
    <row r="9" customFormat="false" ht="12.75" hidden="false" customHeight="false" outlineLevel="0" collapsed="false">
      <c r="A9" s="87" t="s">
        <v>61</v>
      </c>
      <c r="B9" s="87"/>
      <c r="C9" s="87"/>
      <c r="D9" s="89"/>
      <c r="E9" s="87"/>
      <c r="F9" s="89"/>
      <c r="G9" s="87"/>
      <c r="H9" s="89"/>
    </row>
    <row r="10" customFormat="false" ht="12.75" hidden="false" customHeight="false" outlineLevel="0" collapsed="false">
      <c r="A10" s="87" t="s">
        <v>61</v>
      </c>
      <c r="B10" s="87"/>
      <c r="C10" s="87"/>
      <c r="D10" s="89"/>
      <c r="E10" s="87"/>
      <c r="F10" s="89"/>
      <c r="G10" s="87"/>
      <c r="H10" s="89"/>
    </row>
    <row r="11" customFormat="false" ht="12.75" hidden="false" customHeight="false" outlineLevel="0" collapsed="false">
      <c r="A11" s="87" t="s">
        <v>61</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2022-01-01T15:56:15Z</dcterms:modified>
  <cp:revision>3</cp:revision>
  <dc:subject/>
  <dc:title/>
</cp:coreProperties>
</file>