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2.xml.rels" ContentType="application/vnd.openxmlformats-package.relationships+xml"/>
  <Override PartName="/xl/sharedStrings.xml" ContentType="application/vnd.openxmlformats-officedocument.spreadsheetml.sharedStrings+xml"/>
  <Override PartName="/xl/media/image3.png" ContentType="image/png"/>
  <Override PartName="/xl/media/image4.png" ContentType="image/pn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検証シート" sheetId="1" state="visible" r:id="rId2"/>
    <sheet name="画像" sheetId="2" state="visible" r:id="rId3"/>
    <sheet name="気づき" sheetId="3" state="visible" r:id="rId4"/>
    <sheet name="検証終了通貨" sheetId="4" state="visible" r:id="rId5"/>
  </sheets>
  <calcPr iterateCount="100" refMode="A1" iterate="false" iterateDelta="0.0001"/>
  <extLst>
    <ext xmlns:loext="http://schemas.libreoffice.org/" uri="{7626C862-2A13-11E5-B345-FEFF819CDC9F}">
      <loext:extCalcPr stringRefSyntax="CalcA1"/>
    </ext>
  </extLst>
</workbook>
</file>

<file path=xl/sharedStrings.xml><?xml version="1.0" encoding="utf-8"?>
<sst xmlns="http://schemas.openxmlformats.org/spreadsheetml/2006/main" count="81" uniqueCount="69">
  <si>
    <t xml:space="preserve">通貨ペア</t>
  </si>
  <si>
    <t xml:space="preserve">GBPUSD</t>
  </si>
  <si>
    <t xml:space="preserve">時間足</t>
  </si>
  <si>
    <r>
      <rPr>
        <sz val="10"/>
        <rFont val="Arial"/>
        <family val="2"/>
        <charset val="128"/>
      </rPr>
      <t xml:space="preserve">1D</t>
    </r>
    <r>
      <rPr>
        <sz val="10"/>
        <rFont val="ＭＳ Ｐゴシック"/>
        <family val="2"/>
        <charset val="128"/>
      </rPr>
      <t xml:space="preserve">足</t>
    </r>
  </si>
  <si>
    <t xml:space="preserve">当初資金</t>
  </si>
  <si>
    <t xml:space="preserve">エントリー理由</t>
  </si>
  <si>
    <r>
      <rPr>
        <sz val="10"/>
        <rFont val="Arial"/>
        <family val="2"/>
        <charset val="128"/>
      </rPr>
      <t xml:space="preserve">10MA</t>
    </r>
    <r>
      <rPr>
        <sz val="10"/>
        <rFont val="ＭＳ Ｐゴシック"/>
        <family val="2"/>
        <charset val="128"/>
      </rPr>
      <t xml:space="preserve">・</t>
    </r>
    <r>
      <rPr>
        <sz val="10"/>
        <rFont val="Arial"/>
        <family val="2"/>
        <charset val="128"/>
      </rPr>
      <t xml:space="preserve">20MA</t>
    </r>
    <r>
      <rPr>
        <sz val="10"/>
        <rFont val="ＭＳ Ｐゴシック"/>
        <family val="2"/>
        <charset val="128"/>
      </rPr>
      <t xml:space="preserve">の両方の上側にキャンドルがあれば買い方向、下側なら売り方向。</t>
    </r>
    <r>
      <rPr>
        <sz val="10"/>
        <rFont val="Arial"/>
        <family val="2"/>
        <charset val="128"/>
      </rPr>
      <t xml:space="preserve">MA</t>
    </r>
    <r>
      <rPr>
        <sz val="10"/>
        <rFont val="ＭＳ Ｐゴシック"/>
        <family val="2"/>
        <charset val="128"/>
      </rPr>
      <t xml:space="preserve">に触れて</t>
    </r>
    <r>
      <rPr>
        <sz val="10"/>
        <rFont val="Arial"/>
        <family val="2"/>
        <charset val="128"/>
      </rPr>
      <t xml:space="preserve">PB</t>
    </r>
    <r>
      <rPr>
        <sz val="10"/>
        <rFont val="ＭＳ Ｐゴシック"/>
        <family val="2"/>
        <charset val="128"/>
      </rPr>
      <t xml:space="preserve">出現でエントリー待ち、</t>
    </r>
    <r>
      <rPr>
        <sz val="10"/>
        <rFont val="Arial"/>
        <family val="2"/>
        <charset val="128"/>
      </rPr>
      <t xml:space="preserve">PB</t>
    </r>
    <r>
      <rPr>
        <sz val="10"/>
        <rFont val="ＭＳ Ｐゴシック"/>
        <family val="2"/>
        <charset val="128"/>
      </rPr>
      <t xml:space="preserve">高値</t>
    </r>
    <r>
      <rPr>
        <sz val="10"/>
        <rFont val="Arial"/>
        <family val="2"/>
        <charset val="128"/>
      </rPr>
      <t xml:space="preserve">or</t>
    </r>
    <r>
      <rPr>
        <sz val="10"/>
        <rFont val="ＭＳ Ｐゴシック"/>
        <family val="2"/>
        <charset val="128"/>
      </rPr>
      <t xml:space="preserve">安値ブレイクでエントリー。</t>
    </r>
  </si>
  <si>
    <t xml:space="preserve">決済理由</t>
  </si>
  <si>
    <r>
      <rPr>
        <sz val="10"/>
        <rFont val="ＭＳ Ｐゴシック"/>
        <family val="2"/>
        <charset val="128"/>
      </rPr>
      <t xml:space="preserve">フィボナッチターゲット</t>
    </r>
    <r>
      <rPr>
        <sz val="10"/>
        <rFont val="Arial"/>
        <family val="2"/>
        <charset val="128"/>
      </rPr>
      <t xml:space="preserve">1.27, 1.5, 2.0</t>
    </r>
    <r>
      <rPr>
        <sz val="10"/>
        <rFont val="ＭＳ Ｐゴシック"/>
        <family val="2"/>
        <charset val="128"/>
      </rPr>
      <t xml:space="preserve">で決済</t>
    </r>
    <r>
      <rPr>
        <sz val="10"/>
        <rFont val="Arial"/>
        <family val="2"/>
        <charset val="128"/>
      </rPr>
      <t xml:space="preserve">(</t>
    </r>
    <r>
      <rPr>
        <sz val="10"/>
        <rFont val="ＭＳ Ｐゴシック"/>
        <family val="2"/>
        <charset val="128"/>
      </rPr>
      <t xml:space="preserve">黄色で塗りつぶしたところはフィボナッチターゲット</t>
    </r>
    <r>
      <rPr>
        <sz val="10"/>
        <rFont val="Arial"/>
        <family val="2"/>
        <charset val="128"/>
      </rPr>
      <t xml:space="preserve">5</t>
    </r>
    <r>
      <rPr>
        <sz val="10"/>
        <rFont val="ＭＳ Ｐゴシック"/>
        <family val="2"/>
        <charset val="128"/>
      </rPr>
      <t xml:space="preserve">までとれている）</t>
    </r>
  </si>
  <si>
    <t xml:space="preserve">No.</t>
  </si>
  <si>
    <t xml:space="preserve">エントリー</t>
  </si>
  <si>
    <r>
      <rPr>
        <b val="true"/>
        <sz val="11"/>
        <color rgb="FF000000"/>
        <rFont val="游ゴシック"/>
        <family val="3"/>
        <charset val="128"/>
      </rPr>
      <t xml:space="preserve">決済</t>
    </r>
    <r>
      <rPr>
        <b val="true"/>
        <sz val="9"/>
        <color rgb="FF000000"/>
        <rFont val="游ゴシック"/>
        <family val="3"/>
        <charset val="128"/>
      </rPr>
      <t xml:space="preserve">(利確:1.27~2, 損切:-1,引分:0)</t>
    </r>
  </si>
  <si>
    <t xml:space="preserve">残金（円)</t>
  </si>
  <si>
    <t xml:space="preserve">損失上限（リスク3%）</t>
  </si>
  <si>
    <t xml:space="preserve">損益額</t>
  </si>
  <si>
    <t xml:space="preserve">日付</t>
  </si>
  <si>
    <t xml:space="preserve">買い1／売り2</t>
  </si>
  <si>
    <t xml:space="preserve">当初</t>
  </si>
  <si>
    <t xml:space="preserve">エントリー理由に反しており本来であれば買い目線でないけないトレード</t>
  </si>
  <si>
    <t xml:space="preserve">今度はエントリー理由に則して買いとしたがMAがなだらかになってきているため、方向不確定。下抜けのろうそく足が出たためキャンセル</t>
  </si>
  <si>
    <t xml:space="preserve">米国雇用統計発表日。FIB1.5で決済</t>
  </si>
  <si>
    <t xml:space="preserve">多数通貨を同時に見るようにしてみた</t>
  </si>
  <si>
    <t xml:space="preserve">EBは２本のろうそく足にまたがってFIBを引くよう注意</t>
  </si>
  <si>
    <t xml:space="preserve">PBのひげの方向に注意　上髭は下げトレンド、下髭は上げトレンド</t>
  </si>
  <si>
    <t xml:space="preserve">PB MAがクロスしたため売りエントリー</t>
  </si>
  <si>
    <t xml:space="preserve"> PB USDJPY 過去検証としてエントリー</t>
  </si>
  <si>
    <t xml:space="preserve">PB GBPCHF  過去検証</t>
  </si>
  <si>
    <t xml:space="preserve">PB NZDJPY　トレンドが強く出ているためエントリー</t>
  </si>
  <si>
    <t xml:space="preserve">EB 2本目のろうそく足のひげが一本目のろうそく足をすべて包み込んでいるのでFIBは２本目のろうそく足だけに縦にひいてみた</t>
  </si>
  <si>
    <t xml:space="preserve">EB 抵抗線をブレイクしていることも要因となって利益につながる</t>
  </si>
  <si>
    <t xml:space="preserve">EB　勝てる相場を見つけるのもテクニック。</t>
  </si>
  <si>
    <t xml:space="preserve">PB  １日足で検証。トレンドができていない？</t>
  </si>
  <si>
    <t xml:space="preserve">OBシステムで検証。どの程度をダウととらえるかで決済が変わりそう</t>
  </si>
  <si>
    <t xml:space="preserve">OBシステムで検証。パーフェクトオーダーをうまくとらえることが難しく、エントリータイミングが困難か</t>
  </si>
  <si>
    <t xml:space="preserve">OB。ルールを理解できていないのか？</t>
  </si>
  <si>
    <t xml:space="preserve">OB。ダウブレイクを押し目ブレイクと同等に解釈してトレード。４時間足で２０MAにサポートされていないとルールを満たしていない。</t>
  </si>
  <si>
    <t xml:space="preserve">OB。上位足でダウが形成されていても下位足でダウが作られなければだめ</t>
  </si>
  <si>
    <t xml:space="preserve">PB  １日足で検証。ダウが効いていないところでは転換の恐れあり。</t>
  </si>
  <si>
    <t xml:space="preserve">PB。上昇トレンドの初期でエントリー</t>
  </si>
  <si>
    <t xml:space="preserve">PB。上昇トレンドの初期でエントリー。比較的荒れていない相場。</t>
  </si>
  <si>
    <t xml:space="preserve">EB。上昇トレンドを綺麗に築いているいることからエントリー。</t>
  </si>
  <si>
    <t xml:space="preserve">EB。長く続いたレンジ相場からGCにより上昇トレンド。</t>
  </si>
  <si>
    <t xml:space="preserve">EB。下降トレンド中に右の実体が左の実体を包む形になったため下値更新を待ってエントリー。</t>
  </si>
  <si>
    <t xml:space="preserve">EB。下降トレンド中のエントリー。右の陰線が異常に長いためどうなるか</t>
  </si>
  <si>
    <t xml:space="preserve">EB。下降トレンド中にMAでがトレンドラインとして作用しているここと確認してエントリーするも利を伸ばせず。</t>
  </si>
  <si>
    <t xml:space="preserve">OB。４時間足でパーフェクトオーダー。３０分足でダウブレイクでエントリー。</t>
  </si>
  <si>
    <t xml:space="preserve">勝数</t>
  </si>
  <si>
    <t xml:space="preserve">期間</t>
  </si>
  <si>
    <t xml:space="preserve">日</t>
  </si>
  <si>
    <t xml:space="preserve">負数</t>
  </si>
  <si>
    <t xml:space="preserve">利益率</t>
  </si>
  <si>
    <t xml:space="preserve">月利</t>
  </si>
  <si>
    <t xml:space="preserve">引分</t>
  </si>
  <si>
    <t xml:space="preserve">勝率</t>
  </si>
  <si>
    <t xml:space="preserve"> </t>
  </si>
  <si>
    <t xml:space="preserve">３０　OB
　４時間足でパーフェクトオーダー（縦線の箇所）を築き、チェックマークの箇所で２０MAにタッチしていること、MACDで逆行していないことを確認したため３０分足に落とし込みました。
　その後、３０分足でダウブレイクを待って黄色い矢印のところでエントリーしたもののすぐに、FIBが１００を割りロスカットとなりました。主要な高安値に対してダウ継続と思えるサインが出ていたので黄色い線を引きながら練習してみたのですが、自分の中で何かしっくりこないものを感じます。
　パーフェクトオーダーではあるものの３０分足に落とし込んだところ、ろうそく足が並行に近い形で推移していたため、ダウを引きにくいと感じました。
　また、今回はあえて４時間足で先の動きをみてトレードしてみたのですが、３０分足に落とし込むとパーフェクトオーダーも崩れてしまい、上昇も緩やかなところでエントリーしています。
　そういったところでトレードすることに違和感を感じているのだと思いますが。OBシステムとしてはルールどおりできているのでしょうか。</t>
  </si>
  <si>
    <t xml:space="preserve">感想</t>
  </si>
  <si>
    <t xml:space="preserve">　かなり時間をかけてOBルールに一致する４時間足をみつけたのですが、３０分足で躓いている感じがします。</t>
  </si>
  <si>
    <t xml:space="preserve">今後</t>
  </si>
  <si>
    <t xml:space="preserve">　OBにしぼって検証を続けていこうと思います。</t>
  </si>
  <si>
    <t xml:space="preserve">検証終了通貨</t>
  </si>
  <si>
    <t xml:space="preserve">ルール</t>
  </si>
  <si>
    <t xml:space="preserve">日足</t>
  </si>
  <si>
    <t xml:space="preserve">終了日</t>
  </si>
  <si>
    <t xml:space="preserve">4Ｈ足</t>
  </si>
  <si>
    <t xml:space="preserve">１Ｈ足</t>
  </si>
  <si>
    <t xml:space="preserve">PB</t>
  </si>
  <si>
    <t xml:space="preserve">EUR/USD</t>
  </si>
  <si>
    <t xml:space="preserve">EB</t>
  </si>
</sst>
</file>

<file path=xl/styles.xml><?xml version="1.0" encoding="utf-8"?>
<styleSheet xmlns="http://schemas.openxmlformats.org/spreadsheetml/2006/main">
  <numFmts count="9">
    <numFmt numFmtId="164" formatCode="General"/>
    <numFmt numFmtId="165" formatCode="#,##0_ "/>
    <numFmt numFmtId="166" formatCode="#,##0_);[RED]\(#,##0\)"/>
    <numFmt numFmtId="167" formatCode="yyyy/m/d;@"/>
    <numFmt numFmtId="168" formatCode="#,##0;[RED]\-#,##0"/>
    <numFmt numFmtId="169" formatCode="General"/>
    <numFmt numFmtId="170" formatCode="0%"/>
    <numFmt numFmtId="171" formatCode="0.0%"/>
    <numFmt numFmtId="172" formatCode="yyyy/mm/dd"/>
  </numFmts>
  <fonts count="16">
    <font>
      <sz val="10"/>
      <name val="ＭＳ Ｐゴシック"/>
      <family val="2"/>
      <charset val="128"/>
    </font>
    <font>
      <sz val="10"/>
      <name val="Arial"/>
      <family val="0"/>
      <charset val="128"/>
    </font>
    <font>
      <sz val="10"/>
      <name val="Arial"/>
      <family val="0"/>
      <charset val="128"/>
    </font>
    <font>
      <sz val="10"/>
      <name val="Arial"/>
      <family val="0"/>
      <charset val="128"/>
    </font>
    <font>
      <sz val="11"/>
      <color rgb="FF000000"/>
      <name val="ＭＳ Ｐゴシック"/>
      <family val="3"/>
      <charset val="128"/>
    </font>
    <font>
      <b val="true"/>
      <sz val="11"/>
      <color rgb="FF000000"/>
      <name val="游ゴシック"/>
      <family val="3"/>
      <charset val="128"/>
    </font>
    <font>
      <sz val="10"/>
      <name val="Arial"/>
      <family val="2"/>
      <charset val="128"/>
    </font>
    <font>
      <b val="true"/>
      <sz val="9"/>
      <color rgb="FF000000"/>
      <name val="游ゴシック"/>
      <family val="3"/>
      <charset val="128"/>
    </font>
    <font>
      <sz val="11"/>
      <color rgb="FF000000"/>
      <name val="游ゴシック"/>
      <family val="3"/>
      <charset val="128"/>
    </font>
    <font>
      <sz val="11"/>
      <color rgb="FF000000"/>
      <name val="游ゴシック"/>
      <family val="2"/>
      <charset val="128"/>
    </font>
    <font>
      <sz val="11"/>
      <name val="游ゴシック"/>
      <family val="2"/>
      <charset val="128"/>
    </font>
    <font>
      <sz val="11"/>
      <color rgb="FFC9211E"/>
      <name val="游ゴシック"/>
      <family val="2"/>
      <charset val="128"/>
    </font>
    <font>
      <b val="true"/>
      <sz val="11"/>
      <name val="游ゴシック"/>
      <family val="3"/>
      <charset val="128"/>
    </font>
    <font>
      <b val="true"/>
      <sz val="14"/>
      <color rgb="FF000000"/>
      <name val="ＭＳ Ｐゴシック"/>
      <family val="3"/>
      <charset val="128"/>
    </font>
    <font>
      <sz val="14"/>
      <color rgb="FF000000"/>
      <name val="ＭＳ Ｐゴシック"/>
      <family val="3"/>
      <charset val="128"/>
    </font>
    <font>
      <b val="true"/>
      <sz val="14"/>
      <color rgb="FFFF0000"/>
      <name val="ＭＳ Ｐゴシック"/>
      <family val="3"/>
      <charset val="128"/>
    </font>
  </fonts>
  <fills count="4">
    <fill>
      <patternFill patternType="none"/>
    </fill>
    <fill>
      <patternFill patternType="gray125"/>
    </fill>
    <fill>
      <patternFill patternType="solid">
        <fgColor rgb="FFFFFFFF"/>
        <bgColor rgb="FFFFFFCC"/>
      </patternFill>
    </fill>
    <fill>
      <patternFill patternType="solid">
        <fgColor rgb="FF9DC3E6"/>
        <bgColor rgb="FFC0C0C0"/>
      </patternFill>
    </fill>
  </fills>
  <borders count="17">
    <border diagonalUp="false" diagonalDown="false">
      <left/>
      <right/>
      <top/>
      <bottom/>
      <diagonal/>
    </border>
    <border diagonalUp="false" diagonalDown="false">
      <left style="medium"/>
      <right style="medium"/>
      <top style="medium"/>
      <botto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medium"/>
      <right style="medium"/>
      <top style="medium"/>
      <bottom style="medium"/>
      <diagonal/>
    </border>
    <border diagonalUp="false" diagonalDown="false">
      <left style="medium"/>
      <right style="medium"/>
      <top/>
      <bottom style="medium"/>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right style="medium"/>
      <top style="medium"/>
      <bottom style="medium"/>
      <diagonal/>
    </border>
    <border diagonalUp="false" diagonalDown="false">
      <left style="medium"/>
      <right/>
      <top/>
      <bottom/>
      <diagonal/>
    </border>
    <border diagonalUp="false" diagonalDown="false">
      <left style="medium"/>
      <right style="medium"/>
      <top/>
      <bottom/>
      <diagonal/>
    </border>
    <border diagonalUp="false" diagonalDown="false">
      <left/>
      <right style="medium"/>
      <top/>
      <bottom/>
      <diagonal/>
    </border>
    <border diagonalUp="false" diagonalDown="false">
      <left style="medium"/>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thin"/>
      <right style="thin"/>
      <top style="thin"/>
      <bottom style="thin"/>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70" fontId="9" fillId="0" borderId="0" applyFont="true" applyBorder="false" applyAlignment="true" applyProtection="false">
      <alignment horizontal="general" vertical="center" textRotation="0" wrapText="false" indent="0" shrinkToFit="false"/>
    </xf>
    <xf numFmtId="164" fontId="4" fillId="0" borderId="0" applyFont="true" applyBorder="true" applyAlignment="true" applyProtection="true">
      <alignment horizontal="general" vertical="center" textRotation="0" wrapText="false" indent="0" shrinkToFit="false"/>
      <protection locked="true" hidden="false"/>
    </xf>
    <xf numFmtId="168" fontId="9" fillId="0" borderId="0" applyFont="true" applyBorder="false" applyAlignment="true" applyProtection="false">
      <alignment horizontal="general" vertical="center" textRotation="0" wrapText="false" indent="0" shrinkToFit="false"/>
    </xf>
  </cellStyleXfs>
  <cellXfs count="90">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5" fontId="6"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true" applyBorder="false" applyAlignment="false" applyProtection="false">
      <alignment horizontal="general" vertical="bottom" textRotation="0" wrapText="false" indent="0" shrinkToFit="false"/>
      <protection locked="true" hidden="false"/>
    </xf>
    <xf numFmtId="164" fontId="5" fillId="0" borderId="1" xfId="0" applyFont="true" applyBorder="true" applyAlignment="false" applyProtection="false">
      <alignment horizontal="general" vertical="bottom" textRotation="0" wrapText="false" indent="0" shrinkToFit="false"/>
      <protection locked="true" hidden="false"/>
    </xf>
    <xf numFmtId="164" fontId="5" fillId="0" borderId="2" xfId="0" applyFont="true" applyBorder="true" applyAlignment="true" applyProtection="false">
      <alignment horizontal="left" vertical="center" textRotation="0" wrapText="false" indent="0" shrinkToFit="false"/>
      <protection locked="true" hidden="false"/>
    </xf>
    <xf numFmtId="164" fontId="5" fillId="0" borderId="3" xfId="0" applyFont="true" applyBorder="true" applyAlignment="true" applyProtection="false">
      <alignment horizontal="left" vertical="center" textRotation="0" wrapText="false" indent="0" shrinkToFit="false"/>
      <protection locked="true" hidden="false"/>
    </xf>
    <xf numFmtId="164" fontId="5" fillId="0" borderId="4" xfId="0" applyFont="true" applyBorder="true" applyAlignment="true" applyProtection="false">
      <alignment horizontal="left" vertical="center" textRotation="0" wrapText="false" indent="0" shrinkToFit="false"/>
      <protection locked="true" hidden="false"/>
    </xf>
    <xf numFmtId="164" fontId="5" fillId="0" borderId="5" xfId="0" applyFont="true" applyBorder="true" applyAlignment="true" applyProtection="false">
      <alignment horizontal="center" vertical="center" textRotation="0" wrapText="false" indent="0" shrinkToFit="false"/>
      <protection locked="true" hidden="false"/>
    </xf>
    <xf numFmtId="164" fontId="5" fillId="0" borderId="6" xfId="0" applyFont="true" applyBorder="true" applyAlignment="false" applyProtection="false">
      <alignment horizontal="general" vertical="bottom" textRotation="0" wrapText="false" indent="0" shrinkToFit="false"/>
      <protection locked="true" hidden="false"/>
    </xf>
    <xf numFmtId="164" fontId="7" fillId="0" borderId="6" xfId="0" applyFont="true" applyBorder="true" applyAlignment="false" applyProtection="false">
      <alignment horizontal="general" vertical="bottom" textRotation="0" wrapText="false" indent="0" shrinkToFit="false"/>
      <protection locked="true" hidden="false"/>
    </xf>
    <xf numFmtId="164" fontId="5" fillId="0" borderId="7" xfId="0" applyFont="true" applyBorder="true" applyAlignment="false" applyProtection="false">
      <alignment horizontal="general" vertical="bottom" textRotation="0" wrapText="false" indent="0" shrinkToFit="false"/>
      <protection locked="true" hidden="false"/>
    </xf>
    <xf numFmtId="164" fontId="5" fillId="0" borderId="8" xfId="0" applyFont="true" applyBorder="true" applyAlignment="false" applyProtection="false">
      <alignment horizontal="general" vertical="bottom" textRotation="0" wrapText="false" indent="0" shrinkToFit="false"/>
      <protection locked="true" hidden="false"/>
    </xf>
    <xf numFmtId="164" fontId="5" fillId="0" borderId="9" xfId="0" applyFont="true" applyBorder="true" applyAlignment="false" applyProtection="false">
      <alignment horizontal="general" vertical="bottom" textRotation="0" wrapText="false" indent="0" shrinkToFit="false"/>
      <protection locked="true" hidden="false"/>
    </xf>
    <xf numFmtId="164" fontId="8" fillId="0" borderId="5" xfId="0" applyFont="true" applyBorder="true" applyAlignment="false" applyProtection="false">
      <alignment horizontal="general" vertical="bottom" textRotation="0" wrapText="false" indent="0" shrinkToFit="false"/>
      <protection locked="true" hidden="false"/>
    </xf>
    <xf numFmtId="164" fontId="0" fillId="0" borderId="5" xfId="0" applyFont="false" applyBorder="true" applyAlignment="false" applyProtection="false">
      <alignment horizontal="general" vertical="bottom" textRotation="0" wrapText="false" indent="0" shrinkToFit="false"/>
      <protection locked="true" hidden="false"/>
    </xf>
    <xf numFmtId="164" fontId="0" fillId="0" borderId="5" xfId="0" applyFont="false" applyBorder="true" applyAlignment="true" applyProtection="false">
      <alignment horizontal="center" vertical="center" textRotation="0" wrapText="false" indent="0" shrinkToFit="false"/>
      <protection locked="true" hidden="false"/>
    </xf>
    <xf numFmtId="164" fontId="5" fillId="0" borderId="2" xfId="0" applyFont="true" applyBorder="true" applyAlignment="false" applyProtection="false">
      <alignment horizontal="general" vertical="bottom" textRotation="0" wrapText="false" indent="0" shrinkToFit="false"/>
      <protection locked="true" hidden="false"/>
    </xf>
    <xf numFmtId="164" fontId="5" fillId="0" borderId="3" xfId="0" applyFont="true" applyBorder="true" applyAlignment="false" applyProtection="false">
      <alignment horizontal="general" vertical="bottom" textRotation="0" wrapText="false" indent="0" shrinkToFit="false"/>
      <protection locked="true" hidden="false"/>
    </xf>
    <xf numFmtId="164" fontId="5" fillId="0" borderId="4" xfId="0" applyFont="true" applyBorder="true" applyAlignment="false" applyProtection="false">
      <alignment horizontal="general" vertical="bottom" textRotation="0" wrapText="false" indent="0" shrinkToFit="false"/>
      <protection locked="true" hidden="false"/>
    </xf>
    <xf numFmtId="166" fontId="8" fillId="0" borderId="7" xfId="0" applyFont="true" applyBorder="true" applyAlignment="false" applyProtection="false">
      <alignment horizontal="general" vertical="bottom" textRotation="0" wrapText="false" indent="0" shrinkToFit="false"/>
      <protection locked="true" hidden="false"/>
    </xf>
    <xf numFmtId="166" fontId="6" fillId="0" borderId="8" xfId="0" applyFont="true" applyBorder="true" applyAlignment="false" applyProtection="false">
      <alignment horizontal="general" vertical="bottom" textRotation="0" wrapText="false" indent="0" shrinkToFit="false"/>
      <protection locked="true" hidden="false"/>
    </xf>
    <xf numFmtId="166" fontId="6" fillId="0" borderId="9" xfId="0" applyFont="true" applyBorder="true" applyAlignment="false" applyProtection="false">
      <alignment horizontal="general" vertical="bottom" textRotation="0" wrapText="false" indent="0" shrinkToFit="false"/>
      <protection locked="true" hidden="false"/>
    </xf>
    <xf numFmtId="164" fontId="9" fillId="0" borderId="5" xfId="0" applyFont="true" applyBorder="true" applyAlignment="true" applyProtection="false">
      <alignment horizontal="center" vertical="center" textRotation="0" wrapText="false" indent="0" shrinkToFit="false"/>
      <protection locked="true" hidden="false"/>
    </xf>
    <xf numFmtId="164" fontId="6" fillId="0" borderId="10" xfId="0" applyFont="true" applyBorder="true" applyAlignment="false" applyProtection="false">
      <alignment horizontal="general" vertical="bottom" textRotation="0" wrapText="false" indent="0" shrinkToFit="false"/>
      <protection locked="true" hidden="false"/>
    </xf>
    <xf numFmtId="167" fontId="6" fillId="0" borderId="1" xfId="0" applyFont="true" applyBorder="true" applyAlignment="false" applyProtection="false">
      <alignment horizontal="general" vertical="bottom" textRotation="0" wrapText="false" indent="0" shrinkToFit="false"/>
      <protection locked="true" hidden="false"/>
    </xf>
    <xf numFmtId="164" fontId="6" fillId="0" borderId="2" xfId="0" applyFont="true" applyBorder="true" applyAlignment="true" applyProtection="false">
      <alignment horizontal="center" vertical="center" textRotation="0" wrapText="false" indent="0" shrinkToFit="false"/>
      <protection locked="true" hidden="false"/>
    </xf>
    <xf numFmtId="164" fontId="10" fillId="0" borderId="2" xfId="0" applyFont="true" applyBorder="true" applyAlignment="false" applyProtection="false">
      <alignment horizontal="general" vertical="bottom" textRotation="0" wrapText="false" indent="0" shrinkToFit="false"/>
      <protection locked="true" hidden="false"/>
    </xf>
    <xf numFmtId="164" fontId="10" fillId="0" borderId="3" xfId="0" applyFont="true" applyBorder="true" applyAlignment="false" applyProtection="false">
      <alignment horizontal="general" vertical="bottom" textRotation="0" wrapText="false" indent="0" shrinkToFit="false"/>
      <protection locked="true" hidden="false"/>
    </xf>
    <xf numFmtId="164" fontId="10" fillId="0" borderId="4" xfId="0" applyFont="true" applyBorder="true" applyAlignment="false" applyProtection="false">
      <alignment horizontal="general" vertical="bottom" textRotation="0" wrapText="false" indent="0" shrinkToFit="false"/>
      <protection locked="true" hidden="false"/>
    </xf>
    <xf numFmtId="166" fontId="6" fillId="0" borderId="0" xfId="0" applyFont="true" applyBorder="true" applyAlignment="false" applyProtection="false">
      <alignment horizontal="general" vertical="bottom" textRotation="0" wrapText="false" indent="0" shrinkToFit="false"/>
      <protection locked="true" hidden="false"/>
    </xf>
    <xf numFmtId="168" fontId="9" fillId="0" borderId="2" xfId="21" applyFont="true" applyBorder="true" applyAlignment="true" applyProtection="true">
      <alignment horizontal="general" vertical="center" textRotation="0" wrapText="false" indent="0" shrinkToFit="false"/>
      <protection locked="true" hidden="false"/>
    </xf>
    <xf numFmtId="168" fontId="9" fillId="0" borderId="3" xfId="21" applyFont="true" applyBorder="true" applyAlignment="true" applyProtection="true">
      <alignment horizontal="general" vertical="center" textRotation="0" wrapText="false" indent="0" shrinkToFit="false"/>
      <protection locked="true" hidden="false"/>
    </xf>
    <xf numFmtId="168" fontId="9" fillId="0" borderId="4" xfId="21" applyFont="true" applyBorder="true" applyAlignment="true" applyProtection="true">
      <alignment horizontal="general" vertical="center" textRotation="0" wrapText="false" indent="0" shrinkToFit="false"/>
      <protection locked="true" hidden="false"/>
    </xf>
    <xf numFmtId="166" fontId="9" fillId="0" borderId="0" xfId="0" applyFont="true" applyBorder="false" applyAlignment="false" applyProtection="false">
      <alignment horizontal="general" vertical="bottom" textRotation="0" wrapText="false" indent="0" shrinkToFit="false"/>
      <protection locked="true" hidden="false"/>
    </xf>
    <xf numFmtId="167" fontId="6" fillId="0" borderId="11"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0" xfId="0" applyFont="true" applyBorder="true" applyAlignment="false" applyProtection="false">
      <alignment horizontal="general" vertical="bottom" textRotation="0" wrapText="false" indent="0" shrinkToFit="false"/>
      <protection locked="true" hidden="false"/>
    </xf>
    <xf numFmtId="164" fontId="10" fillId="0" borderId="0" xfId="0" applyFont="true" applyBorder="true" applyAlignment="false" applyProtection="false">
      <alignment horizontal="general" vertical="bottom" textRotation="0" wrapText="false" indent="0" shrinkToFit="false"/>
      <protection locked="true" hidden="false"/>
    </xf>
    <xf numFmtId="164" fontId="10" fillId="0" borderId="12" xfId="0" applyFont="true" applyBorder="true" applyAlignment="false" applyProtection="false">
      <alignment horizontal="general" vertical="bottom" textRotation="0" wrapText="false" indent="0" shrinkToFit="false"/>
      <protection locked="true" hidden="false"/>
    </xf>
    <xf numFmtId="168" fontId="9" fillId="0" borderId="10" xfId="21" applyFont="true" applyBorder="true" applyAlignment="true" applyProtection="true">
      <alignment horizontal="general" vertical="center" textRotation="0" wrapText="false" indent="0" shrinkToFit="false"/>
      <protection locked="true" hidden="false"/>
    </xf>
    <xf numFmtId="168" fontId="9" fillId="0" borderId="0" xfId="21" applyFont="true" applyBorder="true" applyAlignment="true" applyProtection="true">
      <alignment horizontal="general" vertical="center" textRotation="0" wrapText="false" indent="0" shrinkToFit="false"/>
      <protection locked="true" hidden="false"/>
    </xf>
    <xf numFmtId="168" fontId="9" fillId="0" borderId="12" xfId="21" applyFont="true" applyBorder="true" applyAlignment="true" applyProtection="true">
      <alignment horizontal="general" vertical="center" textRotation="0" wrapText="false" indent="0" shrinkToFit="false"/>
      <protection locked="true" hidden="false"/>
    </xf>
    <xf numFmtId="164" fontId="6" fillId="0" borderId="10" xfId="0" applyFont="true" applyBorder="true" applyAlignment="true" applyProtection="false">
      <alignment horizontal="center" vertical="center" textRotation="0" wrapText="false" indent="0" shrinkToFit="false"/>
      <protection locked="true" hidden="false"/>
    </xf>
    <xf numFmtId="164" fontId="10" fillId="2" borderId="12" xfId="0" applyFont="true" applyBorder="true" applyAlignment="false" applyProtection="false">
      <alignment horizontal="general" vertical="bottom" textRotation="0" wrapText="false" indent="0" shrinkToFit="false"/>
      <protection locked="true" hidden="false"/>
    </xf>
    <xf numFmtId="166" fontId="11"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7" fontId="0" fillId="0" borderId="6" xfId="0" applyFont="false" applyBorder="true" applyAlignment="false" applyProtection="false">
      <alignment horizontal="general" vertical="bottom" textRotation="0" wrapText="false" indent="0" shrinkToFit="false"/>
      <protection locked="true" hidden="false"/>
    </xf>
    <xf numFmtId="164" fontId="0" fillId="0" borderId="13" xfId="0" applyFont="false" applyBorder="true" applyAlignment="true" applyProtection="false">
      <alignment horizontal="center" vertical="center" textRotation="0" wrapText="false" indent="0" shrinkToFit="false"/>
      <protection locked="true" hidden="false"/>
    </xf>
    <xf numFmtId="164" fontId="10" fillId="0" borderId="13" xfId="0" applyFont="true" applyBorder="true" applyAlignment="false" applyProtection="false">
      <alignment horizontal="general" vertical="bottom" textRotation="0" wrapText="false" indent="0" shrinkToFit="false"/>
      <protection locked="true" hidden="false"/>
    </xf>
    <xf numFmtId="164" fontId="10" fillId="0" borderId="14" xfId="0" applyFont="true" applyBorder="true" applyAlignment="false" applyProtection="false">
      <alignment horizontal="general" vertical="bottom" textRotation="0" wrapText="false" indent="0" shrinkToFit="false"/>
      <protection locked="true" hidden="false"/>
    </xf>
    <xf numFmtId="164" fontId="10" fillId="0" borderId="15" xfId="0" applyFont="true" applyBorder="true" applyAlignment="false" applyProtection="false">
      <alignment horizontal="general" vertical="bottom" textRotation="0" wrapText="fals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69" fontId="5" fillId="0" borderId="0" xfId="0" applyFont="true" applyBorder="true" applyAlignment="false" applyProtection="false">
      <alignment horizontal="general" vertical="bottom" textRotation="0" wrapText="false" indent="0" shrinkToFit="false"/>
      <protection locked="true" hidden="false"/>
    </xf>
    <xf numFmtId="169" fontId="5" fillId="0" borderId="12" xfId="0" applyFont="true" applyBorder="true" applyAlignment="false" applyProtection="false">
      <alignment horizontal="general" vertical="bottom" textRotation="0" wrapText="false" indent="0" shrinkToFit="false"/>
      <protection locked="true" hidden="false"/>
    </xf>
    <xf numFmtId="166" fontId="6" fillId="0" borderId="7" xfId="0" applyFont="true" applyBorder="true" applyAlignment="false" applyProtection="false">
      <alignment horizontal="general" vertical="bottom" textRotation="0" wrapText="false" indent="0" shrinkToFit="false"/>
      <protection locked="true" hidden="false"/>
    </xf>
    <xf numFmtId="168" fontId="12" fillId="0" borderId="7" xfId="21" applyFont="true" applyBorder="true" applyAlignment="true" applyProtection="true">
      <alignment horizontal="general" vertical="center" textRotation="0" wrapText="false" indent="0" shrinkToFit="false"/>
      <protection locked="true" hidden="false"/>
    </xf>
    <xf numFmtId="164" fontId="12" fillId="0" borderId="9" xfId="0" applyFont="true" applyBorder="true" applyAlignment="false" applyProtection="false">
      <alignment horizontal="general" vertical="bottom" textRotation="0" wrapText="false" indent="0" shrinkToFit="false"/>
      <protection locked="true" hidden="false"/>
    </xf>
    <xf numFmtId="168" fontId="6" fillId="0" borderId="7" xfId="0" applyFont="true" applyBorder="true" applyAlignment="false" applyProtection="false">
      <alignment horizontal="general" vertical="bottom" textRotation="0" wrapText="false" indent="0" shrinkToFit="false"/>
      <protection locked="true" hidden="false"/>
    </xf>
    <xf numFmtId="168" fontId="6" fillId="0" borderId="8" xfId="0" applyFont="true" applyBorder="true" applyAlignment="false" applyProtection="false">
      <alignment horizontal="general" vertical="bottom" textRotation="0" wrapText="false" indent="0" shrinkToFit="false"/>
      <protection locked="true" hidden="false"/>
    </xf>
    <xf numFmtId="168" fontId="6" fillId="0" borderId="9" xfId="0" applyFont="true" applyBorder="true" applyAlignment="false" applyProtection="false">
      <alignment horizontal="general" vertical="bottom" textRotation="0" wrapText="false" indent="0" shrinkToFit="false"/>
      <protection locked="true" hidden="false"/>
    </xf>
    <xf numFmtId="164" fontId="5" fillId="0" borderId="11" xfId="0" applyFont="true" applyBorder="true" applyAlignment="true" applyProtection="false">
      <alignment horizontal="center" vertical="center" textRotation="0" wrapText="false" indent="0" shrinkToFit="false"/>
      <protection locked="true" hidden="false"/>
    </xf>
    <xf numFmtId="164" fontId="0" fillId="0" borderId="12" xfId="0" applyFont="false" applyBorder="true" applyAlignment="false" applyProtection="false">
      <alignment horizontal="general" vertical="bottom" textRotation="0" wrapText="false" indent="0" shrinkToFit="false"/>
      <protection locked="true" hidden="false"/>
    </xf>
    <xf numFmtId="170" fontId="5" fillId="0" borderId="7" xfId="19" applyFont="true" applyBorder="true" applyAlignment="true" applyProtection="true">
      <alignment horizontal="general" vertical="center" textRotation="0" wrapText="false" indent="0" shrinkToFit="false"/>
      <protection locked="true" hidden="false"/>
    </xf>
    <xf numFmtId="170" fontId="5" fillId="0" borderId="8" xfId="19" applyFont="true" applyBorder="true" applyAlignment="true" applyProtection="true">
      <alignment horizontal="general" vertical="center" textRotation="0" wrapText="false" indent="0" shrinkToFit="false"/>
      <protection locked="true" hidden="false"/>
    </xf>
    <xf numFmtId="170" fontId="5" fillId="0" borderId="9" xfId="19" applyFont="true" applyBorder="true" applyAlignment="true" applyProtection="true">
      <alignment horizontal="general" vertical="center" textRotation="0" wrapText="false" indent="0" shrinkToFit="false"/>
      <protection locked="true" hidden="false"/>
    </xf>
    <xf numFmtId="171" fontId="5" fillId="0" borderId="7" xfId="19" applyFont="true" applyBorder="true" applyAlignment="true" applyProtection="true">
      <alignment horizontal="general" vertical="center" textRotation="0" wrapText="false" indent="0" shrinkToFit="false"/>
      <protection locked="true" hidden="false"/>
    </xf>
    <xf numFmtId="171" fontId="5" fillId="0" borderId="5" xfId="19" applyFont="true" applyBorder="true" applyAlignment="true" applyProtection="true">
      <alignment horizontal="general" vertical="center" textRotation="0" wrapText="false" indent="0" shrinkToFit="false"/>
      <protection locked="true" hidden="false"/>
    </xf>
    <xf numFmtId="164" fontId="0" fillId="0" borderId="13" xfId="0" applyFont="false" applyBorder="true" applyAlignment="false" applyProtection="false">
      <alignment horizontal="general" vertical="bottom" textRotation="0" wrapText="false" indent="0" shrinkToFit="false"/>
      <protection locked="true" hidden="false"/>
    </xf>
    <xf numFmtId="164" fontId="0" fillId="0" borderId="14" xfId="0" applyFont="false" applyBorder="true" applyAlignment="false" applyProtection="false">
      <alignment horizontal="general" vertical="bottom" textRotation="0" wrapText="false" indent="0" shrinkToFit="false"/>
      <protection locked="true" hidden="false"/>
    </xf>
    <xf numFmtId="164" fontId="0" fillId="0" borderId="15" xfId="0" applyFont="false" applyBorder="true" applyAlignment="false" applyProtection="false">
      <alignment horizontal="general" vertical="bottom" textRotation="0" wrapText="false" indent="0" shrinkToFit="false"/>
      <protection locked="true" hidden="false"/>
    </xf>
    <xf numFmtId="164" fontId="5" fillId="0" borderId="7" xfId="0" applyFont="true" applyBorder="true" applyAlignment="true" applyProtection="false">
      <alignment horizontal="center" vertical="center" textRotation="0" wrapText="false" indent="0" shrinkToFit="false"/>
      <protection locked="true" hidden="false"/>
    </xf>
    <xf numFmtId="170" fontId="5" fillId="0" borderId="7" xfId="0" applyFont="true" applyBorder="true" applyAlignment="false" applyProtection="false">
      <alignment horizontal="general" vertical="bottom" textRotation="0" wrapText="false" indent="0" shrinkToFit="false"/>
      <protection locked="true" hidden="false"/>
    </xf>
    <xf numFmtId="170" fontId="5" fillId="0" borderId="8" xfId="0" applyFont="true" applyBorder="true" applyAlignment="false" applyProtection="false">
      <alignment horizontal="general" vertical="bottom" textRotation="0" wrapText="false" indent="0" shrinkToFit="false"/>
      <protection locked="true" hidden="false"/>
    </xf>
    <xf numFmtId="170" fontId="5" fillId="0" borderId="9" xfId="0" applyFont="true" applyBorder="true" applyAlignment="false" applyProtection="false">
      <alignment horizontal="general" vertical="bottom" textRotation="0" wrapText="false" indent="0" shrinkToFit="false"/>
      <protection locked="true" hidden="false"/>
    </xf>
    <xf numFmtId="170" fontId="5" fillId="0" borderId="0" xfId="0" applyFont="true" applyBorder="true" applyAlignment="false" applyProtection="false">
      <alignment horizontal="general" vertical="bottom" textRotation="0" wrapText="false" indent="0" shrinkToFit="false"/>
      <protection locked="true" hidden="false"/>
    </xf>
    <xf numFmtId="164" fontId="4" fillId="0" borderId="0" xfId="20" applyFont="false" applyBorder="false" applyAlignment="false" applyProtection="false">
      <alignment horizontal="general" vertical="center" textRotation="0" wrapText="false" indent="0" shrinkToFit="false"/>
      <protection locked="true" hidden="false"/>
    </xf>
    <xf numFmtId="164" fontId="4" fillId="0" borderId="0" xfId="20" applyFont="true" applyBorder="true" applyAlignment="true" applyProtection="false">
      <alignment horizontal="left" vertical="top" textRotation="0" wrapText="true" indent="0" shrinkToFit="false"/>
      <protection locked="true" hidden="false"/>
    </xf>
    <xf numFmtId="164" fontId="4" fillId="0" borderId="0" xfId="20" applyFont="true" applyBorder="true" applyAlignment="true" applyProtection="false">
      <alignment horizontal="general" vertical="top" textRotation="0" wrapText="true" indent="0" shrinkToFit="false"/>
      <protection locked="true" hidden="false"/>
    </xf>
    <xf numFmtId="164" fontId="13" fillId="0" borderId="0" xfId="0" applyFont="true" applyBorder="false" applyAlignment="true" applyProtection="false">
      <alignment horizontal="left" vertical="center" textRotation="0" wrapText="false" indent="0" shrinkToFit="false"/>
      <protection locked="true" hidden="false"/>
    </xf>
    <xf numFmtId="164" fontId="14" fillId="0" borderId="0" xfId="0" applyFont="true" applyBorder="false" applyAlignment="false" applyProtection="false">
      <alignment horizontal="general" vertical="bottom" textRotation="0" wrapText="false" indent="0" shrinkToFit="false"/>
      <protection locked="true" hidden="false"/>
    </xf>
    <xf numFmtId="164" fontId="14" fillId="0" borderId="0" xfId="0" applyFont="true" applyBorder="false" applyAlignment="true" applyProtection="false">
      <alignment horizontal="center" vertical="center" textRotation="0" wrapText="false" indent="0" shrinkToFit="false"/>
      <protection locked="true" hidden="false"/>
    </xf>
    <xf numFmtId="164" fontId="15" fillId="0" borderId="0" xfId="0" applyFont="true" applyBorder="false" applyAlignment="true" applyProtection="false">
      <alignment horizontal="center" vertical="center" textRotation="0" wrapText="false" indent="0" shrinkToFit="false"/>
      <protection locked="true" hidden="false"/>
    </xf>
    <xf numFmtId="164" fontId="13" fillId="0" borderId="0" xfId="0" applyFont="true" applyBorder="false" applyAlignment="true" applyProtection="false">
      <alignment horizontal="center" vertical="center" textRotation="0" wrapText="false" indent="0" shrinkToFit="false"/>
      <protection locked="true" hidden="false"/>
    </xf>
    <xf numFmtId="164" fontId="13" fillId="3" borderId="16" xfId="0" applyFont="true" applyBorder="true" applyAlignment="true" applyProtection="false">
      <alignment horizontal="center" vertical="center" textRotation="0" wrapText="false" indent="0" shrinkToFit="false"/>
      <protection locked="true" hidden="false"/>
    </xf>
    <xf numFmtId="164" fontId="15" fillId="3" borderId="16" xfId="0" applyFont="true" applyBorder="true" applyAlignment="true" applyProtection="false">
      <alignment horizontal="center" vertical="center" textRotation="0" wrapText="false" indent="0" shrinkToFit="false"/>
      <protection locked="true" hidden="false"/>
    </xf>
    <xf numFmtId="164" fontId="13" fillId="0" borderId="16" xfId="0" applyFont="true" applyBorder="true" applyAlignment="true" applyProtection="false">
      <alignment horizontal="center" vertical="center" textRotation="0" wrapText="false" indent="0" shrinkToFit="false"/>
      <protection locked="true" hidden="false"/>
    </xf>
    <xf numFmtId="172" fontId="15" fillId="0" borderId="16" xfId="0" applyFont="true" applyBorder="true" applyAlignment="true" applyProtection="false">
      <alignment horizontal="center" vertical="center" textRotation="0" wrapText="false" indent="0" shrinkToFit="false"/>
      <protection locked="true" hidden="false"/>
    </xf>
    <xf numFmtId="164" fontId="15" fillId="0" borderId="16" xfId="0" applyFont="true" applyBorder="true" applyAlignment="true" applyProtection="false">
      <alignment horizontal="center" vertical="center" textRotation="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標準 2" xfId="20"/>
    <cellStyle name="Excel Built-in Comma [0] 1" xfId="21"/>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DC3E6"/>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C921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3.png"/><Relationship Id="rId2" Type="http://schemas.openxmlformats.org/officeDocument/2006/relationships/image" Target="../media/image4.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9</xdr:col>
      <xdr:colOff>146880</xdr:colOff>
      <xdr:row>13</xdr:row>
      <xdr:rowOff>7200</xdr:rowOff>
    </xdr:from>
    <xdr:to>
      <xdr:col>10</xdr:col>
      <xdr:colOff>48960</xdr:colOff>
      <xdr:row>18</xdr:row>
      <xdr:rowOff>34200</xdr:rowOff>
    </xdr:to>
    <xdr:sp>
      <xdr:nvSpPr>
        <xdr:cNvPr id="0" name="正方形/長方形 2"/>
        <xdr:cNvSpPr/>
      </xdr:nvSpPr>
      <xdr:spPr>
        <a:xfrm>
          <a:off x="5622480" y="2125440"/>
          <a:ext cx="530640" cy="836640"/>
        </a:xfrm>
        <a:prstGeom prst="rect">
          <a:avLst/>
        </a:prstGeom>
        <a:noFill/>
        <a:ln w="0">
          <a:noFill/>
        </a:ln>
      </xdr:spPr>
      <xdr:style>
        <a:lnRef idx="0"/>
        <a:fillRef idx="0"/>
        <a:effectRef idx="0"/>
        <a:fontRef idx="minor"/>
      </xdr:style>
    </xdr:sp>
    <xdr:clientData/>
  </xdr:twoCellAnchor>
  <xdr:twoCellAnchor editAs="oneCell">
    <xdr:from>
      <xdr:col>10</xdr:col>
      <xdr:colOff>100080</xdr:colOff>
      <xdr:row>60</xdr:row>
      <xdr:rowOff>73080</xdr:rowOff>
    </xdr:from>
    <xdr:to>
      <xdr:col>10</xdr:col>
      <xdr:colOff>112680</xdr:colOff>
      <xdr:row>61</xdr:row>
      <xdr:rowOff>92520</xdr:rowOff>
    </xdr:to>
    <xdr:sp>
      <xdr:nvSpPr>
        <xdr:cNvPr id="1" name="正方形/長方形 7"/>
        <xdr:cNvSpPr/>
      </xdr:nvSpPr>
      <xdr:spPr>
        <a:xfrm>
          <a:off x="6204240" y="9828360"/>
          <a:ext cx="12600" cy="181440"/>
        </a:xfrm>
        <a:prstGeom prst="rect">
          <a:avLst/>
        </a:prstGeom>
        <a:noFill/>
        <a:ln w="0">
          <a:noFill/>
        </a:ln>
      </xdr:spPr>
      <xdr:style>
        <a:lnRef idx="0"/>
        <a:fillRef idx="0"/>
        <a:effectRef idx="0"/>
        <a:fontRef idx="minor"/>
      </xdr:style>
    </xdr:sp>
    <xdr:clientData/>
  </xdr:twoCellAnchor>
  <xdr:twoCellAnchor editAs="oneCell">
    <xdr:from>
      <xdr:col>10</xdr:col>
      <xdr:colOff>323640</xdr:colOff>
      <xdr:row>31</xdr:row>
      <xdr:rowOff>11160</xdr:rowOff>
    </xdr:from>
    <xdr:to>
      <xdr:col>10</xdr:col>
      <xdr:colOff>336240</xdr:colOff>
      <xdr:row>32</xdr:row>
      <xdr:rowOff>15840</xdr:rowOff>
    </xdr:to>
    <xdr:sp>
      <xdr:nvSpPr>
        <xdr:cNvPr id="2" name="正方形/長方形 1"/>
        <xdr:cNvSpPr/>
      </xdr:nvSpPr>
      <xdr:spPr>
        <a:xfrm>
          <a:off x="6427800" y="5043960"/>
          <a:ext cx="12600" cy="180000"/>
        </a:xfrm>
        <a:prstGeom prst="rect">
          <a:avLst/>
        </a:prstGeom>
        <a:noFill/>
        <a:ln w="0">
          <a:noFill/>
        </a:ln>
      </xdr:spPr>
      <xdr:style>
        <a:lnRef idx="0"/>
        <a:fillRef idx="0"/>
        <a:effectRef idx="0"/>
        <a:fontRef idx="minor"/>
      </xdr:style>
    </xdr:sp>
    <xdr:clientData/>
  </xdr:twoCellAnchor>
  <xdr:twoCellAnchor editAs="oneCell">
    <xdr:from>
      <xdr:col>13</xdr:col>
      <xdr:colOff>381960</xdr:colOff>
      <xdr:row>77</xdr:row>
      <xdr:rowOff>42120</xdr:rowOff>
    </xdr:from>
    <xdr:to>
      <xdr:col>13</xdr:col>
      <xdr:colOff>393480</xdr:colOff>
      <xdr:row>78</xdr:row>
      <xdr:rowOff>16200</xdr:rowOff>
    </xdr:to>
    <xdr:sp>
      <xdr:nvSpPr>
        <xdr:cNvPr id="3" name="正方形/長方形 3"/>
        <xdr:cNvSpPr/>
      </xdr:nvSpPr>
      <xdr:spPr>
        <a:xfrm>
          <a:off x="8372160" y="12576960"/>
          <a:ext cx="11520" cy="135720"/>
        </a:xfrm>
        <a:prstGeom prst="rect">
          <a:avLst/>
        </a:prstGeom>
        <a:noFill/>
        <a:ln w="0">
          <a:noFill/>
        </a:ln>
      </xdr:spPr>
      <xdr:style>
        <a:lnRef idx="0"/>
        <a:fillRef idx="0"/>
        <a:effectRef idx="0"/>
        <a:fontRef idx="minor"/>
      </xdr:style>
    </xdr:sp>
    <xdr:clientData/>
  </xdr:twoCellAnchor>
  <xdr:twoCellAnchor editAs="oneCell">
    <xdr:from>
      <xdr:col>6</xdr:col>
      <xdr:colOff>360360</xdr:colOff>
      <xdr:row>136</xdr:row>
      <xdr:rowOff>119880</xdr:rowOff>
    </xdr:from>
    <xdr:to>
      <xdr:col>6</xdr:col>
      <xdr:colOff>373680</xdr:colOff>
      <xdr:row>138</xdr:row>
      <xdr:rowOff>3240</xdr:rowOff>
    </xdr:to>
    <xdr:sp>
      <xdr:nvSpPr>
        <xdr:cNvPr id="4" name="正方形/長方形 5"/>
        <xdr:cNvSpPr/>
      </xdr:nvSpPr>
      <xdr:spPr>
        <a:xfrm>
          <a:off x="3949920" y="22208040"/>
          <a:ext cx="13320" cy="207360"/>
        </a:xfrm>
        <a:prstGeom prst="rect">
          <a:avLst/>
        </a:prstGeom>
        <a:noFill/>
        <a:ln w="0">
          <a:noFill/>
        </a:ln>
      </xdr:spPr>
      <xdr:style>
        <a:lnRef idx="0"/>
        <a:fillRef idx="0"/>
        <a:effectRef idx="0"/>
        <a:fontRef idx="minor"/>
      </xdr:style>
    </xdr:sp>
    <xdr:clientData/>
  </xdr:twoCellAnchor>
  <xdr:twoCellAnchor editAs="oneCell">
    <xdr:from>
      <xdr:col>7</xdr:col>
      <xdr:colOff>253800</xdr:colOff>
      <xdr:row>135</xdr:row>
      <xdr:rowOff>10800</xdr:rowOff>
    </xdr:from>
    <xdr:to>
      <xdr:col>7</xdr:col>
      <xdr:colOff>266400</xdr:colOff>
      <xdr:row>136</xdr:row>
      <xdr:rowOff>29160</xdr:rowOff>
    </xdr:to>
    <xdr:sp>
      <xdr:nvSpPr>
        <xdr:cNvPr id="5" name="正方形/長方形 6"/>
        <xdr:cNvSpPr/>
      </xdr:nvSpPr>
      <xdr:spPr>
        <a:xfrm>
          <a:off x="4471920" y="21937320"/>
          <a:ext cx="12600" cy="180000"/>
        </a:xfrm>
        <a:prstGeom prst="rect">
          <a:avLst/>
        </a:prstGeom>
        <a:noFill/>
        <a:ln w="0">
          <a:noFill/>
        </a:ln>
      </xdr:spPr>
      <xdr:style>
        <a:lnRef idx="0"/>
        <a:fillRef idx="0"/>
        <a:effectRef idx="0"/>
        <a:fontRef idx="minor"/>
      </xdr:style>
    </xdr:sp>
    <xdr:clientData/>
  </xdr:twoCellAnchor>
  <xdr:twoCellAnchor editAs="oneCell">
    <xdr:from>
      <xdr:col>8</xdr:col>
      <xdr:colOff>41040</xdr:colOff>
      <xdr:row>134</xdr:row>
      <xdr:rowOff>3960</xdr:rowOff>
    </xdr:from>
    <xdr:to>
      <xdr:col>8</xdr:col>
      <xdr:colOff>50400</xdr:colOff>
      <xdr:row>134</xdr:row>
      <xdr:rowOff>137880</xdr:rowOff>
    </xdr:to>
    <xdr:sp>
      <xdr:nvSpPr>
        <xdr:cNvPr id="6" name="正方形/長方形 14"/>
        <xdr:cNvSpPr/>
      </xdr:nvSpPr>
      <xdr:spPr>
        <a:xfrm>
          <a:off x="4887720" y="21768480"/>
          <a:ext cx="9360" cy="133920"/>
        </a:xfrm>
        <a:prstGeom prst="rect">
          <a:avLst/>
        </a:prstGeom>
        <a:noFill/>
        <a:ln w="0">
          <a:noFill/>
        </a:ln>
      </xdr:spPr>
      <xdr:style>
        <a:lnRef idx="0"/>
        <a:fillRef idx="0"/>
        <a:effectRef idx="0"/>
        <a:fontRef idx="minor"/>
      </xdr:style>
    </xdr:sp>
    <xdr:clientData/>
  </xdr:twoCellAnchor>
  <xdr:twoCellAnchor editAs="oneCell">
    <xdr:from>
      <xdr:col>8</xdr:col>
      <xdr:colOff>200520</xdr:colOff>
      <xdr:row>105</xdr:row>
      <xdr:rowOff>3240</xdr:rowOff>
    </xdr:from>
    <xdr:to>
      <xdr:col>8</xdr:col>
      <xdr:colOff>210600</xdr:colOff>
      <xdr:row>106</xdr:row>
      <xdr:rowOff>15120</xdr:rowOff>
    </xdr:to>
    <xdr:sp>
      <xdr:nvSpPr>
        <xdr:cNvPr id="7" name="正方形/長方形 17"/>
        <xdr:cNvSpPr/>
      </xdr:nvSpPr>
      <xdr:spPr>
        <a:xfrm>
          <a:off x="5047200" y="17071920"/>
          <a:ext cx="10080" cy="173880"/>
        </a:xfrm>
        <a:prstGeom prst="rect">
          <a:avLst/>
        </a:prstGeom>
        <a:noFill/>
        <a:ln w="0">
          <a:noFill/>
        </a:ln>
      </xdr:spPr>
      <xdr:style>
        <a:lnRef idx="0"/>
        <a:fillRef idx="0"/>
        <a:effectRef idx="0"/>
        <a:fontRef idx="minor"/>
      </xdr:style>
    </xdr:sp>
    <xdr:clientData/>
  </xdr:twoCellAnchor>
  <xdr:twoCellAnchor editAs="oneCell">
    <xdr:from>
      <xdr:col>9</xdr:col>
      <xdr:colOff>398880</xdr:colOff>
      <xdr:row>102</xdr:row>
      <xdr:rowOff>120600</xdr:rowOff>
    </xdr:from>
    <xdr:to>
      <xdr:col>9</xdr:col>
      <xdr:colOff>412200</xdr:colOff>
      <xdr:row>104</xdr:row>
      <xdr:rowOff>5040</xdr:rowOff>
    </xdr:to>
    <xdr:sp>
      <xdr:nvSpPr>
        <xdr:cNvPr id="8" name="正方形/長方形 10"/>
        <xdr:cNvSpPr/>
      </xdr:nvSpPr>
      <xdr:spPr>
        <a:xfrm>
          <a:off x="5874480" y="16703280"/>
          <a:ext cx="13320" cy="208440"/>
        </a:xfrm>
        <a:prstGeom prst="rect">
          <a:avLst/>
        </a:prstGeom>
        <a:noFill/>
        <a:ln w="0">
          <a:noFill/>
        </a:ln>
      </xdr:spPr>
      <xdr:style>
        <a:lnRef idx="0"/>
        <a:fillRef idx="0"/>
        <a:effectRef idx="0"/>
        <a:fontRef idx="minor"/>
      </xdr:style>
    </xdr:sp>
    <xdr:clientData/>
  </xdr:twoCellAnchor>
  <xdr:twoCellAnchor editAs="oneCell">
    <xdr:from>
      <xdr:col>12</xdr:col>
      <xdr:colOff>507600</xdr:colOff>
      <xdr:row>178</xdr:row>
      <xdr:rowOff>105480</xdr:rowOff>
    </xdr:from>
    <xdr:to>
      <xdr:col>12</xdr:col>
      <xdr:colOff>516960</xdr:colOff>
      <xdr:row>179</xdr:row>
      <xdr:rowOff>138240</xdr:rowOff>
    </xdr:to>
    <xdr:sp>
      <xdr:nvSpPr>
        <xdr:cNvPr id="9" name="正方形/長方形 22"/>
        <xdr:cNvSpPr/>
      </xdr:nvSpPr>
      <xdr:spPr>
        <a:xfrm>
          <a:off x="7868880" y="28994760"/>
          <a:ext cx="9360" cy="194400"/>
        </a:xfrm>
        <a:prstGeom prst="rect">
          <a:avLst/>
        </a:prstGeom>
        <a:noFill/>
        <a:ln w="0">
          <a:noFill/>
        </a:ln>
      </xdr:spPr>
      <xdr:style>
        <a:lnRef idx="0"/>
        <a:fillRef idx="0"/>
        <a:effectRef idx="0"/>
        <a:fontRef idx="minor"/>
      </xdr:style>
    </xdr:sp>
    <xdr:clientData/>
  </xdr:twoCellAnchor>
  <xdr:twoCellAnchor editAs="oneCell">
    <xdr:from>
      <xdr:col>15</xdr:col>
      <xdr:colOff>538200</xdr:colOff>
      <xdr:row>180</xdr:row>
      <xdr:rowOff>3600</xdr:rowOff>
    </xdr:from>
    <xdr:to>
      <xdr:col>15</xdr:col>
      <xdr:colOff>548280</xdr:colOff>
      <xdr:row>180</xdr:row>
      <xdr:rowOff>136800</xdr:rowOff>
    </xdr:to>
    <xdr:sp>
      <xdr:nvSpPr>
        <xdr:cNvPr id="10" name="正方形/長方形 23"/>
        <xdr:cNvSpPr/>
      </xdr:nvSpPr>
      <xdr:spPr>
        <a:xfrm>
          <a:off x="9785520" y="29216520"/>
          <a:ext cx="10080" cy="133200"/>
        </a:xfrm>
        <a:prstGeom prst="rect">
          <a:avLst/>
        </a:prstGeom>
        <a:noFill/>
        <a:ln w="0">
          <a:noFill/>
        </a:ln>
      </xdr:spPr>
      <xdr:style>
        <a:lnRef idx="0"/>
        <a:fillRef idx="0"/>
        <a:effectRef idx="0"/>
        <a:fontRef idx="minor"/>
      </xdr:style>
    </xdr:sp>
    <xdr:clientData/>
  </xdr:twoCellAnchor>
  <xdr:twoCellAnchor editAs="oneCell">
    <xdr:from>
      <xdr:col>15</xdr:col>
      <xdr:colOff>246960</xdr:colOff>
      <xdr:row>223</xdr:row>
      <xdr:rowOff>42840</xdr:rowOff>
    </xdr:from>
    <xdr:to>
      <xdr:col>15</xdr:col>
      <xdr:colOff>260280</xdr:colOff>
      <xdr:row>224</xdr:row>
      <xdr:rowOff>61560</xdr:rowOff>
    </xdr:to>
    <xdr:sp>
      <xdr:nvSpPr>
        <xdr:cNvPr id="11" name="正方形/長方形 27"/>
        <xdr:cNvSpPr/>
      </xdr:nvSpPr>
      <xdr:spPr>
        <a:xfrm>
          <a:off x="9494280" y="36218520"/>
          <a:ext cx="13320" cy="180720"/>
        </a:xfrm>
        <a:prstGeom prst="rect">
          <a:avLst/>
        </a:prstGeom>
        <a:noFill/>
        <a:ln w="0">
          <a:noFill/>
        </a:ln>
      </xdr:spPr>
      <xdr:style>
        <a:lnRef idx="0"/>
        <a:fillRef idx="0"/>
        <a:effectRef idx="0"/>
        <a:fontRef idx="minor"/>
      </xdr:style>
    </xdr:sp>
    <xdr:clientData/>
  </xdr:twoCellAnchor>
  <xdr:twoCellAnchor editAs="oneCell">
    <xdr:from>
      <xdr:col>8</xdr:col>
      <xdr:colOff>437400</xdr:colOff>
      <xdr:row>274</xdr:row>
      <xdr:rowOff>119160</xdr:rowOff>
    </xdr:from>
    <xdr:to>
      <xdr:col>8</xdr:col>
      <xdr:colOff>450000</xdr:colOff>
      <xdr:row>276</xdr:row>
      <xdr:rowOff>3600</xdr:rowOff>
    </xdr:to>
    <xdr:sp>
      <xdr:nvSpPr>
        <xdr:cNvPr id="12" name="正方形/長方形 9"/>
        <xdr:cNvSpPr/>
      </xdr:nvSpPr>
      <xdr:spPr>
        <a:xfrm>
          <a:off x="5284080" y="44553240"/>
          <a:ext cx="12600" cy="208080"/>
        </a:xfrm>
        <a:prstGeom prst="rect">
          <a:avLst/>
        </a:prstGeom>
        <a:noFill/>
        <a:ln w="0">
          <a:noFill/>
        </a:ln>
      </xdr:spPr>
      <xdr:style>
        <a:lnRef idx="0"/>
        <a:fillRef idx="0"/>
        <a:effectRef idx="0"/>
        <a:fontRef idx="minor"/>
      </xdr:style>
    </xdr:sp>
    <xdr:clientData/>
  </xdr:twoCellAnchor>
  <xdr:twoCellAnchor editAs="oneCell">
    <xdr:from>
      <xdr:col>12</xdr:col>
      <xdr:colOff>199800</xdr:colOff>
      <xdr:row>266</xdr:row>
      <xdr:rowOff>120600</xdr:rowOff>
    </xdr:from>
    <xdr:to>
      <xdr:col>12</xdr:col>
      <xdr:colOff>210600</xdr:colOff>
      <xdr:row>268</xdr:row>
      <xdr:rowOff>3600</xdr:rowOff>
    </xdr:to>
    <xdr:sp>
      <xdr:nvSpPr>
        <xdr:cNvPr id="13" name="正方形/長方形 11"/>
        <xdr:cNvSpPr/>
      </xdr:nvSpPr>
      <xdr:spPr>
        <a:xfrm>
          <a:off x="7561080" y="43259040"/>
          <a:ext cx="10800" cy="207000"/>
        </a:xfrm>
        <a:prstGeom prst="rect">
          <a:avLst/>
        </a:prstGeom>
        <a:noFill/>
        <a:ln w="0">
          <a:noFill/>
        </a:ln>
      </xdr:spPr>
      <xdr:style>
        <a:lnRef idx="0"/>
        <a:fillRef idx="0"/>
        <a:effectRef idx="0"/>
        <a:fontRef idx="minor"/>
      </xdr:style>
    </xdr:sp>
    <xdr:clientData/>
  </xdr:twoCellAnchor>
  <xdr:twoCellAnchor editAs="oneCell">
    <xdr:from>
      <xdr:col>10</xdr:col>
      <xdr:colOff>39240</xdr:colOff>
      <xdr:row>314</xdr:row>
      <xdr:rowOff>42840</xdr:rowOff>
    </xdr:from>
    <xdr:to>
      <xdr:col>10</xdr:col>
      <xdr:colOff>48960</xdr:colOff>
      <xdr:row>315</xdr:row>
      <xdr:rowOff>16560</xdr:rowOff>
    </xdr:to>
    <xdr:sp>
      <xdr:nvSpPr>
        <xdr:cNvPr id="14" name="正方形/長方形 13"/>
        <xdr:cNvSpPr/>
      </xdr:nvSpPr>
      <xdr:spPr>
        <a:xfrm>
          <a:off x="6143400" y="50953680"/>
          <a:ext cx="9720" cy="135720"/>
        </a:xfrm>
        <a:prstGeom prst="rect">
          <a:avLst/>
        </a:prstGeom>
        <a:noFill/>
        <a:ln w="0">
          <a:noFill/>
        </a:ln>
      </xdr:spPr>
      <xdr:style>
        <a:lnRef idx="0"/>
        <a:fillRef idx="0"/>
        <a:effectRef idx="0"/>
        <a:fontRef idx="minor"/>
      </xdr:style>
    </xdr:sp>
    <xdr:clientData/>
  </xdr:twoCellAnchor>
  <xdr:twoCellAnchor editAs="oneCell">
    <xdr:from>
      <xdr:col>12</xdr:col>
      <xdr:colOff>304920</xdr:colOff>
      <xdr:row>329</xdr:row>
      <xdr:rowOff>73800</xdr:rowOff>
    </xdr:from>
    <xdr:to>
      <xdr:col>12</xdr:col>
      <xdr:colOff>481320</xdr:colOff>
      <xdr:row>330</xdr:row>
      <xdr:rowOff>140400</xdr:rowOff>
    </xdr:to>
    <xdr:sp>
      <xdr:nvSpPr>
        <xdr:cNvPr id="15" name="テキスト ボックス 15"/>
        <xdr:cNvSpPr/>
      </xdr:nvSpPr>
      <xdr:spPr>
        <a:xfrm>
          <a:off x="7666200" y="53413560"/>
          <a:ext cx="176400" cy="228600"/>
        </a:xfrm>
        <a:prstGeom prst="rect">
          <a:avLst/>
        </a:prstGeom>
        <a:noFill/>
        <a:ln w="0">
          <a:noFill/>
        </a:ln>
      </xdr:spPr>
      <xdr:style>
        <a:lnRef idx="0"/>
        <a:fillRef idx="0"/>
        <a:effectRef idx="0"/>
        <a:fontRef idx="minor"/>
      </xdr:style>
    </xdr:sp>
    <xdr:clientData/>
  </xdr:twoCellAnchor>
  <xdr:twoCellAnchor editAs="oneCell">
    <xdr:from>
      <xdr:col>14</xdr:col>
      <xdr:colOff>612720</xdr:colOff>
      <xdr:row>307</xdr:row>
      <xdr:rowOff>42480</xdr:rowOff>
    </xdr:from>
    <xdr:to>
      <xdr:col>14</xdr:col>
      <xdr:colOff>621720</xdr:colOff>
      <xdr:row>308</xdr:row>
      <xdr:rowOff>15480</xdr:rowOff>
    </xdr:to>
    <xdr:sp>
      <xdr:nvSpPr>
        <xdr:cNvPr id="16" name="正方形/長方形 16"/>
        <xdr:cNvSpPr/>
      </xdr:nvSpPr>
      <xdr:spPr>
        <a:xfrm>
          <a:off x="9231480" y="49820040"/>
          <a:ext cx="9000" cy="135000"/>
        </a:xfrm>
        <a:prstGeom prst="rect">
          <a:avLst/>
        </a:prstGeom>
        <a:noFill/>
        <a:ln w="0">
          <a:noFill/>
        </a:ln>
      </xdr:spPr>
      <xdr:style>
        <a:lnRef idx="0"/>
        <a:fillRef idx="0"/>
        <a:effectRef idx="0"/>
        <a:fontRef idx="minor"/>
      </xdr:style>
    </xdr:sp>
    <xdr:clientData/>
  </xdr:twoCellAnchor>
  <xdr:twoCellAnchor editAs="oneCell">
    <xdr:from>
      <xdr:col>7</xdr:col>
      <xdr:colOff>308520</xdr:colOff>
      <xdr:row>355</xdr:row>
      <xdr:rowOff>105120</xdr:rowOff>
    </xdr:from>
    <xdr:to>
      <xdr:col>7</xdr:col>
      <xdr:colOff>319320</xdr:colOff>
      <xdr:row>356</xdr:row>
      <xdr:rowOff>79920</xdr:rowOff>
    </xdr:to>
    <xdr:sp>
      <xdr:nvSpPr>
        <xdr:cNvPr id="17" name="正方形/長方形 19"/>
        <xdr:cNvSpPr/>
      </xdr:nvSpPr>
      <xdr:spPr>
        <a:xfrm>
          <a:off x="4526640" y="57655080"/>
          <a:ext cx="10800" cy="136800"/>
        </a:xfrm>
        <a:prstGeom prst="rect">
          <a:avLst/>
        </a:prstGeom>
        <a:noFill/>
        <a:ln w="0">
          <a:noFill/>
        </a:ln>
      </xdr:spPr>
      <xdr:style>
        <a:lnRef idx="0"/>
        <a:fillRef idx="0"/>
        <a:effectRef idx="0"/>
        <a:fontRef idx="minor"/>
      </xdr:style>
    </xdr:sp>
    <xdr:clientData/>
  </xdr:twoCellAnchor>
  <xdr:twoCellAnchor editAs="oneCell">
    <xdr:from>
      <xdr:col>9</xdr:col>
      <xdr:colOff>123480</xdr:colOff>
      <xdr:row>355</xdr:row>
      <xdr:rowOff>117720</xdr:rowOff>
    </xdr:from>
    <xdr:to>
      <xdr:col>9</xdr:col>
      <xdr:colOff>132480</xdr:colOff>
      <xdr:row>356</xdr:row>
      <xdr:rowOff>138240</xdr:rowOff>
    </xdr:to>
    <xdr:sp>
      <xdr:nvSpPr>
        <xdr:cNvPr id="18" name="正方形/長方形 20"/>
        <xdr:cNvSpPr/>
      </xdr:nvSpPr>
      <xdr:spPr>
        <a:xfrm>
          <a:off x="5599080" y="57667680"/>
          <a:ext cx="9000" cy="182520"/>
        </a:xfrm>
        <a:prstGeom prst="rect">
          <a:avLst/>
        </a:prstGeom>
        <a:noFill/>
        <a:ln w="0">
          <a:noFill/>
        </a:ln>
      </xdr:spPr>
      <xdr:style>
        <a:lnRef idx="0"/>
        <a:fillRef idx="0"/>
        <a:effectRef idx="0"/>
        <a:fontRef idx="minor"/>
      </xdr:style>
    </xdr:sp>
    <xdr:clientData/>
  </xdr:twoCellAnchor>
  <xdr:twoCellAnchor editAs="oneCell">
    <xdr:from>
      <xdr:col>9</xdr:col>
      <xdr:colOff>169560</xdr:colOff>
      <xdr:row>398</xdr:row>
      <xdr:rowOff>119520</xdr:rowOff>
    </xdr:from>
    <xdr:to>
      <xdr:col>9</xdr:col>
      <xdr:colOff>182160</xdr:colOff>
      <xdr:row>400</xdr:row>
      <xdr:rowOff>4320</xdr:rowOff>
    </xdr:to>
    <xdr:sp>
      <xdr:nvSpPr>
        <xdr:cNvPr id="19" name="正方形/長方形 24"/>
        <xdr:cNvSpPr/>
      </xdr:nvSpPr>
      <xdr:spPr>
        <a:xfrm>
          <a:off x="5645160" y="64632240"/>
          <a:ext cx="12600" cy="208440"/>
        </a:xfrm>
        <a:prstGeom prst="rect">
          <a:avLst/>
        </a:prstGeom>
        <a:noFill/>
        <a:ln w="0">
          <a:noFill/>
        </a:ln>
      </xdr:spPr>
      <xdr:style>
        <a:lnRef idx="0"/>
        <a:fillRef idx="0"/>
        <a:effectRef idx="0"/>
        <a:fontRef idx="minor"/>
      </xdr:style>
    </xdr:sp>
    <xdr:clientData/>
  </xdr:twoCellAnchor>
  <xdr:twoCellAnchor editAs="oneCell">
    <xdr:from>
      <xdr:col>11</xdr:col>
      <xdr:colOff>278280</xdr:colOff>
      <xdr:row>403</xdr:row>
      <xdr:rowOff>118440</xdr:rowOff>
    </xdr:from>
    <xdr:to>
      <xdr:col>11</xdr:col>
      <xdr:colOff>287280</xdr:colOff>
      <xdr:row>404</xdr:row>
      <xdr:rowOff>138960</xdr:rowOff>
    </xdr:to>
    <xdr:sp>
      <xdr:nvSpPr>
        <xdr:cNvPr id="20" name="正方形/長方形 25"/>
        <xdr:cNvSpPr/>
      </xdr:nvSpPr>
      <xdr:spPr>
        <a:xfrm>
          <a:off x="7011000" y="65440800"/>
          <a:ext cx="9000" cy="182520"/>
        </a:xfrm>
        <a:prstGeom prst="rect">
          <a:avLst/>
        </a:prstGeom>
        <a:noFill/>
        <a:ln w="0">
          <a:noFill/>
        </a:ln>
      </xdr:spPr>
      <xdr:style>
        <a:lnRef idx="0"/>
        <a:fillRef idx="0"/>
        <a:effectRef idx="0"/>
        <a:fontRef idx="minor"/>
      </xdr:style>
    </xdr:sp>
    <xdr:clientData/>
  </xdr:twoCellAnchor>
  <xdr:twoCellAnchor editAs="oneCell">
    <xdr:from>
      <xdr:col>12</xdr:col>
      <xdr:colOff>199800</xdr:colOff>
      <xdr:row>406</xdr:row>
      <xdr:rowOff>106560</xdr:rowOff>
    </xdr:from>
    <xdr:to>
      <xdr:col>12</xdr:col>
      <xdr:colOff>210600</xdr:colOff>
      <xdr:row>407</xdr:row>
      <xdr:rowOff>137880</xdr:rowOff>
    </xdr:to>
    <xdr:sp>
      <xdr:nvSpPr>
        <xdr:cNvPr id="21" name="正方形/長方形 28"/>
        <xdr:cNvSpPr/>
      </xdr:nvSpPr>
      <xdr:spPr>
        <a:xfrm>
          <a:off x="7561080" y="65914560"/>
          <a:ext cx="10800" cy="193320"/>
        </a:xfrm>
        <a:prstGeom prst="rect">
          <a:avLst/>
        </a:prstGeom>
        <a:noFill/>
        <a:ln w="0">
          <a:noFill/>
        </a:ln>
      </xdr:spPr>
      <xdr:style>
        <a:lnRef idx="0"/>
        <a:fillRef idx="0"/>
        <a:effectRef idx="0"/>
        <a:fontRef idx="minor"/>
      </xdr:style>
    </xdr:sp>
    <xdr:clientData/>
  </xdr:twoCellAnchor>
  <xdr:twoCellAnchor editAs="oneCell">
    <xdr:from>
      <xdr:col>12</xdr:col>
      <xdr:colOff>466920</xdr:colOff>
      <xdr:row>408</xdr:row>
      <xdr:rowOff>74160</xdr:rowOff>
    </xdr:from>
    <xdr:to>
      <xdr:col>12</xdr:col>
      <xdr:colOff>477720</xdr:colOff>
      <xdr:row>409</xdr:row>
      <xdr:rowOff>48600</xdr:rowOff>
    </xdr:to>
    <xdr:sp>
      <xdr:nvSpPr>
        <xdr:cNvPr id="22" name="正方形/長方形 29"/>
        <xdr:cNvSpPr/>
      </xdr:nvSpPr>
      <xdr:spPr>
        <a:xfrm>
          <a:off x="7828200" y="66206160"/>
          <a:ext cx="10800" cy="136440"/>
        </a:xfrm>
        <a:prstGeom prst="rect">
          <a:avLst/>
        </a:prstGeom>
        <a:noFill/>
        <a:ln w="0">
          <a:noFill/>
        </a:ln>
      </xdr:spPr>
      <xdr:style>
        <a:lnRef idx="0"/>
        <a:fillRef idx="0"/>
        <a:effectRef idx="0"/>
        <a:fontRef idx="minor"/>
      </xdr:style>
    </xdr:sp>
    <xdr:clientData/>
  </xdr:twoCellAnchor>
  <xdr:twoCellAnchor editAs="absolute">
    <xdr:from>
      <xdr:col>1</xdr:col>
      <xdr:colOff>92880</xdr:colOff>
      <xdr:row>0</xdr:row>
      <xdr:rowOff>0</xdr:rowOff>
    </xdr:from>
    <xdr:to>
      <xdr:col>18</xdr:col>
      <xdr:colOff>527040</xdr:colOff>
      <xdr:row>31</xdr:row>
      <xdr:rowOff>53280</xdr:rowOff>
    </xdr:to>
    <xdr:pic>
      <xdr:nvPicPr>
        <xdr:cNvPr id="23" name="画像 2" descr=""/>
        <xdr:cNvPicPr/>
      </xdr:nvPicPr>
      <xdr:blipFill>
        <a:blip r:embed="rId1"/>
        <a:stretch/>
      </xdr:blipFill>
      <xdr:spPr>
        <a:xfrm>
          <a:off x="605160" y="0"/>
          <a:ext cx="11055240" cy="5086080"/>
        </a:xfrm>
        <a:prstGeom prst="rect">
          <a:avLst/>
        </a:prstGeom>
        <a:ln w="0">
          <a:noFill/>
        </a:ln>
      </xdr:spPr>
    </xdr:pic>
    <xdr:clientData/>
  </xdr:twoCellAnchor>
  <xdr:twoCellAnchor editAs="absolute">
    <xdr:from>
      <xdr:col>1</xdr:col>
      <xdr:colOff>3960</xdr:colOff>
      <xdr:row>33</xdr:row>
      <xdr:rowOff>6480</xdr:rowOff>
    </xdr:from>
    <xdr:to>
      <xdr:col>19</xdr:col>
      <xdr:colOff>254160</xdr:colOff>
      <xdr:row>64</xdr:row>
      <xdr:rowOff>27360</xdr:rowOff>
    </xdr:to>
    <xdr:pic>
      <xdr:nvPicPr>
        <xdr:cNvPr id="24" name="画像 1" descr=""/>
        <xdr:cNvPicPr/>
      </xdr:nvPicPr>
      <xdr:blipFill>
        <a:blip r:embed="rId2"/>
        <a:stretch/>
      </xdr:blipFill>
      <xdr:spPr>
        <a:xfrm>
          <a:off x="516240" y="5376600"/>
          <a:ext cx="11499840" cy="5067000"/>
        </a:xfrm>
        <a:prstGeom prst="rect">
          <a:avLst/>
        </a:prstGeom>
        <a:ln w="0">
          <a:noFill/>
        </a:ln>
      </xdr:spPr>
    </xdr:pic>
    <xdr:clientData/>
  </xdr:twoCellAnchor>
</xdr:wsDr>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R64"/>
  <sheetViews>
    <sheetView showFormulas="false" showGridLines="true" showRowColHeaders="true" showZeros="true" rightToLeft="false" tabSelected="true" showOutlineSymbols="true" defaultGridColor="true" view="normal" topLeftCell="A1" colorId="64" zoomScale="80" zoomScaleNormal="80" zoomScalePageLayoutView="100" workbookViewId="0">
      <pane xSplit="1" ySplit="8" topLeftCell="B21" activePane="bottomRight" state="frozen"/>
      <selection pane="topLeft" activeCell="A1" activeCellId="0" sqref="A1"/>
      <selection pane="topRight" activeCell="B1" activeCellId="0" sqref="B1"/>
      <selection pane="bottomLeft" activeCell="A21" activeCellId="0" sqref="A21"/>
      <selection pane="bottomRight" activeCell="F40" activeCellId="0" sqref="F40"/>
    </sheetView>
  </sheetViews>
  <sheetFormatPr defaultColWidth="10.08203125" defaultRowHeight="12.75" zeroHeight="false" outlineLevelRow="0" outlineLevelCol="0"/>
  <cols>
    <col collapsed="false" customWidth="true" hidden="false" outlineLevel="0" max="1" min="1" style="0" width="5.92"/>
    <col collapsed="false" customWidth="true" hidden="false" outlineLevel="0" max="2" min="2" style="0" width="14.68"/>
    <col collapsed="false" customWidth="true" hidden="false" outlineLevel="0" max="3" min="3" style="0" width="12.98"/>
    <col collapsed="false" customWidth="true" hidden="false" outlineLevel="0" max="7" min="7" style="0" width="15.43"/>
    <col collapsed="false" customWidth="true" hidden="false" outlineLevel="0" max="8" min="8" style="0" width="15.3"/>
    <col collapsed="false" customWidth="true" hidden="false" outlineLevel="0" max="9" min="9" style="0" width="15.64"/>
    <col collapsed="false" customWidth="true" hidden="false" outlineLevel="0" max="10" min="10" style="0" width="13.29"/>
    <col collapsed="false" customWidth="true" hidden="false" outlineLevel="0" max="11" min="11" style="0" width="11.14"/>
    <col collapsed="false" customWidth="true" hidden="false" outlineLevel="0" max="12" min="12" style="0" width="9.47"/>
    <col collapsed="false" customWidth="true" hidden="false" outlineLevel="0" max="13" min="13" style="0" width="13.7"/>
    <col collapsed="false" customWidth="true" hidden="false" outlineLevel="0" max="14" min="14" style="0" width="15.43"/>
    <col collapsed="false" customWidth="true" hidden="false" outlineLevel="0" max="15" min="15" style="0" width="14.53"/>
  </cols>
  <sheetData>
    <row r="1" customFormat="false" ht="12.75" hidden="false" customHeight="false" outlineLevel="0" collapsed="false">
      <c r="A1" s="1" t="s">
        <v>0</v>
      </c>
      <c r="C1" s="2" t="s">
        <v>1</v>
      </c>
    </row>
    <row r="2" customFormat="false" ht="12.75" hidden="false" customHeight="false" outlineLevel="0" collapsed="false">
      <c r="A2" s="1" t="s">
        <v>2</v>
      </c>
      <c r="C2" s="2" t="s">
        <v>3</v>
      </c>
    </row>
    <row r="3" customFormat="false" ht="12.75" hidden="false" customHeight="false" outlineLevel="0" collapsed="false">
      <c r="A3" s="1" t="s">
        <v>4</v>
      </c>
      <c r="C3" s="3" t="n">
        <v>100000</v>
      </c>
    </row>
    <row r="4" customFormat="false" ht="12.75" hidden="false" customHeight="false" outlineLevel="0" collapsed="false">
      <c r="A4" s="1" t="s">
        <v>5</v>
      </c>
      <c r="C4" s="3" t="s">
        <v>6</v>
      </c>
    </row>
    <row r="5" customFormat="false" ht="12.75" hidden="false" customHeight="false" outlineLevel="0" collapsed="false">
      <c r="A5" s="1" t="s">
        <v>7</v>
      </c>
      <c r="C5" s="4" t="s">
        <v>8</v>
      </c>
    </row>
    <row r="6" customFormat="false" ht="12.75" hidden="false" customHeight="false" outlineLevel="0" collapsed="false">
      <c r="A6" s="5" t="s">
        <v>9</v>
      </c>
      <c r="B6" s="5" t="s">
        <v>10</v>
      </c>
      <c r="C6" s="5" t="s">
        <v>10</v>
      </c>
      <c r="D6" s="6" t="s">
        <v>11</v>
      </c>
      <c r="E6" s="7"/>
      <c r="F6" s="8"/>
      <c r="G6" s="9" t="s">
        <v>12</v>
      </c>
      <c r="H6" s="9"/>
      <c r="I6" s="9"/>
      <c r="J6" s="9" t="s">
        <v>13</v>
      </c>
      <c r="K6" s="9"/>
      <c r="L6" s="9"/>
      <c r="M6" s="9" t="s">
        <v>14</v>
      </c>
      <c r="N6" s="9"/>
      <c r="O6" s="9"/>
    </row>
    <row r="7" customFormat="false" ht="12.75" hidden="false" customHeight="false" outlineLevel="0" collapsed="false">
      <c r="A7" s="10"/>
      <c r="B7" s="10" t="s">
        <v>15</v>
      </c>
      <c r="C7" s="11" t="s">
        <v>16</v>
      </c>
      <c r="D7" s="12" t="n">
        <v>1.27</v>
      </c>
      <c r="E7" s="13" t="n">
        <v>1.5</v>
      </c>
      <c r="F7" s="14" t="n">
        <v>2</v>
      </c>
      <c r="G7" s="12" t="n">
        <v>1.27</v>
      </c>
      <c r="H7" s="13" t="n">
        <v>1.5</v>
      </c>
      <c r="I7" s="14" t="n">
        <v>2</v>
      </c>
      <c r="J7" s="12" t="n">
        <v>1.27</v>
      </c>
      <c r="K7" s="13" t="n">
        <v>1.5</v>
      </c>
      <c r="L7" s="14" t="n">
        <v>2</v>
      </c>
      <c r="M7" s="12" t="n">
        <v>1.27</v>
      </c>
      <c r="N7" s="13" t="n">
        <v>1.5</v>
      </c>
      <c r="O7" s="14" t="n">
        <v>2</v>
      </c>
    </row>
    <row r="8" customFormat="false" ht="12.75" hidden="false" customHeight="false" outlineLevel="0" collapsed="false">
      <c r="A8" s="15" t="s">
        <v>17</v>
      </c>
      <c r="B8" s="16"/>
      <c r="C8" s="17"/>
      <c r="D8" s="18"/>
      <c r="E8" s="19"/>
      <c r="F8" s="20"/>
      <c r="G8" s="21" t="n">
        <f aca="false">C3</f>
        <v>100000</v>
      </c>
      <c r="H8" s="22" t="n">
        <f aca="false">C3</f>
        <v>100000</v>
      </c>
      <c r="I8" s="23" t="n">
        <f aca="false">C3</f>
        <v>100000</v>
      </c>
      <c r="J8" s="24" t="s">
        <v>13</v>
      </c>
      <c r="K8" s="24"/>
      <c r="L8" s="24"/>
      <c r="M8" s="24"/>
      <c r="N8" s="24"/>
      <c r="O8" s="24"/>
    </row>
    <row r="9" customFormat="false" ht="12.75" hidden="false" customHeight="false" outlineLevel="0" collapsed="false">
      <c r="A9" s="25" t="n">
        <v>1</v>
      </c>
      <c r="B9" s="26" t="n">
        <v>44530</v>
      </c>
      <c r="C9" s="27" t="n">
        <v>2</v>
      </c>
      <c r="D9" s="28" t="n">
        <v>1.27</v>
      </c>
      <c r="E9" s="29" t="n">
        <v>1.5</v>
      </c>
      <c r="F9" s="30" t="n">
        <v>2</v>
      </c>
      <c r="G9" s="31" t="n">
        <f aca="false">IF(D9="","",G8+M9)</f>
        <v>103810</v>
      </c>
      <c r="H9" s="31" t="n">
        <f aca="false">IF(E9="","",H8+N9)</f>
        <v>104500</v>
      </c>
      <c r="I9" s="31" t="n">
        <f aca="false">IF(F9="","",I8+O9)</f>
        <v>106000</v>
      </c>
      <c r="J9" s="32" t="n">
        <f aca="false">IF(G8="","",G8*0.03)</f>
        <v>3000</v>
      </c>
      <c r="K9" s="33" t="n">
        <f aca="false">IF(H8="","",H8*0.03)</f>
        <v>3000</v>
      </c>
      <c r="L9" s="34" t="n">
        <f aca="false">IF(I8="","",I8*0.03)</f>
        <v>3000</v>
      </c>
      <c r="M9" s="32" t="n">
        <f aca="false">IF(D9="","",J9*D9)</f>
        <v>3810</v>
      </c>
      <c r="N9" s="33" t="n">
        <f aca="false">IF(E9="","",K9*E9)</f>
        <v>4500</v>
      </c>
      <c r="O9" s="34" t="n">
        <f aca="false">IF(F9="","",L9*F9)</f>
        <v>6000</v>
      </c>
      <c r="P9" s="35" t="s">
        <v>18</v>
      </c>
      <c r="Q9" s="35"/>
      <c r="R9" s="35"/>
    </row>
    <row r="10" customFormat="false" ht="12.75" hidden="false" customHeight="false" outlineLevel="0" collapsed="false">
      <c r="A10" s="25" t="n">
        <v>2</v>
      </c>
      <c r="B10" s="36" t="n">
        <v>44531</v>
      </c>
      <c r="C10" s="37" t="n">
        <v>1</v>
      </c>
      <c r="D10" s="38" t="n">
        <v>0</v>
      </c>
      <c r="E10" s="39" t="n">
        <v>0</v>
      </c>
      <c r="F10" s="40" t="n">
        <v>0</v>
      </c>
      <c r="G10" s="31" t="n">
        <f aca="false">IF(D10="","",G9+M10)</f>
        <v>103810</v>
      </c>
      <c r="H10" s="31" t="n">
        <f aca="false">IF(E10="","",H9+N10)</f>
        <v>104500</v>
      </c>
      <c r="I10" s="31" t="n">
        <f aca="false">IF(F10="","",I9+O10)</f>
        <v>106000</v>
      </c>
      <c r="J10" s="41" t="n">
        <f aca="false">IF(G9="","",G9*0.03)</f>
        <v>3114.3</v>
      </c>
      <c r="K10" s="42" t="n">
        <f aca="false">IF(H9="","",H9*0.03)</f>
        <v>3135</v>
      </c>
      <c r="L10" s="43" t="n">
        <f aca="false">IF(I9="","",I9*0.03)</f>
        <v>3180</v>
      </c>
      <c r="M10" s="41" t="n">
        <f aca="false">IF(D10="","",J10*D10)</f>
        <v>0</v>
      </c>
      <c r="N10" s="42" t="n">
        <f aca="false">IF(E10="","",K10*E10)</f>
        <v>0</v>
      </c>
      <c r="O10" s="43" t="n">
        <f aca="false">IF(F10="","",L10*F10)</f>
        <v>0</v>
      </c>
      <c r="P10" s="35" t="s">
        <v>19</v>
      </c>
      <c r="Q10" s="35"/>
      <c r="R10" s="35"/>
    </row>
    <row r="11" customFormat="false" ht="12.75" hidden="false" customHeight="false" outlineLevel="0" collapsed="false">
      <c r="A11" s="25" t="n">
        <v>3</v>
      </c>
      <c r="B11" s="36" t="n">
        <v>44533</v>
      </c>
      <c r="C11" s="44" t="n">
        <v>1</v>
      </c>
      <c r="D11" s="38" t="n">
        <v>1.27</v>
      </c>
      <c r="E11" s="39" t="n">
        <v>1.5</v>
      </c>
      <c r="F11" s="45" t="n">
        <v>0</v>
      </c>
      <c r="G11" s="31" t="n">
        <f aca="false">IF(D11="","",G10+M11)</f>
        <v>107765.161</v>
      </c>
      <c r="H11" s="31" t="n">
        <f aca="false">IF(E11="","",H10+N11)</f>
        <v>109202.5</v>
      </c>
      <c r="I11" s="31" t="n">
        <f aca="false">IF(F11="","",I10+O11)</f>
        <v>106000</v>
      </c>
      <c r="J11" s="41" t="n">
        <f aca="false">IF(G10="","",G10*0.03)</f>
        <v>3114.3</v>
      </c>
      <c r="K11" s="42" t="n">
        <f aca="false">IF(H10="","",H10*0.03)</f>
        <v>3135</v>
      </c>
      <c r="L11" s="43" t="n">
        <f aca="false">IF(I10="","",I10*0.03)</f>
        <v>3180</v>
      </c>
      <c r="M11" s="41" t="n">
        <f aca="false">IF(D11="","",J11*D11)</f>
        <v>3955.161</v>
      </c>
      <c r="N11" s="42" t="n">
        <f aca="false">IF(E11="","",K11*E11)</f>
        <v>4702.5</v>
      </c>
      <c r="O11" s="43" t="n">
        <f aca="false">IF(F11="","",L11*F11)</f>
        <v>0</v>
      </c>
      <c r="P11" s="35" t="s">
        <v>20</v>
      </c>
      <c r="Q11" s="35"/>
      <c r="R11" s="35"/>
    </row>
    <row r="12" customFormat="false" ht="12.75" hidden="false" customHeight="false" outlineLevel="0" collapsed="false">
      <c r="A12" s="25" t="n">
        <v>4</v>
      </c>
      <c r="B12" s="36" t="n">
        <v>44536</v>
      </c>
      <c r="C12" s="44" t="n">
        <v>2</v>
      </c>
      <c r="D12" s="38" t="n">
        <v>1.27</v>
      </c>
      <c r="E12" s="39" t="n">
        <v>0</v>
      </c>
      <c r="F12" s="40" t="n">
        <v>0</v>
      </c>
      <c r="G12" s="31" t="n">
        <f aca="false">IF(D12="","",G11+M12)</f>
        <v>111871.0136341</v>
      </c>
      <c r="H12" s="31" t="n">
        <f aca="false">IF(E12="","",H11+N12)</f>
        <v>109202.5</v>
      </c>
      <c r="I12" s="31" t="n">
        <f aca="false">IF(F12="","",I11+O12)</f>
        <v>106000</v>
      </c>
      <c r="J12" s="41" t="n">
        <f aca="false">IF(G11="","",G11*0.03)</f>
        <v>3232.95483</v>
      </c>
      <c r="K12" s="42" t="n">
        <f aca="false">IF(H11="","",H11*0.03)</f>
        <v>3276.075</v>
      </c>
      <c r="L12" s="43" t="n">
        <f aca="false">IF(I11="","",I11*0.03)</f>
        <v>3180</v>
      </c>
      <c r="M12" s="41" t="n">
        <f aca="false">IF(D12="","",J12*D12)</f>
        <v>4105.8526341</v>
      </c>
      <c r="N12" s="42" t="n">
        <f aca="false">IF(E12="","",K12*E12)</f>
        <v>0</v>
      </c>
      <c r="O12" s="43" t="n">
        <f aca="false">IF(F12="","",L12*F12)</f>
        <v>0</v>
      </c>
      <c r="P12" s="35" t="s">
        <v>21</v>
      </c>
      <c r="Q12" s="35"/>
      <c r="R12" s="35"/>
    </row>
    <row r="13" customFormat="false" ht="12.75" hidden="false" customHeight="false" outlineLevel="0" collapsed="false">
      <c r="A13" s="25" t="n">
        <v>5</v>
      </c>
      <c r="B13" s="36" t="n">
        <v>44536</v>
      </c>
      <c r="C13" s="44" t="n">
        <v>1</v>
      </c>
      <c r="D13" s="38" t="n">
        <v>-1</v>
      </c>
      <c r="E13" s="39" t="n">
        <v>-1</v>
      </c>
      <c r="F13" s="45" t="n">
        <v>-1</v>
      </c>
      <c r="G13" s="31" t="n">
        <f aca="false">IF(D13="","",G12+M13)</f>
        <v>108514.883225077</v>
      </c>
      <c r="H13" s="31" t="n">
        <f aca="false">IF(E13="","",H12+N13)</f>
        <v>105926.425</v>
      </c>
      <c r="I13" s="31" t="n">
        <f aca="false">IF(F13="","",I12+O13)</f>
        <v>102820</v>
      </c>
      <c r="J13" s="41" t="n">
        <f aca="false">IF(G12="","",G12*0.03)</f>
        <v>3356.130409023</v>
      </c>
      <c r="K13" s="42" t="n">
        <f aca="false">IF(H12="","",H12*0.03)</f>
        <v>3276.075</v>
      </c>
      <c r="L13" s="43" t="n">
        <f aca="false">IF(I12="","",I12*0.03)</f>
        <v>3180</v>
      </c>
      <c r="M13" s="41" t="n">
        <f aca="false">IF(D13="","",J13*D13)</f>
        <v>-3356.130409023</v>
      </c>
      <c r="N13" s="42" t="n">
        <f aca="false">IF(E13="","",K13*E13)</f>
        <v>-3276.075</v>
      </c>
      <c r="O13" s="43" t="n">
        <f aca="false">IF(F13="","",L13*F13)</f>
        <v>-3180</v>
      </c>
      <c r="P13" s="35"/>
      <c r="Q13" s="35"/>
      <c r="R13" s="35"/>
    </row>
    <row r="14" customFormat="false" ht="12.75" hidden="false" customHeight="false" outlineLevel="0" collapsed="false">
      <c r="A14" s="25" t="n">
        <v>6</v>
      </c>
      <c r="B14" s="36" t="n">
        <v>44538</v>
      </c>
      <c r="C14" s="44" t="n">
        <v>1</v>
      </c>
      <c r="D14" s="38" t="n">
        <v>-1</v>
      </c>
      <c r="E14" s="39" t="n">
        <v>-1</v>
      </c>
      <c r="F14" s="40" t="n">
        <v>-1</v>
      </c>
      <c r="G14" s="31" t="n">
        <f aca="false">IF(D14="","",G13+M14)</f>
        <v>105259.436728325</v>
      </c>
      <c r="H14" s="31" t="n">
        <f aca="false">IF(E14="","",H13+N14)</f>
        <v>102748.63225</v>
      </c>
      <c r="I14" s="31" t="n">
        <f aca="false">IF(F14="","",I13+O14)</f>
        <v>99735.4</v>
      </c>
      <c r="J14" s="41" t="n">
        <f aca="false">IF(G13="","",G13*0.03)</f>
        <v>3255.44649675231</v>
      </c>
      <c r="K14" s="42" t="n">
        <f aca="false">IF(H13="","",H13*0.03)</f>
        <v>3177.79275</v>
      </c>
      <c r="L14" s="43" t="n">
        <f aca="false">IF(I13="","",I13*0.03)</f>
        <v>3084.6</v>
      </c>
      <c r="M14" s="41" t="n">
        <f aca="false">IF(D14="","",J14*D14)</f>
        <v>-3255.44649675231</v>
      </c>
      <c r="N14" s="42" t="n">
        <f aca="false">IF(E14="","",K14*E14)</f>
        <v>-3177.79275</v>
      </c>
      <c r="O14" s="43" t="n">
        <f aca="false">IF(F14="","",L14*F14)</f>
        <v>-3084.6</v>
      </c>
      <c r="P14" s="35" t="s">
        <v>22</v>
      </c>
      <c r="Q14" s="35"/>
      <c r="R14" s="35"/>
    </row>
    <row r="15" customFormat="false" ht="12.75" hidden="false" customHeight="false" outlineLevel="0" collapsed="false">
      <c r="A15" s="25" t="n">
        <v>7</v>
      </c>
      <c r="B15" s="36" t="n">
        <v>44538</v>
      </c>
      <c r="C15" s="44" t="n">
        <v>1</v>
      </c>
      <c r="D15" s="38" t="n">
        <v>0</v>
      </c>
      <c r="E15" s="39" t="n">
        <v>0</v>
      </c>
      <c r="F15" s="40" t="n">
        <v>0</v>
      </c>
      <c r="G15" s="31" t="n">
        <f aca="false">IF(D15="","",G14+M15)</f>
        <v>105259.436728325</v>
      </c>
      <c r="H15" s="31" t="n">
        <f aca="false">IF(E15="","",H14+N15)</f>
        <v>102748.63225</v>
      </c>
      <c r="I15" s="31" t="n">
        <f aca="false">IF(F15="","",I14+O15)</f>
        <v>99735.4</v>
      </c>
      <c r="J15" s="41" t="n">
        <f aca="false">IF(G14="","",G14*0.03)</f>
        <v>3157.78310184974</v>
      </c>
      <c r="K15" s="42" t="n">
        <f aca="false">IF(H14="","",H14*0.03)</f>
        <v>3082.4589675</v>
      </c>
      <c r="L15" s="43" t="n">
        <f aca="false">IF(I14="","",I14*0.03)</f>
        <v>2992.062</v>
      </c>
      <c r="M15" s="41" t="n">
        <f aca="false">IF(D15="","",J15*D15)</f>
        <v>0</v>
      </c>
      <c r="N15" s="42" t="n">
        <f aca="false">IF(E15="","",K15*E15)</f>
        <v>0</v>
      </c>
      <c r="O15" s="43" t="n">
        <f aca="false">IF(F15="","",L15*F15)</f>
        <v>0</v>
      </c>
      <c r="P15" s="35" t="s">
        <v>23</v>
      </c>
      <c r="Q15" s="35"/>
      <c r="R15" s="35"/>
    </row>
    <row r="16" customFormat="false" ht="12.75" hidden="false" customHeight="false" outlineLevel="0" collapsed="false">
      <c r="A16" s="25" t="n">
        <v>8</v>
      </c>
      <c r="B16" s="36" t="n">
        <v>44539</v>
      </c>
      <c r="C16" s="44" t="n">
        <v>2</v>
      </c>
      <c r="D16" s="38" t="n">
        <v>-1</v>
      </c>
      <c r="E16" s="39" t="n">
        <v>-1</v>
      </c>
      <c r="F16" s="40" t="n">
        <v>-1</v>
      </c>
      <c r="G16" s="31" t="n">
        <f aca="false">IF(D16="","",G15+M16)</f>
        <v>102101.653626475</v>
      </c>
      <c r="H16" s="31" t="n">
        <f aca="false">IF(E16="","",H15+N16)</f>
        <v>99666.1732825</v>
      </c>
      <c r="I16" s="31" t="n">
        <f aca="false">IF(F16="","",I15+O16)</f>
        <v>96743.338</v>
      </c>
      <c r="J16" s="41" t="n">
        <f aca="false">IF(G15="","",G15*0.03)</f>
        <v>3157.78310184974</v>
      </c>
      <c r="K16" s="42" t="n">
        <f aca="false">IF(H15="","",H15*0.03)</f>
        <v>3082.4589675</v>
      </c>
      <c r="L16" s="43" t="n">
        <f aca="false">IF(I15="","",I15*0.03)</f>
        <v>2992.062</v>
      </c>
      <c r="M16" s="41" t="n">
        <f aca="false">IF(D16="","",J16*D16)</f>
        <v>-3157.78310184974</v>
      </c>
      <c r="N16" s="42" t="n">
        <f aca="false">IF(E16="","",K16*E16)</f>
        <v>-3082.4589675</v>
      </c>
      <c r="O16" s="43" t="n">
        <f aca="false">IF(F16="","",L16*F16)</f>
        <v>-2992.062</v>
      </c>
      <c r="P16" s="35" t="s">
        <v>24</v>
      </c>
      <c r="Q16" s="35"/>
      <c r="R16" s="35"/>
    </row>
    <row r="17" customFormat="false" ht="12.75" hidden="false" customHeight="false" outlineLevel="0" collapsed="false">
      <c r="A17" s="25" t="n">
        <v>9</v>
      </c>
      <c r="B17" s="36" t="n">
        <v>44542</v>
      </c>
      <c r="C17" s="44" t="n">
        <v>1</v>
      </c>
      <c r="D17" s="38" t="n">
        <v>-1</v>
      </c>
      <c r="E17" s="39" t="n">
        <v>-1</v>
      </c>
      <c r="F17" s="40" t="n">
        <v>-1</v>
      </c>
      <c r="G17" s="31" t="n">
        <f aca="false">IF(D17="","",G16+M17)</f>
        <v>99038.6040176807</v>
      </c>
      <c r="H17" s="31" t="n">
        <f aca="false">IF(E17="","",H16+N17)</f>
        <v>96676.188084025</v>
      </c>
      <c r="I17" s="31" t="n">
        <f aca="false">IF(F17="","",I16+O17)</f>
        <v>93841.03786</v>
      </c>
      <c r="J17" s="41" t="n">
        <f aca="false">IF(G16="","",G16*0.03)</f>
        <v>3063.04960879425</v>
      </c>
      <c r="K17" s="42" t="n">
        <f aca="false">IF(H16="","",H16*0.03)</f>
        <v>2989.985198475</v>
      </c>
      <c r="L17" s="43" t="n">
        <f aca="false">IF(I16="","",I16*0.03)</f>
        <v>2902.30014</v>
      </c>
      <c r="M17" s="41" t="n">
        <f aca="false">IF(D17="","",J17*D17)</f>
        <v>-3063.04960879425</v>
      </c>
      <c r="N17" s="42" t="n">
        <f aca="false">IF(E17="","",K17*E17)</f>
        <v>-2989.985198475</v>
      </c>
      <c r="O17" s="43" t="n">
        <f aca="false">IF(F17="","",L17*F17)</f>
        <v>-2902.30014</v>
      </c>
      <c r="P17" s="35" t="s">
        <v>25</v>
      </c>
      <c r="Q17" s="35"/>
      <c r="R17" s="35"/>
    </row>
    <row r="18" customFormat="false" ht="12.75" hidden="false" customHeight="false" outlineLevel="0" collapsed="false">
      <c r="A18" s="25" t="n">
        <v>10</v>
      </c>
      <c r="B18" s="36" t="n">
        <v>44542</v>
      </c>
      <c r="C18" s="44" t="n">
        <v>2</v>
      </c>
      <c r="D18" s="38" t="n">
        <v>0</v>
      </c>
      <c r="E18" s="39" t="n">
        <v>0</v>
      </c>
      <c r="F18" s="40" t="n">
        <v>0</v>
      </c>
      <c r="G18" s="31" t="n">
        <f aca="false">IF(D18="","",G17+M18)</f>
        <v>99038.6040176807</v>
      </c>
      <c r="H18" s="31" t="n">
        <f aca="false">IF(E18="","",H17+N18)</f>
        <v>96676.188084025</v>
      </c>
      <c r="I18" s="31" t="n">
        <f aca="false">IF(F18="","",I17+O18)</f>
        <v>93841.03786</v>
      </c>
      <c r="J18" s="41" t="n">
        <f aca="false">IF(G17="","",G17*0.03)</f>
        <v>2971.15812053042</v>
      </c>
      <c r="K18" s="42" t="n">
        <f aca="false">IF(H17="","",H17*0.03)</f>
        <v>2900.28564252075</v>
      </c>
      <c r="L18" s="43" t="n">
        <f aca="false">IF(I17="","",I17*0.03)</f>
        <v>2815.2311358</v>
      </c>
      <c r="M18" s="41" t="n">
        <f aca="false">IF(D18="","",J18*D18)</f>
        <v>0</v>
      </c>
      <c r="N18" s="42" t="n">
        <f aca="false">IF(E18="","",K18*E18)</f>
        <v>0</v>
      </c>
      <c r="O18" s="43" t="n">
        <f aca="false">IF(F18="","",L18*F18)</f>
        <v>0</v>
      </c>
      <c r="P18" s="35" t="s">
        <v>26</v>
      </c>
      <c r="Q18" s="35"/>
      <c r="R18" s="35"/>
    </row>
    <row r="19" customFormat="false" ht="12.75" hidden="false" customHeight="false" outlineLevel="0" collapsed="false">
      <c r="A19" s="25" t="n">
        <v>11</v>
      </c>
      <c r="B19" s="36" t="n">
        <v>44542</v>
      </c>
      <c r="C19" s="44" t="n">
        <v>2</v>
      </c>
      <c r="D19" s="38" t="n">
        <v>1.27</v>
      </c>
      <c r="E19" s="39" t="n">
        <v>1.5</v>
      </c>
      <c r="F19" s="40" t="n">
        <v>2</v>
      </c>
      <c r="G19" s="31" t="n">
        <f aca="false">IF(D19="","",G18+M19)</f>
        <v>102811.974830754</v>
      </c>
      <c r="H19" s="31" t="n">
        <f aca="false">IF(E19="","",H18+N19)</f>
        <v>101026.616547806</v>
      </c>
      <c r="I19" s="31" t="n">
        <f aca="false">IF(F19="","",I18+O19)</f>
        <v>99471.5001316</v>
      </c>
      <c r="J19" s="41" t="n">
        <f aca="false">IF(G18="","",G18*0.03)</f>
        <v>2971.15812053042</v>
      </c>
      <c r="K19" s="42" t="n">
        <f aca="false">IF(H18="","",H18*0.03)</f>
        <v>2900.28564252075</v>
      </c>
      <c r="L19" s="43" t="n">
        <f aca="false">IF(I18="","",I18*0.03)</f>
        <v>2815.2311358</v>
      </c>
      <c r="M19" s="41" t="n">
        <f aca="false">IF(D19="","",J19*D19)</f>
        <v>3773.37081307363</v>
      </c>
      <c r="N19" s="42" t="n">
        <f aca="false">IF(E19="","",K19*E19)</f>
        <v>4350.42846378113</v>
      </c>
      <c r="O19" s="43" t="n">
        <f aca="false">IF(F19="","",L19*F19)</f>
        <v>5630.4622716</v>
      </c>
      <c r="P19" s="35" t="s">
        <v>27</v>
      </c>
      <c r="Q19" s="35"/>
      <c r="R19" s="35"/>
    </row>
    <row r="20" customFormat="false" ht="12.75" hidden="false" customHeight="false" outlineLevel="0" collapsed="false">
      <c r="A20" s="25" t="n">
        <v>12</v>
      </c>
      <c r="B20" s="36" t="n">
        <v>44542</v>
      </c>
      <c r="C20" s="44" t="n">
        <v>2</v>
      </c>
      <c r="D20" s="38" t="n">
        <v>-1</v>
      </c>
      <c r="E20" s="39" t="n">
        <v>-1</v>
      </c>
      <c r="F20" s="40" t="n">
        <v>-1</v>
      </c>
      <c r="G20" s="31" t="n">
        <f aca="false">IF(D20="","",G19+M20)</f>
        <v>99727.6155858317</v>
      </c>
      <c r="H20" s="31" t="n">
        <f aca="false">IF(E20="","",H19+N20)</f>
        <v>97995.8180513719</v>
      </c>
      <c r="I20" s="31" t="n">
        <f aca="false">IF(F20="","",I19+O20)</f>
        <v>96487.355127652</v>
      </c>
      <c r="J20" s="41" t="n">
        <f aca="false">IF(G19="","",G19*0.03)</f>
        <v>3084.35924492263</v>
      </c>
      <c r="K20" s="42" t="n">
        <f aca="false">IF(H19="","",H19*0.03)</f>
        <v>3030.79849643418</v>
      </c>
      <c r="L20" s="43" t="n">
        <f aca="false">IF(I19="","",I19*0.03)</f>
        <v>2984.145003948</v>
      </c>
      <c r="M20" s="41" t="n">
        <f aca="false">IF(D20="","",J20*D20)</f>
        <v>-3084.35924492263</v>
      </c>
      <c r="N20" s="42" t="n">
        <f aca="false">IF(E20="","",K20*E20)</f>
        <v>-3030.79849643418</v>
      </c>
      <c r="O20" s="43" t="n">
        <f aca="false">IF(F20="","",L20*F20)</f>
        <v>-2984.145003948</v>
      </c>
      <c r="P20" s="35" t="s">
        <v>28</v>
      </c>
      <c r="Q20" s="35"/>
      <c r="R20" s="35"/>
    </row>
    <row r="21" customFormat="false" ht="12.75" hidden="false" customHeight="false" outlineLevel="0" collapsed="false">
      <c r="A21" s="25" t="n">
        <v>13</v>
      </c>
      <c r="B21" s="36" t="n">
        <v>44542</v>
      </c>
      <c r="C21" s="44" t="n">
        <v>2</v>
      </c>
      <c r="D21" s="38" t="n">
        <v>1.27</v>
      </c>
      <c r="E21" s="39" t="n">
        <v>1.5</v>
      </c>
      <c r="F21" s="40" t="n">
        <v>2</v>
      </c>
      <c r="G21" s="31" t="n">
        <f aca="false">IF(D21="","",G20+M21)</f>
        <v>103527.237739652</v>
      </c>
      <c r="H21" s="31" t="n">
        <f aca="false">IF(E21="","",H20+N21)</f>
        <v>102405.629863684</v>
      </c>
      <c r="I21" s="31" t="n">
        <f aca="false">IF(F21="","",I20+O21)</f>
        <v>102276.596435311</v>
      </c>
      <c r="J21" s="41" t="n">
        <f aca="false">IF(G20="","",G20*0.03)</f>
        <v>2991.82846757495</v>
      </c>
      <c r="K21" s="42" t="n">
        <f aca="false">IF(H20="","",H20*0.03)</f>
        <v>2939.87454154116</v>
      </c>
      <c r="L21" s="43" t="n">
        <f aca="false">IF(I20="","",I20*0.03)</f>
        <v>2894.62065382956</v>
      </c>
      <c r="M21" s="41" t="n">
        <f aca="false">IF(D21="","",J21*D21)</f>
        <v>3799.62215382019</v>
      </c>
      <c r="N21" s="42" t="n">
        <f aca="false">IF(E21="","",K21*E21)</f>
        <v>4409.81181231174</v>
      </c>
      <c r="O21" s="43" t="n">
        <f aca="false">IF(F21="","",L21*F21)</f>
        <v>5789.24130765912</v>
      </c>
      <c r="P21" s="35" t="s">
        <v>29</v>
      </c>
      <c r="Q21" s="35"/>
      <c r="R21" s="35"/>
    </row>
    <row r="22" customFormat="false" ht="12.75" hidden="false" customHeight="false" outlineLevel="0" collapsed="false">
      <c r="A22" s="25" t="n">
        <v>14</v>
      </c>
      <c r="B22" s="36" t="n">
        <v>44542</v>
      </c>
      <c r="C22" s="44" t="n">
        <v>1</v>
      </c>
      <c r="D22" s="38" t="n">
        <v>-1</v>
      </c>
      <c r="E22" s="39" t="n">
        <v>-1</v>
      </c>
      <c r="F22" s="40" t="n">
        <v>-1</v>
      </c>
      <c r="G22" s="31" t="n">
        <f aca="false">IF(D22="","",G21+M22)</f>
        <v>100421.420607462</v>
      </c>
      <c r="H22" s="31" t="n">
        <f aca="false">IF(E22="","",H21+N22)</f>
        <v>99333.4609677732</v>
      </c>
      <c r="I22" s="31" t="n">
        <f aca="false">IF(F22="","",I21+O22)</f>
        <v>99208.2985422518</v>
      </c>
      <c r="J22" s="41" t="n">
        <f aca="false">IF(G21="","",G21*0.03)</f>
        <v>3105.81713218956</v>
      </c>
      <c r="K22" s="42" t="n">
        <f aca="false">IF(H21="","",H21*0.03)</f>
        <v>3072.16889591051</v>
      </c>
      <c r="L22" s="43" t="n">
        <f aca="false">IF(I21="","",I21*0.03)</f>
        <v>3068.29789305933</v>
      </c>
      <c r="M22" s="41" t="n">
        <f aca="false">IF(D22="","",J22*D22)</f>
        <v>-3105.81713218956</v>
      </c>
      <c r="N22" s="42" t="n">
        <f aca="false">IF(E22="","",K22*E22)</f>
        <v>-3072.16889591051</v>
      </c>
      <c r="O22" s="43" t="n">
        <f aca="false">IF(F22="","",L22*F22)</f>
        <v>-3068.29789305933</v>
      </c>
      <c r="P22" s="35" t="s">
        <v>30</v>
      </c>
      <c r="Q22" s="35"/>
      <c r="R22" s="35"/>
    </row>
    <row r="23" customFormat="false" ht="12.75" hidden="false" customHeight="false" outlineLevel="0" collapsed="false">
      <c r="A23" s="25" t="n">
        <v>15</v>
      </c>
      <c r="B23" s="36" t="n">
        <v>44452</v>
      </c>
      <c r="C23" s="44" t="n">
        <v>1</v>
      </c>
      <c r="D23" s="38" t="n">
        <v>-1</v>
      </c>
      <c r="E23" s="39" t="n">
        <v>-1</v>
      </c>
      <c r="F23" s="45" t="n">
        <v>-1</v>
      </c>
      <c r="G23" s="31" t="n">
        <f aca="false">IF(D23="","",G22+M23)</f>
        <v>97408.7779892385</v>
      </c>
      <c r="H23" s="31" t="n">
        <f aca="false">IF(E23="","",H22+N23)</f>
        <v>96353.45713874</v>
      </c>
      <c r="I23" s="31" t="n">
        <f aca="false">IF(F23="","",I22+O23)</f>
        <v>96232.0495859842</v>
      </c>
      <c r="J23" s="41" t="n">
        <f aca="false">IF(G22="","",G22*0.03)</f>
        <v>3012.64261822387</v>
      </c>
      <c r="K23" s="42" t="n">
        <f aca="false">IF(H22="","",H22*0.03)</f>
        <v>2980.00382903319</v>
      </c>
      <c r="L23" s="43" t="n">
        <f aca="false">IF(I22="","",I22*0.03)</f>
        <v>2976.24895626755</v>
      </c>
      <c r="M23" s="41" t="n">
        <f aca="false">IF(D23="","",J23*D23)</f>
        <v>-3012.64261822387</v>
      </c>
      <c r="N23" s="42" t="n">
        <f aca="false">IF(E23="","",K23*E23)</f>
        <v>-2980.00382903319</v>
      </c>
      <c r="O23" s="43" t="n">
        <f aca="false">IF(F23="","",L23*F23)</f>
        <v>-2976.24895626755</v>
      </c>
      <c r="P23" s="35" t="s">
        <v>31</v>
      </c>
      <c r="Q23" s="35"/>
      <c r="R23" s="35"/>
    </row>
    <row r="24" customFormat="false" ht="12.75" hidden="false" customHeight="false" outlineLevel="0" collapsed="false">
      <c r="A24" s="25" t="n">
        <v>16</v>
      </c>
      <c r="B24" s="36" t="n">
        <v>43971</v>
      </c>
      <c r="C24" s="44" t="n">
        <v>1</v>
      </c>
      <c r="D24" s="38" t="n">
        <v>-1</v>
      </c>
      <c r="E24" s="39" t="n">
        <v>-1</v>
      </c>
      <c r="F24" s="40" t="n">
        <v>-1</v>
      </c>
      <c r="G24" s="31" t="n">
        <f aca="false">IF(D24="","",G23+M24)</f>
        <v>94486.5146495613</v>
      </c>
      <c r="H24" s="31" t="n">
        <f aca="false">IF(E24="","",H23+N24)</f>
        <v>93462.8534245778</v>
      </c>
      <c r="I24" s="31" t="n">
        <f aca="false">IF(F24="","",I23+O24)</f>
        <v>93345.0880984047</v>
      </c>
      <c r="J24" s="41" t="n">
        <f aca="false">IF(G23="","",G23*0.03)</f>
        <v>2922.26333967715</v>
      </c>
      <c r="K24" s="42" t="n">
        <f aca="false">IF(H23="","",H23*0.03)</f>
        <v>2890.6037141622</v>
      </c>
      <c r="L24" s="43" t="n">
        <f aca="false">IF(I23="","",I23*0.03)</f>
        <v>2886.96148757953</v>
      </c>
      <c r="M24" s="41" t="n">
        <f aca="false">IF(D24="","",J24*D24)</f>
        <v>-2922.26333967715</v>
      </c>
      <c r="N24" s="42" t="n">
        <f aca="false">IF(E24="","",K24*E24)</f>
        <v>-2890.6037141622</v>
      </c>
      <c r="O24" s="43" t="n">
        <f aca="false">IF(F24="","",L24*F24)</f>
        <v>-2886.96148757953</v>
      </c>
      <c r="P24" s="35" t="s">
        <v>32</v>
      </c>
      <c r="Q24" s="35"/>
      <c r="R24" s="35"/>
    </row>
    <row r="25" customFormat="false" ht="12.75" hidden="false" customHeight="false" outlineLevel="0" collapsed="false">
      <c r="A25" s="25" t="n">
        <v>17</v>
      </c>
      <c r="B25" s="36" t="n">
        <v>43868</v>
      </c>
      <c r="C25" s="44" t="n">
        <v>2</v>
      </c>
      <c r="D25" s="38" t="n">
        <v>-1</v>
      </c>
      <c r="E25" s="39" t="n">
        <v>-1</v>
      </c>
      <c r="F25" s="40" t="n">
        <v>-1</v>
      </c>
      <c r="G25" s="31" t="n">
        <f aca="false">IF(D25="","",G24+M25)</f>
        <v>91651.9192100745</v>
      </c>
      <c r="H25" s="31" t="n">
        <f aca="false">IF(E25="","",H24+N25)</f>
        <v>90658.9678218404</v>
      </c>
      <c r="I25" s="31" t="n">
        <f aca="false">IF(F25="","",I24+O25)</f>
        <v>90544.7354554526</v>
      </c>
      <c r="J25" s="41" t="n">
        <f aca="false">IF(G24="","",G24*0.03)</f>
        <v>2834.59543948684</v>
      </c>
      <c r="K25" s="42" t="n">
        <f aca="false">IF(H24="","",H24*0.03)</f>
        <v>2803.88560273733</v>
      </c>
      <c r="L25" s="43" t="n">
        <f aca="false">IF(I24="","",I24*0.03)</f>
        <v>2800.35264295214</v>
      </c>
      <c r="M25" s="41" t="n">
        <f aca="false">IF(D25="","",J25*D25)</f>
        <v>-2834.59543948684</v>
      </c>
      <c r="N25" s="42" t="n">
        <f aca="false">IF(E25="","",K25*E25)</f>
        <v>-2803.88560273733</v>
      </c>
      <c r="O25" s="43" t="n">
        <f aca="false">IF(F25="","",L25*F25)</f>
        <v>-2800.35264295214</v>
      </c>
      <c r="P25" s="35" t="s">
        <v>33</v>
      </c>
      <c r="Q25" s="35"/>
      <c r="R25" s="35"/>
    </row>
    <row r="26" customFormat="false" ht="12.75" hidden="false" customHeight="false" outlineLevel="0" collapsed="false">
      <c r="A26" s="25" t="n">
        <v>18</v>
      </c>
      <c r="B26" s="36" t="n">
        <v>43965</v>
      </c>
      <c r="C26" s="44" t="n">
        <v>2</v>
      </c>
      <c r="D26" s="38" t="n">
        <v>-1</v>
      </c>
      <c r="E26" s="39" t="n">
        <v>-1</v>
      </c>
      <c r="F26" s="40" t="n">
        <v>-1</v>
      </c>
      <c r="G26" s="31" t="n">
        <f aca="false">IF(D26="","",G25+M26)</f>
        <v>88902.3616337722</v>
      </c>
      <c r="H26" s="31" t="n">
        <f aca="false">IF(E26="","",H25+N26)</f>
        <v>87939.1987871852</v>
      </c>
      <c r="I26" s="31" t="n">
        <f aca="false">IF(F26="","",I25+O26)</f>
        <v>87828.393391789</v>
      </c>
      <c r="J26" s="41" t="n">
        <f aca="false">IF(G25="","",G25*0.03)</f>
        <v>2749.55757630223</v>
      </c>
      <c r="K26" s="42" t="n">
        <f aca="false">IF(H25="","",H25*0.03)</f>
        <v>2719.76903465521</v>
      </c>
      <c r="L26" s="43" t="n">
        <f aca="false">IF(I25="","",I25*0.03)</f>
        <v>2716.34206366358</v>
      </c>
      <c r="M26" s="41" t="n">
        <f aca="false">IF(D26="","",J26*D26)</f>
        <v>-2749.55757630223</v>
      </c>
      <c r="N26" s="42" t="n">
        <f aca="false">IF(E26="","",K26*E26)</f>
        <v>-2719.76903465521</v>
      </c>
      <c r="O26" s="43" t="n">
        <f aca="false">IF(F26="","",L26*F26)</f>
        <v>-2716.34206366358</v>
      </c>
      <c r="P26" s="35" t="s">
        <v>34</v>
      </c>
      <c r="Q26" s="35"/>
      <c r="R26" s="35"/>
    </row>
    <row r="27" customFormat="false" ht="12.75" hidden="false" customHeight="false" outlineLevel="0" collapsed="false">
      <c r="A27" s="25" t="n">
        <v>19</v>
      </c>
      <c r="B27" s="36" t="n">
        <v>44554</v>
      </c>
      <c r="C27" s="0" t="n">
        <v>1</v>
      </c>
      <c r="D27" s="38" t="n">
        <v>1.27</v>
      </c>
      <c r="E27" s="39" t="n">
        <v>1.5</v>
      </c>
      <c r="F27" s="40" t="n">
        <v>2</v>
      </c>
      <c r="G27" s="31" t="n">
        <f aca="false">IF(D27="","",G26+M27)</f>
        <v>92289.541612019</v>
      </c>
      <c r="H27" s="31" t="n">
        <f aca="false">IF(E27="","",H26+N27)</f>
        <v>91896.4627326086</v>
      </c>
      <c r="I27" s="31" t="n">
        <f aca="false">IF(F27="","",I26+O27)</f>
        <v>93098.0969952963</v>
      </c>
      <c r="J27" s="41" t="n">
        <f aca="false">IF(G26="","",G26*0.03)</f>
        <v>2667.07084901317</v>
      </c>
      <c r="K27" s="42" t="n">
        <f aca="false">IF(H26="","",H26*0.03)</f>
        <v>2638.17596361556</v>
      </c>
      <c r="L27" s="43" t="n">
        <f aca="false">IF(I26="","",I26*0.03)</f>
        <v>2634.85180175367</v>
      </c>
      <c r="M27" s="41" t="n">
        <f aca="false">IF(D27="","",J27*D27)</f>
        <v>3387.17997824672</v>
      </c>
      <c r="N27" s="42" t="n">
        <f aca="false">IF(E27="","",K27*E27)</f>
        <v>3957.26394542333</v>
      </c>
      <c r="O27" s="43" t="n">
        <f aca="false">IF(F27="","",L27*F27)</f>
        <v>5269.70360350734</v>
      </c>
      <c r="P27" s="46" t="s">
        <v>35</v>
      </c>
      <c r="Q27" s="35"/>
      <c r="R27" s="35"/>
    </row>
    <row r="28" customFormat="false" ht="12.75" hidden="false" customHeight="false" outlineLevel="0" collapsed="false">
      <c r="A28" s="25" t="n">
        <v>20</v>
      </c>
      <c r="B28" s="36" t="n">
        <v>44367</v>
      </c>
      <c r="C28" s="44" t="n">
        <v>2</v>
      </c>
      <c r="D28" s="38" t="n">
        <v>0</v>
      </c>
      <c r="E28" s="39" t="n">
        <v>0</v>
      </c>
      <c r="F28" s="40" t="n">
        <v>0</v>
      </c>
      <c r="G28" s="31" t="n">
        <f aca="false">IF(D28="","",G27+M28)</f>
        <v>92289.541612019</v>
      </c>
      <c r="H28" s="31" t="n">
        <f aca="false">IF(E28="","",H27+N28)</f>
        <v>91896.4627326086</v>
      </c>
      <c r="I28" s="31" t="n">
        <f aca="false">IF(F28="","",I27+O28)</f>
        <v>93098.0969952963</v>
      </c>
      <c r="J28" s="41" t="n">
        <f aca="false">IF(G27="","",G27*0.03)</f>
        <v>2768.68624836057</v>
      </c>
      <c r="K28" s="42" t="n">
        <f aca="false">IF(H27="","",H27*0.03)</f>
        <v>2756.89388197826</v>
      </c>
      <c r="L28" s="43" t="n">
        <f aca="false">IF(I27="","",I27*0.03)</f>
        <v>2792.94290985889</v>
      </c>
      <c r="M28" s="41" t="n">
        <f aca="false">IF(D28="","",J28*D28)</f>
        <v>0</v>
      </c>
      <c r="N28" s="42" t="n">
        <f aca="false">IF(E28="","",K28*E28)</f>
        <v>0</v>
      </c>
      <c r="O28" s="43" t="n">
        <f aca="false">IF(F28="","",L28*F28)</f>
        <v>0</v>
      </c>
      <c r="P28" s="35" t="s">
        <v>36</v>
      </c>
      <c r="Q28" s="35"/>
      <c r="R28" s="35"/>
    </row>
    <row r="29" customFormat="false" ht="12.75" hidden="false" customHeight="false" outlineLevel="0" collapsed="false">
      <c r="A29" s="25" t="n">
        <v>21</v>
      </c>
      <c r="B29" s="36" t="n">
        <v>43644</v>
      </c>
      <c r="C29" s="44" t="n">
        <v>2</v>
      </c>
      <c r="D29" s="38" t="n">
        <v>-1</v>
      </c>
      <c r="E29" s="39" t="n">
        <v>-1</v>
      </c>
      <c r="F29" s="45" t="n">
        <v>-1</v>
      </c>
      <c r="G29" s="31" t="n">
        <f aca="false">IF(D29="","",G28+M29)</f>
        <v>89520.8553636584</v>
      </c>
      <c r="H29" s="31" t="n">
        <f aca="false">IF(E29="","",H28+N29)</f>
        <v>89139.5688506303</v>
      </c>
      <c r="I29" s="31" t="n">
        <f aca="false">IF(F29="","",I28+O29)</f>
        <v>90305.1540854374</v>
      </c>
      <c r="J29" s="41" t="n">
        <f aca="false">IF(G28="","",G28*0.03)</f>
        <v>2768.68624836057</v>
      </c>
      <c r="K29" s="42" t="n">
        <f aca="false">IF(H28="","",H28*0.03)</f>
        <v>2756.89388197826</v>
      </c>
      <c r="L29" s="43" t="n">
        <f aca="false">IF(I28="","",I28*0.03)</f>
        <v>2792.94290985889</v>
      </c>
      <c r="M29" s="41" t="n">
        <f aca="false">IF(D29="","",J29*D29)</f>
        <v>-2768.68624836057</v>
      </c>
      <c r="N29" s="42" t="n">
        <f aca="false">IF(E29="","",K29*E29)</f>
        <v>-2756.89388197826</v>
      </c>
      <c r="O29" s="43" t="n">
        <f aca="false">IF(F29="","",L29*F29)</f>
        <v>-2792.94290985889</v>
      </c>
      <c r="P29" s="35" t="s">
        <v>37</v>
      </c>
      <c r="Q29" s="35"/>
      <c r="R29" s="35"/>
    </row>
    <row r="30" customFormat="false" ht="12.75" hidden="false" customHeight="false" outlineLevel="0" collapsed="false">
      <c r="A30" s="25" t="n">
        <v>22</v>
      </c>
      <c r="B30" s="36" t="n">
        <v>44174</v>
      </c>
      <c r="C30" s="44" t="n">
        <v>1</v>
      </c>
      <c r="D30" s="38" t="n">
        <v>1.27</v>
      </c>
      <c r="E30" s="39" t="n">
        <v>0</v>
      </c>
      <c r="F30" s="45" t="n">
        <v>0</v>
      </c>
      <c r="G30" s="31" t="n">
        <f aca="false">IF(D30="","",G29+M30)</f>
        <v>92931.5999530138</v>
      </c>
      <c r="H30" s="31" t="n">
        <f aca="false">IF(E30="","",H29+N30)</f>
        <v>89139.5688506303</v>
      </c>
      <c r="I30" s="31" t="n">
        <f aca="false">IF(F30="","",I29+O30)</f>
        <v>90305.1540854374</v>
      </c>
      <c r="J30" s="41" t="n">
        <f aca="false">IF(G29="","",G29*0.03)</f>
        <v>2685.62566090975</v>
      </c>
      <c r="K30" s="42" t="n">
        <f aca="false">IF(H29="","",H29*0.03)</f>
        <v>2674.18706551891</v>
      </c>
      <c r="L30" s="43" t="n">
        <f aca="false">IF(I29="","",I29*0.03)</f>
        <v>2709.15462256312</v>
      </c>
      <c r="M30" s="41" t="n">
        <f aca="false">IF(D30="","",J30*D30)</f>
        <v>3410.74458935539</v>
      </c>
      <c r="N30" s="42" t="n">
        <f aca="false">IF(E30="","",K30*E30)</f>
        <v>0</v>
      </c>
      <c r="O30" s="43" t="n">
        <f aca="false">IF(F30="","",L30*F30)</f>
        <v>0</v>
      </c>
      <c r="P30" s="35" t="s">
        <v>38</v>
      </c>
      <c r="Q30" s="35"/>
      <c r="R30" s="35"/>
    </row>
    <row r="31" customFormat="false" ht="12.75" hidden="false" customHeight="false" outlineLevel="0" collapsed="false">
      <c r="A31" s="25" t="n">
        <v>23</v>
      </c>
      <c r="B31" s="36" t="n">
        <v>44047</v>
      </c>
      <c r="C31" s="44" t="n">
        <v>1</v>
      </c>
      <c r="D31" s="38" t="n">
        <v>1.27</v>
      </c>
      <c r="E31" s="39" t="n">
        <v>1.5</v>
      </c>
      <c r="F31" s="40" t="n">
        <v>2</v>
      </c>
      <c r="G31" s="31" t="n">
        <f aca="false">IF(D31="","",G30+M31)</f>
        <v>96472.2939112236</v>
      </c>
      <c r="H31" s="31" t="n">
        <f aca="false">IF(E31="","",H30+N31)</f>
        <v>93150.8494489087</v>
      </c>
      <c r="I31" s="31" t="n">
        <f aca="false">IF(F31="","",I30+O31)</f>
        <v>95723.4633305637</v>
      </c>
      <c r="J31" s="41" t="n">
        <f aca="false">IF(G30="","",G30*0.03)</f>
        <v>2787.94799859041</v>
      </c>
      <c r="K31" s="42" t="n">
        <f aca="false">IF(H30="","",H30*0.03)</f>
        <v>2674.18706551891</v>
      </c>
      <c r="L31" s="43" t="n">
        <f aca="false">IF(I30="","",I30*0.03)</f>
        <v>2709.15462256312</v>
      </c>
      <c r="M31" s="41" t="n">
        <f aca="false">IF(D31="","",J31*D31)</f>
        <v>3540.69395820983</v>
      </c>
      <c r="N31" s="42" t="n">
        <f aca="false">IF(E31="","",K31*E31)</f>
        <v>4011.28059827836</v>
      </c>
      <c r="O31" s="43" t="n">
        <f aca="false">IF(F31="","",L31*F31)</f>
        <v>5418.30924512625</v>
      </c>
      <c r="P31" s="35" t="s">
        <v>39</v>
      </c>
      <c r="Q31" s="35"/>
      <c r="R31" s="35"/>
    </row>
    <row r="32" customFormat="false" ht="12.75" hidden="false" customHeight="false" outlineLevel="0" collapsed="false">
      <c r="A32" s="25" t="n">
        <v>24</v>
      </c>
      <c r="B32" s="36" t="n">
        <v>42929</v>
      </c>
      <c r="C32" s="44" t="n">
        <v>1</v>
      </c>
      <c r="D32" s="38" t="n">
        <v>1.27</v>
      </c>
      <c r="E32" s="39" t="n">
        <v>1.5</v>
      </c>
      <c r="F32" s="40" t="n">
        <v>2</v>
      </c>
      <c r="G32" s="31" t="n">
        <f aca="false">IF(D32="","",G31+M32)</f>
        <v>100147.888309241</v>
      </c>
      <c r="H32" s="31" t="n">
        <f aca="false">IF(E32="","",H31+N32)</f>
        <v>97342.6376741095</v>
      </c>
      <c r="I32" s="31" t="n">
        <f aca="false">IF(F32="","",I31+O32)</f>
        <v>101466.871130398</v>
      </c>
      <c r="J32" s="41" t="n">
        <f aca="false">IF(G31="","",G31*0.03)</f>
        <v>2894.16881733671</v>
      </c>
      <c r="K32" s="42" t="n">
        <f aca="false">IF(H31="","",H31*0.03)</f>
        <v>2794.52548346726</v>
      </c>
      <c r="L32" s="43" t="n">
        <f aca="false">IF(I31="","",I31*0.03)</f>
        <v>2871.70389991691</v>
      </c>
      <c r="M32" s="41" t="n">
        <f aca="false">IF(D32="","",J32*D32)</f>
        <v>3675.59439801762</v>
      </c>
      <c r="N32" s="42" t="n">
        <f aca="false">IF(E32="","",K32*E32)</f>
        <v>4191.78822520089</v>
      </c>
      <c r="O32" s="43" t="n">
        <f aca="false">IF(F32="","",L32*F32)</f>
        <v>5743.40779983382</v>
      </c>
      <c r="P32" s="35" t="s">
        <v>40</v>
      </c>
      <c r="Q32" s="35"/>
      <c r="R32" s="35"/>
    </row>
    <row r="33" customFormat="false" ht="12.75" hidden="false" customHeight="false" outlineLevel="0" collapsed="false">
      <c r="A33" s="25" t="n">
        <v>25</v>
      </c>
      <c r="B33" s="36" t="n">
        <v>43956</v>
      </c>
      <c r="C33" s="44" t="n">
        <v>1</v>
      </c>
      <c r="D33" s="38" t="n">
        <v>1.25</v>
      </c>
      <c r="E33" s="39" t="n">
        <v>0</v>
      </c>
      <c r="F33" s="40" t="n">
        <v>0</v>
      </c>
      <c r="G33" s="31" t="n">
        <f aca="false">IF(D33="","",G32+M33)</f>
        <v>103903.434120838</v>
      </c>
      <c r="H33" s="31" t="n">
        <f aca="false">IF(E33="","",H32+N33)</f>
        <v>97342.6376741095</v>
      </c>
      <c r="I33" s="31" t="n">
        <f aca="false">IF(F33="","",I32+O33)</f>
        <v>101466.871130398</v>
      </c>
      <c r="J33" s="41" t="n">
        <f aca="false">IF(G32="","",G32*0.03)</f>
        <v>3004.43664927724</v>
      </c>
      <c r="K33" s="42" t="n">
        <f aca="false">IF(H32="","",H32*0.03)</f>
        <v>2920.27913022329</v>
      </c>
      <c r="L33" s="43" t="n">
        <f aca="false">IF(I32="","",I32*0.03)</f>
        <v>3044.00613391192</v>
      </c>
      <c r="M33" s="41" t="n">
        <f aca="false">IF(D33="","",J33*D33)</f>
        <v>3755.54581159655</v>
      </c>
      <c r="N33" s="42" t="n">
        <f aca="false">IF(E33="","",K33*E33)</f>
        <v>0</v>
      </c>
      <c r="O33" s="43" t="n">
        <f aca="false">IF(F33="","",L33*F33)</f>
        <v>0</v>
      </c>
      <c r="P33" s="35" t="s">
        <v>40</v>
      </c>
      <c r="Q33" s="35"/>
      <c r="R33" s="35"/>
    </row>
    <row r="34" customFormat="false" ht="14" hidden="false" customHeight="false" outlineLevel="0" collapsed="false">
      <c r="A34" s="25" t="n">
        <v>26</v>
      </c>
      <c r="B34" s="36" t="n">
        <v>43220</v>
      </c>
      <c r="C34" s="44" t="n">
        <v>1</v>
      </c>
      <c r="D34" s="38" t="n">
        <v>-1</v>
      </c>
      <c r="E34" s="39" t="n">
        <v>-1</v>
      </c>
      <c r="F34" s="45" t="n">
        <v>-1</v>
      </c>
      <c r="G34" s="31" t="n">
        <f aca="false">IF(D34="","",G33+M34)</f>
        <v>100786.331097213</v>
      </c>
      <c r="H34" s="31" t="n">
        <f aca="false">IF(E34="","",H33+N34)</f>
        <v>94422.3585438862</v>
      </c>
      <c r="I34" s="31" t="n">
        <f aca="false">IF(F34="","",I33+O34)</f>
        <v>98422.8649964861</v>
      </c>
      <c r="J34" s="41" t="n">
        <f aca="false">IF(G33="","",G33*0.03)</f>
        <v>3117.10302362513</v>
      </c>
      <c r="K34" s="42" t="n">
        <f aca="false">IF(H33="","",H33*0.03)</f>
        <v>2920.27913022329</v>
      </c>
      <c r="L34" s="43" t="n">
        <f aca="false">IF(I33="","",I33*0.03)</f>
        <v>3044.00613391192</v>
      </c>
      <c r="M34" s="41" t="n">
        <f aca="false">IF(D34="","",J34*D34)</f>
        <v>-3117.10302362513</v>
      </c>
      <c r="N34" s="42" t="n">
        <f aca="false">IF(E34="","",K34*E34)</f>
        <v>-2920.27913022329</v>
      </c>
      <c r="O34" s="43" t="n">
        <f aca="false">IF(F34="","",L34*F34)</f>
        <v>-3044.00613391192</v>
      </c>
      <c r="P34" s="35" t="s">
        <v>41</v>
      </c>
      <c r="Q34" s="35"/>
      <c r="R34" s="35"/>
    </row>
    <row r="35" customFormat="false" ht="12.75" hidden="false" customHeight="false" outlineLevel="0" collapsed="false">
      <c r="A35" s="25" t="n">
        <v>27</v>
      </c>
      <c r="B35" s="36" t="n">
        <v>43602</v>
      </c>
      <c r="C35" s="44" t="n">
        <v>2</v>
      </c>
      <c r="D35" s="38" t="n">
        <v>1.25</v>
      </c>
      <c r="E35" s="39" t="n">
        <v>1.5</v>
      </c>
      <c r="F35" s="45" t="n">
        <v>2</v>
      </c>
      <c r="G35" s="31" t="n">
        <f aca="false">IF(D35="","",G34+M35)</f>
        <v>104565.818513358</v>
      </c>
      <c r="H35" s="31" t="n">
        <f aca="false">IF(E35="","",H34+N35)</f>
        <v>98671.3646783611</v>
      </c>
      <c r="I35" s="31" t="n">
        <f aca="false">IF(F35="","",I34+O35)</f>
        <v>104328.236896275</v>
      </c>
      <c r="J35" s="41" t="n">
        <f aca="false">IF(G34="","",G34*0.03)</f>
        <v>3023.58993291639</v>
      </c>
      <c r="K35" s="42" t="n">
        <f aca="false">IF(H34="","",H34*0.03)</f>
        <v>2832.67075631659</v>
      </c>
      <c r="L35" s="43" t="n">
        <f aca="false">IF(I34="","",I34*0.03)</f>
        <v>2952.68594989458</v>
      </c>
      <c r="M35" s="41" t="n">
        <f aca="false">IF(D35="","",J35*D35)</f>
        <v>3779.48741614549</v>
      </c>
      <c r="N35" s="42" t="n">
        <f aca="false">IF(E35="","",K35*E35)</f>
        <v>4249.00613447489</v>
      </c>
      <c r="O35" s="43" t="n">
        <f aca="false">IF(F35="","",L35*F35)</f>
        <v>5905.37189978916</v>
      </c>
      <c r="P35" s="35" t="s">
        <v>42</v>
      </c>
      <c r="Q35" s="35"/>
      <c r="R35" s="35"/>
    </row>
    <row r="36" customFormat="false" ht="12.75" hidden="false" customHeight="false" outlineLevel="0" collapsed="false">
      <c r="A36" s="25" t="n">
        <v>28</v>
      </c>
      <c r="B36" s="36" t="n">
        <v>44230</v>
      </c>
      <c r="C36" s="44" t="n">
        <v>2</v>
      </c>
      <c r="D36" s="38" t="n">
        <v>-1</v>
      </c>
      <c r="E36" s="39" t="n">
        <v>-1</v>
      </c>
      <c r="F36" s="40" t="n">
        <v>-1</v>
      </c>
      <c r="G36" s="31" t="n">
        <f aca="false">IF(D36="","",G35+M36)</f>
        <v>101428.843957958</v>
      </c>
      <c r="H36" s="31" t="n">
        <f aca="false">IF(E36="","",H35+N36)</f>
        <v>95711.2237380103</v>
      </c>
      <c r="I36" s="31" t="n">
        <f aca="false">IF(F36="","",I35+O36)</f>
        <v>101198.389789387</v>
      </c>
      <c r="J36" s="41" t="n">
        <f aca="false">IF(G35="","",G35*0.03)</f>
        <v>3136.97455540075</v>
      </c>
      <c r="K36" s="42" t="n">
        <f aca="false">IF(H35="","",H35*0.03)</f>
        <v>2960.14094035083</v>
      </c>
      <c r="L36" s="43" t="n">
        <f aca="false">IF(I35="","",I35*0.03)</f>
        <v>3129.84710688826</v>
      </c>
      <c r="M36" s="41" t="n">
        <f aca="false">IF(D36="","",J36*D36)</f>
        <v>-3136.97455540075</v>
      </c>
      <c r="N36" s="42" t="n">
        <f aca="false">IF(E36="","",K36*E36)</f>
        <v>-2960.14094035083</v>
      </c>
      <c r="O36" s="43" t="n">
        <f aca="false">IF(F36="","",L36*F36)</f>
        <v>-3129.84710688826</v>
      </c>
      <c r="P36" s="35" t="s">
        <v>43</v>
      </c>
      <c r="Q36" s="35"/>
      <c r="R36" s="35"/>
    </row>
    <row r="37" customFormat="false" ht="12.75" hidden="false" customHeight="false" outlineLevel="0" collapsed="false">
      <c r="A37" s="25" t="n">
        <v>29</v>
      </c>
      <c r="B37" s="36" t="n">
        <v>43894</v>
      </c>
      <c r="C37" s="44" t="n">
        <v>2</v>
      </c>
      <c r="D37" s="38" t="n">
        <v>0</v>
      </c>
      <c r="E37" s="39" t="n">
        <v>0</v>
      </c>
      <c r="F37" s="40" t="n">
        <v>0</v>
      </c>
      <c r="G37" s="31" t="n">
        <f aca="false">IF(D37="","",G36+M37)</f>
        <v>101428.843957958</v>
      </c>
      <c r="H37" s="31" t="n">
        <f aca="false">IF(E37="","",H36+N37)</f>
        <v>95711.2237380103</v>
      </c>
      <c r="I37" s="31" t="n">
        <f aca="false">IF(F37="","",I36+O37)</f>
        <v>101198.389789387</v>
      </c>
      <c r="J37" s="41" t="n">
        <f aca="false">IF(G36="","",G36*0.03)</f>
        <v>3042.86531873873</v>
      </c>
      <c r="K37" s="42" t="n">
        <f aca="false">IF(H36="","",H36*0.03)</f>
        <v>2871.33671214031</v>
      </c>
      <c r="L37" s="43" t="n">
        <f aca="false">IF(I36="","",I36*0.03)</f>
        <v>3035.95169368161</v>
      </c>
      <c r="M37" s="41" t="n">
        <f aca="false">IF(D37="","",J37*D37)</f>
        <v>0</v>
      </c>
      <c r="N37" s="42" t="n">
        <f aca="false">IF(E37="","",K37*E37)</f>
        <v>0</v>
      </c>
      <c r="O37" s="43" t="n">
        <f aca="false">IF(F37="","",L37*F37)</f>
        <v>0</v>
      </c>
      <c r="P37" s="35" t="s">
        <v>44</v>
      </c>
      <c r="Q37" s="35"/>
      <c r="R37" s="35"/>
    </row>
    <row r="38" customFormat="false" ht="12.75" hidden="false" customHeight="false" outlineLevel="0" collapsed="false">
      <c r="A38" s="25" t="n">
        <v>30</v>
      </c>
      <c r="B38" s="36" t="n">
        <v>43103</v>
      </c>
      <c r="C38" s="44" t="n">
        <v>1</v>
      </c>
      <c r="D38" s="38" t="n">
        <v>-1</v>
      </c>
      <c r="E38" s="39" t="n">
        <v>-1</v>
      </c>
      <c r="F38" s="40" t="n">
        <v>-1</v>
      </c>
      <c r="G38" s="31" t="n">
        <f aca="false">IF(D38="","",G37+M38)</f>
        <v>98385.9786392193</v>
      </c>
      <c r="H38" s="31" t="n">
        <f aca="false">IF(E38="","",H37+N38)</f>
        <v>92839.88702587</v>
      </c>
      <c r="I38" s="31" t="n">
        <f aca="false">IF(F38="","",I37+O38)</f>
        <v>98162.4380957054</v>
      </c>
      <c r="J38" s="41" t="n">
        <f aca="false">IF(G37="","",G37*0.03)</f>
        <v>3042.86531873873</v>
      </c>
      <c r="K38" s="42" t="n">
        <f aca="false">IF(H37="","",H37*0.03)</f>
        <v>2871.33671214031</v>
      </c>
      <c r="L38" s="43" t="n">
        <f aca="false">IF(I37="","",I37*0.03)</f>
        <v>3035.95169368161</v>
      </c>
      <c r="M38" s="41" t="n">
        <f aca="false">IF(D38="","",J38*D38)</f>
        <v>-3042.86531873873</v>
      </c>
      <c r="N38" s="42" t="n">
        <f aca="false">IF(E38="","",K38*E38)</f>
        <v>-2871.33671214031</v>
      </c>
      <c r="O38" s="43" t="n">
        <f aca="false">IF(F38="","",L38*F38)</f>
        <v>-3035.95169368161</v>
      </c>
      <c r="P38" s="35" t="s">
        <v>45</v>
      </c>
      <c r="Q38" s="35"/>
      <c r="R38" s="35"/>
    </row>
    <row r="39" customFormat="false" ht="12.75" hidden="false" customHeight="false" outlineLevel="0" collapsed="false">
      <c r="A39" s="25" t="n">
        <v>31</v>
      </c>
      <c r="B39" s="36"/>
      <c r="C39" s="44"/>
      <c r="D39" s="38"/>
      <c r="E39" s="39"/>
      <c r="F39" s="40"/>
      <c r="G39" s="31" t="str">
        <f aca="false">IF(D39="","",G38+M39)</f>
        <v/>
      </c>
      <c r="H39" s="31" t="str">
        <f aca="false">IF(E39="","",H38+N39)</f>
        <v/>
      </c>
      <c r="I39" s="31" t="str">
        <f aca="false">IF(F39="","",I38+O39)</f>
        <v/>
      </c>
      <c r="J39" s="41" t="n">
        <f aca="false">IF(G38="","",G38*0.03)</f>
        <v>2951.57935917658</v>
      </c>
      <c r="K39" s="42" t="n">
        <f aca="false">IF(H38="","",H38*0.03)</f>
        <v>2785.1966107761</v>
      </c>
      <c r="L39" s="43" t="n">
        <f aca="false">IF(I38="","",I38*0.03)</f>
        <v>2944.87314287116</v>
      </c>
      <c r="M39" s="41" t="str">
        <f aca="false">IF(D39="","",J39*D39)</f>
        <v/>
      </c>
      <c r="N39" s="42" t="str">
        <f aca="false">IF(E39="","",K39*E39)</f>
        <v/>
      </c>
      <c r="O39" s="43" t="str">
        <f aca="false">IF(F39="","",L39*F39)</f>
        <v/>
      </c>
      <c r="P39" s="35"/>
      <c r="Q39" s="35"/>
      <c r="R39" s="35"/>
    </row>
    <row r="40" customFormat="false" ht="12.75" hidden="false" customHeight="false" outlineLevel="0" collapsed="false">
      <c r="A40" s="25" t="n">
        <v>32</v>
      </c>
      <c r="B40" s="36"/>
      <c r="C40" s="44"/>
      <c r="D40" s="38"/>
      <c r="E40" s="39"/>
      <c r="F40" s="40"/>
      <c r="G40" s="31" t="str">
        <f aca="false">IF(D40="","",G39+M40)</f>
        <v/>
      </c>
      <c r="H40" s="31" t="str">
        <f aca="false">IF(E40="","",H39+N40)</f>
        <v/>
      </c>
      <c r="I40" s="31" t="str">
        <f aca="false">IF(F40="","",I39+O40)</f>
        <v/>
      </c>
      <c r="J40" s="41" t="str">
        <f aca="false">IF(G39="","",G39*0.03)</f>
        <v/>
      </c>
      <c r="K40" s="42" t="str">
        <f aca="false">IF(H39="","",H39*0.03)</f>
        <v/>
      </c>
      <c r="L40" s="43" t="str">
        <f aca="false">IF(I39="","",I39*0.03)</f>
        <v/>
      </c>
      <c r="M40" s="41" t="str">
        <f aca="false">IF(D40="","",J40*D40)</f>
        <v/>
      </c>
      <c r="N40" s="42" t="str">
        <f aca="false">IF(E40="","",K40*E40)</f>
        <v/>
      </c>
      <c r="O40" s="43" t="str">
        <f aca="false">IF(F40="","",L40*F40)</f>
        <v/>
      </c>
      <c r="P40" s="35"/>
      <c r="Q40" s="35"/>
      <c r="R40" s="35"/>
    </row>
    <row r="41" customFormat="false" ht="12.75" hidden="false" customHeight="false" outlineLevel="0" collapsed="false">
      <c r="A41" s="25" t="n">
        <v>33</v>
      </c>
      <c r="B41" s="36"/>
      <c r="C41" s="44"/>
      <c r="D41" s="38"/>
      <c r="E41" s="39"/>
      <c r="F41" s="45"/>
      <c r="G41" s="31" t="str">
        <f aca="false">IF(D41="","",G40+M41)</f>
        <v/>
      </c>
      <c r="H41" s="31" t="str">
        <f aca="false">IF(E41="","",H40+N41)</f>
        <v/>
      </c>
      <c r="I41" s="31" t="str">
        <f aca="false">IF(F41="","",I40+O41)</f>
        <v/>
      </c>
      <c r="J41" s="41" t="str">
        <f aca="false">IF(G40="","",G40*0.03)</f>
        <v/>
      </c>
      <c r="K41" s="42" t="str">
        <f aca="false">IF(H40="","",H40*0.03)</f>
        <v/>
      </c>
      <c r="L41" s="43" t="str">
        <f aca="false">IF(I40="","",I40*0.03)</f>
        <v/>
      </c>
      <c r="M41" s="41" t="str">
        <f aca="false">IF(D41="","",J41*D41)</f>
        <v/>
      </c>
      <c r="N41" s="42" t="str">
        <f aca="false">IF(E41="","",K41*E41)</f>
        <v/>
      </c>
      <c r="O41" s="43" t="str">
        <f aca="false">IF(F41="","",L41*F41)</f>
        <v/>
      </c>
      <c r="P41" s="35"/>
      <c r="Q41" s="35"/>
      <c r="R41" s="35"/>
    </row>
    <row r="42" customFormat="false" ht="12.75" hidden="false" customHeight="false" outlineLevel="0" collapsed="false">
      <c r="A42" s="25" t="n">
        <v>34</v>
      </c>
      <c r="B42" s="36"/>
      <c r="C42" s="44"/>
      <c r="D42" s="38"/>
      <c r="E42" s="39"/>
      <c r="F42" s="45"/>
      <c r="G42" s="31" t="str">
        <f aca="false">IF(D42="","",G41+M42)</f>
        <v/>
      </c>
      <c r="H42" s="31" t="str">
        <f aca="false">IF(E42="","",H41+N42)</f>
        <v/>
      </c>
      <c r="I42" s="31" t="str">
        <f aca="false">IF(F42="","",I41+O42)</f>
        <v/>
      </c>
      <c r="J42" s="41" t="str">
        <f aca="false">IF(G41="","",G41*0.03)</f>
        <v/>
      </c>
      <c r="K42" s="42" t="str">
        <f aca="false">IF(H41="","",H41*0.03)</f>
        <v/>
      </c>
      <c r="L42" s="43" t="str">
        <f aca="false">IF(I41="","",I41*0.03)</f>
        <v/>
      </c>
      <c r="M42" s="41" t="str">
        <f aca="false">IF(D42="","",J42*D42)</f>
        <v/>
      </c>
      <c r="N42" s="42" t="str">
        <f aca="false">IF(E42="","",K42*E42)</f>
        <v/>
      </c>
      <c r="O42" s="43" t="str">
        <f aca="false">IF(F42="","",L42*F42)</f>
        <v/>
      </c>
      <c r="P42" s="35"/>
      <c r="Q42" s="35"/>
      <c r="R42" s="35"/>
    </row>
    <row r="43" customFormat="false" ht="12.75" hidden="false" customHeight="false" outlineLevel="0" collapsed="false">
      <c r="A43" s="47" t="n">
        <v>35</v>
      </c>
      <c r="B43" s="36"/>
      <c r="C43" s="44"/>
      <c r="D43" s="38"/>
      <c r="E43" s="39"/>
      <c r="F43" s="40"/>
      <c r="G43" s="31" t="str">
        <f aca="false">IF(D43="","",G42+M43)</f>
        <v/>
      </c>
      <c r="H43" s="31" t="str">
        <f aca="false">IF(E43="","",H42+N43)</f>
        <v/>
      </c>
      <c r="I43" s="31" t="str">
        <f aca="false">IF(F43="","",I42+O43)</f>
        <v/>
      </c>
      <c r="J43" s="41" t="str">
        <f aca="false">IF(G42="","",G42*0.03)</f>
        <v/>
      </c>
      <c r="K43" s="42" t="str">
        <f aca="false">IF(H42="","",H42*0.03)</f>
        <v/>
      </c>
      <c r="L43" s="43" t="str">
        <f aca="false">IF(I42="","",I42*0.03)</f>
        <v/>
      </c>
      <c r="M43" s="41" t="str">
        <f aca="false">IF(D43="","",J43*D43)</f>
        <v/>
      </c>
      <c r="N43" s="42" t="str">
        <f aca="false">IF(E43="","",K43*E43)</f>
        <v/>
      </c>
      <c r="O43" s="43" t="str">
        <f aca="false">IF(F43="","",L43*F43)</f>
        <v/>
      </c>
    </row>
    <row r="44" customFormat="false" ht="12.75" hidden="false" customHeight="false" outlineLevel="0" collapsed="false">
      <c r="A44" s="25" t="n">
        <v>36</v>
      </c>
      <c r="B44" s="36"/>
      <c r="C44" s="44"/>
      <c r="D44" s="38"/>
      <c r="E44" s="39"/>
      <c r="F44" s="40"/>
      <c r="G44" s="31" t="str">
        <f aca="false">IF(D44="","",G43+M44)</f>
        <v/>
      </c>
      <c r="H44" s="31" t="str">
        <f aca="false">IF(E44="","",H43+N44)</f>
        <v/>
      </c>
      <c r="I44" s="31" t="str">
        <f aca="false">IF(F44="","",I43+O44)</f>
        <v/>
      </c>
      <c r="J44" s="41" t="str">
        <f aca="false">IF(G43="","",G43*0.03)</f>
        <v/>
      </c>
      <c r="K44" s="42" t="str">
        <f aca="false">IF(H43="","",H43*0.03)</f>
        <v/>
      </c>
      <c r="L44" s="43" t="str">
        <f aca="false">IF(I43="","",I43*0.03)</f>
        <v/>
      </c>
      <c r="M44" s="41" t="str">
        <f aca="false">IF(D44="","",J44*D44)</f>
        <v/>
      </c>
      <c r="N44" s="42" t="str">
        <f aca="false">IF(E44="","",K44*E44)</f>
        <v/>
      </c>
      <c r="O44" s="43" t="str">
        <f aca="false">IF(F44="","",L44*F44)</f>
        <v/>
      </c>
    </row>
    <row r="45" customFormat="false" ht="12.75" hidden="false" customHeight="false" outlineLevel="0" collapsed="false">
      <c r="A45" s="25" t="n">
        <v>37</v>
      </c>
      <c r="B45" s="36"/>
      <c r="C45" s="44"/>
      <c r="D45" s="38"/>
      <c r="E45" s="39"/>
      <c r="F45" s="40"/>
      <c r="G45" s="31" t="str">
        <f aca="false">IF(D45="","",G44+M45)</f>
        <v/>
      </c>
      <c r="H45" s="31" t="str">
        <f aca="false">IF(E45="","",H44+N45)</f>
        <v/>
      </c>
      <c r="I45" s="31" t="str">
        <f aca="false">IF(F45="","",I44+O45)</f>
        <v/>
      </c>
      <c r="J45" s="41" t="str">
        <f aca="false">IF(G44="","",G44*0.03)</f>
        <v/>
      </c>
      <c r="K45" s="42" t="str">
        <f aca="false">IF(H44="","",H44*0.03)</f>
        <v/>
      </c>
      <c r="L45" s="43" t="str">
        <f aca="false">IF(I44="","",I44*0.03)</f>
        <v/>
      </c>
      <c r="M45" s="41" t="str">
        <f aca="false">IF(D45="","",J45*D45)</f>
        <v/>
      </c>
      <c r="N45" s="42" t="str">
        <f aca="false">IF(E45="","",K45*E45)</f>
        <v/>
      </c>
      <c r="O45" s="43" t="str">
        <f aca="false">IF(F45="","",L45*F45)</f>
        <v/>
      </c>
    </row>
    <row r="46" customFormat="false" ht="12.75" hidden="false" customHeight="false" outlineLevel="0" collapsed="false">
      <c r="A46" s="25" t="n">
        <v>38</v>
      </c>
      <c r="B46" s="36"/>
      <c r="C46" s="44"/>
      <c r="D46" s="38"/>
      <c r="E46" s="39"/>
      <c r="F46" s="40"/>
      <c r="G46" s="31" t="str">
        <f aca="false">IF(D46="","",G45+M46)</f>
        <v/>
      </c>
      <c r="H46" s="31" t="str">
        <f aca="false">IF(E46="","",H45+N46)</f>
        <v/>
      </c>
      <c r="I46" s="31" t="str">
        <f aca="false">IF(F46="","",I45+O46)</f>
        <v/>
      </c>
      <c r="J46" s="41" t="str">
        <f aca="false">IF(G45="","",G45*0.03)</f>
        <v/>
      </c>
      <c r="K46" s="42" t="str">
        <f aca="false">IF(H45="","",H45*0.03)</f>
        <v/>
      </c>
      <c r="L46" s="43" t="str">
        <f aca="false">IF(I45="","",I45*0.03)</f>
        <v/>
      </c>
      <c r="M46" s="41" t="str">
        <f aca="false">IF(D46="","",J46*D46)</f>
        <v/>
      </c>
      <c r="N46" s="42" t="str">
        <f aca="false">IF(E46="","",K46*E46)</f>
        <v/>
      </c>
      <c r="O46" s="43" t="str">
        <f aca="false">IF(F46="","",L46*F46)</f>
        <v/>
      </c>
    </row>
    <row r="47" customFormat="false" ht="12.75" hidden="false" customHeight="false" outlineLevel="0" collapsed="false">
      <c r="A47" s="25" t="n">
        <v>39</v>
      </c>
      <c r="B47" s="36"/>
      <c r="C47" s="44"/>
      <c r="D47" s="38"/>
      <c r="E47" s="39"/>
      <c r="F47" s="40"/>
      <c r="G47" s="31" t="str">
        <f aca="false">IF(D47="","",G46+M47)</f>
        <v/>
      </c>
      <c r="H47" s="31" t="str">
        <f aca="false">IF(E47="","",H46+N47)</f>
        <v/>
      </c>
      <c r="I47" s="31" t="str">
        <f aca="false">IF(F47="","",I46+O47)</f>
        <v/>
      </c>
      <c r="J47" s="41" t="str">
        <f aca="false">IF(G46="","",G46*0.03)</f>
        <v/>
      </c>
      <c r="K47" s="42" t="str">
        <f aca="false">IF(H46="","",H46*0.03)</f>
        <v/>
      </c>
      <c r="L47" s="43" t="str">
        <f aca="false">IF(I46="","",I46*0.03)</f>
        <v/>
      </c>
      <c r="M47" s="41" t="str">
        <f aca="false">IF(D47="","",J47*D47)</f>
        <v/>
      </c>
      <c r="N47" s="42" t="str">
        <f aca="false">IF(E47="","",K47*E47)</f>
        <v/>
      </c>
      <c r="O47" s="43" t="str">
        <f aca="false">IF(F47="","",L47*F47)</f>
        <v/>
      </c>
    </row>
    <row r="48" customFormat="false" ht="12.75" hidden="false" customHeight="false" outlineLevel="0" collapsed="false">
      <c r="A48" s="25" t="n">
        <v>40</v>
      </c>
      <c r="B48" s="36"/>
      <c r="C48" s="44"/>
      <c r="D48" s="38"/>
      <c r="E48" s="39"/>
      <c r="F48" s="40"/>
      <c r="G48" s="31" t="str">
        <f aca="false">IF(D48="","",G47+M48)</f>
        <v/>
      </c>
      <c r="H48" s="31" t="str">
        <f aca="false">IF(E48="","",H47+N48)</f>
        <v/>
      </c>
      <c r="I48" s="31" t="str">
        <f aca="false">IF(F48="","",I47+O48)</f>
        <v/>
      </c>
      <c r="J48" s="41" t="str">
        <f aca="false">IF(G47="","",G47*0.03)</f>
        <v/>
      </c>
      <c r="K48" s="42" t="str">
        <f aca="false">IF(H47="","",H47*0.03)</f>
        <v/>
      </c>
      <c r="L48" s="43" t="str">
        <f aca="false">IF(I47="","",I47*0.03)</f>
        <v/>
      </c>
      <c r="M48" s="41" t="str">
        <f aca="false">IF(D48="","",J48*D48)</f>
        <v/>
      </c>
      <c r="N48" s="42" t="str">
        <f aca="false">IF(E48="","",K48*E48)</f>
        <v/>
      </c>
      <c r="O48" s="43" t="str">
        <f aca="false">IF(F48="","",L48*F48)</f>
        <v/>
      </c>
    </row>
    <row r="49" customFormat="false" ht="12.75" hidden="false" customHeight="false" outlineLevel="0" collapsed="false">
      <c r="A49" s="25" t="n">
        <v>41</v>
      </c>
      <c r="B49" s="36"/>
      <c r="C49" s="44"/>
      <c r="D49" s="38"/>
      <c r="E49" s="39"/>
      <c r="F49" s="40"/>
      <c r="G49" s="31" t="str">
        <f aca="false">IF(D49="","",G48+M49)</f>
        <v/>
      </c>
      <c r="H49" s="31" t="str">
        <f aca="false">IF(E49="","",H48+N49)</f>
        <v/>
      </c>
      <c r="I49" s="31" t="str">
        <f aca="false">IF(F49="","",I48+O49)</f>
        <v/>
      </c>
      <c r="J49" s="41" t="str">
        <f aca="false">IF(G48="","",G48*0.03)</f>
        <v/>
      </c>
      <c r="K49" s="42" t="str">
        <f aca="false">IF(H48="","",H48*0.03)</f>
        <v/>
      </c>
      <c r="L49" s="43" t="str">
        <f aca="false">IF(I48="","",I48*0.03)</f>
        <v/>
      </c>
      <c r="M49" s="41" t="str">
        <f aca="false">IF(D49="","",J49*D49)</f>
        <v/>
      </c>
      <c r="N49" s="42" t="str">
        <f aca="false">IF(E49="","",K49*E49)</f>
        <v/>
      </c>
      <c r="O49" s="43" t="str">
        <f aca="false">IF(F49="","",L49*F49)</f>
        <v/>
      </c>
    </row>
    <row r="50" customFormat="false" ht="12.75" hidden="false" customHeight="false" outlineLevel="0" collapsed="false">
      <c r="A50" s="25" t="n">
        <v>42</v>
      </c>
      <c r="B50" s="36"/>
      <c r="C50" s="44"/>
      <c r="D50" s="38"/>
      <c r="E50" s="39"/>
      <c r="F50" s="40"/>
      <c r="G50" s="31" t="str">
        <f aca="false">IF(D50="","",G49+M50)</f>
        <v/>
      </c>
      <c r="H50" s="31" t="str">
        <f aca="false">IF(E50="","",H49+N50)</f>
        <v/>
      </c>
      <c r="I50" s="31" t="str">
        <f aca="false">IF(F50="","",I49+O50)</f>
        <v/>
      </c>
      <c r="J50" s="41" t="str">
        <f aca="false">IF(G49="","",G49*0.03)</f>
        <v/>
      </c>
      <c r="K50" s="42" t="str">
        <f aca="false">IF(H49="","",H49*0.03)</f>
        <v/>
      </c>
      <c r="L50" s="43" t="str">
        <f aca="false">IF(I49="","",I49*0.03)</f>
        <v/>
      </c>
      <c r="M50" s="41" t="str">
        <f aca="false">IF(D50="","",J50*D50)</f>
        <v/>
      </c>
      <c r="N50" s="42" t="str">
        <f aca="false">IF(E50="","",K50*E50)</f>
        <v/>
      </c>
      <c r="O50" s="43" t="str">
        <f aca="false">IF(F50="","",L50*F50)</f>
        <v/>
      </c>
    </row>
    <row r="51" customFormat="false" ht="12.75" hidden="false" customHeight="false" outlineLevel="0" collapsed="false">
      <c r="A51" s="25" t="n">
        <v>43</v>
      </c>
      <c r="B51" s="36"/>
      <c r="C51" s="44"/>
      <c r="D51" s="38"/>
      <c r="E51" s="39"/>
      <c r="F51" s="45"/>
      <c r="G51" s="31" t="str">
        <f aca="false">IF(D51="","",G50+M51)</f>
        <v/>
      </c>
      <c r="H51" s="31" t="str">
        <f aca="false">IF(E51="","",H50+N51)</f>
        <v/>
      </c>
      <c r="I51" s="31" t="str">
        <f aca="false">IF(F51="","",I50+O51)</f>
        <v/>
      </c>
      <c r="J51" s="41" t="str">
        <f aca="false">IF(G50="","",G50*0.03)</f>
        <v/>
      </c>
      <c r="K51" s="42" t="str">
        <f aca="false">IF(H50="","",H50*0.03)</f>
        <v/>
      </c>
      <c r="L51" s="43" t="str">
        <f aca="false">IF(I50="","",I50*0.03)</f>
        <v/>
      </c>
      <c r="M51" s="41" t="str">
        <f aca="false">IF(D51="","",J51*D51)</f>
        <v/>
      </c>
      <c r="N51" s="42" t="str">
        <f aca="false">IF(E51="","",K51*E51)</f>
        <v/>
      </c>
      <c r="O51" s="43" t="str">
        <f aca="false">IF(F51="","",L51*F51)</f>
        <v/>
      </c>
    </row>
    <row r="52" customFormat="false" ht="12.75" hidden="false" customHeight="false" outlineLevel="0" collapsed="false">
      <c r="A52" s="25" t="n">
        <v>44</v>
      </c>
      <c r="B52" s="36"/>
      <c r="C52" s="44"/>
      <c r="D52" s="38"/>
      <c r="E52" s="39"/>
      <c r="F52" s="40"/>
      <c r="G52" s="31" t="str">
        <f aca="false">IF(D52="","",G51+M52)</f>
        <v/>
      </c>
      <c r="H52" s="31" t="str">
        <f aca="false">IF(E52="","",H51+N52)</f>
        <v/>
      </c>
      <c r="I52" s="31" t="str">
        <f aca="false">IF(F52="","",I51+O52)</f>
        <v/>
      </c>
      <c r="J52" s="41" t="str">
        <f aca="false">IF(G51="","",G51*0.03)</f>
        <v/>
      </c>
      <c r="K52" s="42" t="str">
        <f aca="false">IF(H51="","",H51*0.03)</f>
        <v/>
      </c>
      <c r="L52" s="43" t="str">
        <f aca="false">IF(I51="","",I51*0.03)</f>
        <v/>
      </c>
      <c r="M52" s="41" t="str">
        <f aca="false">IF(D52="","",J52*D52)</f>
        <v/>
      </c>
      <c r="N52" s="42" t="str">
        <f aca="false">IF(E52="","",K52*E52)</f>
        <v/>
      </c>
      <c r="O52" s="43" t="str">
        <f aca="false">IF(F52="","",L52*F52)</f>
        <v/>
      </c>
    </row>
    <row r="53" customFormat="false" ht="12.75" hidden="false" customHeight="false" outlineLevel="0" collapsed="false">
      <c r="A53" s="25" t="n">
        <v>45</v>
      </c>
      <c r="B53" s="36"/>
      <c r="C53" s="44"/>
      <c r="D53" s="38"/>
      <c r="E53" s="39"/>
      <c r="F53" s="40"/>
      <c r="G53" s="31" t="str">
        <f aca="false">IF(D53="","",G52+M53)</f>
        <v/>
      </c>
      <c r="H53" s="31" t="str">
        <f aca="false">IF(E53="","",H52+N53)</f>
        <v/>
      </c>
      <c r="I53" s="31" t="str">
        <f aca="false">IF(F53="","",I52+O53)</f>
        <v/>
      </c>
      <c r="J53" s="41" t="str">
        <f aca="false">IF(G52="","",G52*0.03)</f>
        <v/>
      </c>
      <c r="K53" s="42" t="str">
        <f aca="false">IF(H52="","",H52*0.03)</f>
        <v/>
      </c>
      <c r="L53" s="43" t="str">
        <f aca="false">IF(I52="","",I52*0.03)</f>
        <v/>
      </c>
      <c r="M53" s="41" t="str">
        <f aca="false">IF(D53="","",J53*D53)</f>
        <v/>
      </c>
      <c r="N53" s="42" t="str">
        <f aca="false">IF(E53="","",K53*E53)</f>
        <v/>
      </c>
      <c r="O53" s="43" t="str">
        <f aca="false">IF(F53="","",L53*F53)</f>
        <v/>
      </c>
    </row>
    <row r="54" customFormat="false" ht="12.75" hidden="false" customHeight="false" outlineLevel="0" collapsed="false">
      <c r="A54" s="25" t="n">
        <v>46</v>
      </c>
      <c r="B54" s="36"/>
      <c r="C54" s="44"/>
      <c r="D54" s="38"/>
      <c r="E54" s="39"/>
      <c r="F54" s="40"/>
      <c r="G54" s="31" t="str">
        <f aca="false">IF(D54="","",G53+M54)</f>
        <v/>
      </c>
      <c r="H54" s="31" t="str">
        <f aca="false">IF(E54="","",H53+N54)</f>
        <v/>
      </c>
      <c r="I54" s="31" t="str">
        <f aca="false">IF(F54="","",I53+O54)</f>
        <v/>
      </c>
      <c r="J54" s="41" t="str">
        <f aca="false">IF(G53="","",G53*0.03)</f>
        <v/>
      </c>
      <c r="K54" s="42" t="str">
        <f aca="false">IF(H53="","",H53*0.03)</f>
        <v/>
      </c>
      <c r="L54" s="43" t="str">
        <f aca="false">IF(I53="","",I53*0.03)</f>
        <v/>
      </c>
      <c r="M54" s="41" t="str">
        <f aca="false">IF(D54="","",J54*D54)</f>
        <v/>
      </c>
      <c r="N54" s="42" t="str">
        <f aca="false">IF(E54="","",K54*E54)</f>
        <v/>
      </c>
      <c r="O54" s="43" t="str">
        <f aca="false">IF(F54="","",L54*F54)</f>
        <v/>
      </c>
    </row>
    <row r="55" customFormat="false" ht="12.75" hidden="false" customHeight="false" outlineLevel="0" collapsed="false">
      <c r="A55" s="25" t="n">
        <v>47</v>
      </c>
      <c r="B55" s="36"/>
      <c r="C55" s="44"/>
      <c r="D55" s="38"/>
      <c r="E55" s="39"/>
      <c r="F55" s="40"/>
      <c r="G55" s="31" t="str">
        <f aca="false">IF(D55="","",G54+M55)</f>
        <v/>
      </c>
      <c r="H55" s="31" t="str">
        <f aca="false">IF(E55="","",H54+N55)</f>
        <v/>
      </c>
      <c r="I55" s="31" t="str">
        <f aca="false">IF(F55="","",I54+O55)</f>
        <v/>
      </c>
      <c r="J55" s="41" t="str">
        <f aca="false">IF(G54="","",G54*0.03)</f>
        <v/>
      </c>
      <c r="K55" s="42" t="str">
        <f aca="false">IF(H54="","",H54*0.03)</f>
        <v/>
      </c>
      <c r="L55" s="43" t="str">
        <f aca="false">IF(I54="","",I54*0.03)</f>
        <v/>
      </c>
      <c r="M55" s="41" t="str">
        <f aca="false">IF(D55="","",J55*D55)</f>
        <v/>
      </c>
      <c r="N55" s="42" t="str">
        <f aca="false">IF(E55="","",K55*E55)</f>
        <v/>
      </c>
      <c r="O55" s="43" t="str">
        <f aca="false">IF(F55="","",L55*F55)</f>
        <v/>
      </c>
    </row>
    <row r="56" customFormat="false" ht="12.75" hidden="false" customHeight="false" outlineLevel="0" collapsed="false">
      <c r="A56" s="25" t="n">
        <v>48</v>
      </c>
      <c r="B56" s="36"/>
      <c r="C56" s="44"/>
      <c r="D56" s="38"/>
      <c r="E56" s="39"/>
      <c r="F56" s="40"/>
      <c r="G56" s="31" t="str">
        <f aca="false">IF(D56="","",G55+M56)</f>
        <v/>
      </c>
      <c r="H56" s="31" t="str">
        <f aca="false">IF(E56="","",H55+N56)</f>
        <v/>
      </c>
      <c r="I56" s="31" t="str">
        <f aca="false">IF(F56="","",I55+O56)</f>
        <v/>
      </c>
      <c r="J56" s="41" t="str">
        <f aca="false">IF(G55="","",G55*0.03)</f>
        <v/>
      </c>
      <c r="K56" s="42" t="str">
        <f aca="false">IF(H55="","",H55*0.03)</f>
        <v/>
      </c>
      <c r="L56" s="43" t="str">
        <f aca="false">IF(I55="","",I55*0.03)</f>
        <v/>
      </c>
      <c r="M56" s="41" t="str">
        <f aca="false">IF(D56="","",J56*D56)</f>
        <v/>
      </c>
      <c r="N56" s="42" t="str">
        <f aca="false">IF(E56="","",K56*E56)</f>
        <v/>
      </c>
      <c r="O56" s="43" t="str">
        <f aca="false">IF(F56="","",L56*F56)</f>
        <v/>
      </c>
    </row>
    <row r="57" customFormat="false" ht="12.75" hidden="false" customHeight="false" outlineLevel="0" collapsed="false">
      <c r="A57" s="25" t="n">
        <v>49</v>
      </c>
      <c r="B57" s="36"/>
      <c r="C57" s="44"/>
      <c r="D57" s="38"/>
      <c r="E57" s="39"/>
      <c r="F57" s="40"/>
      <c r="G57" s="31" t="str">
        <f aca="false">IF(D57="","",G56+M57)</f>
        <v/>
      </c>
      <c r="H57" s="31" t="str">
        <f aca="false">IF(E57="","",H56+N57)</f>
        <v/>
      </c>
      <c r="I57" s="31" t="str">
        <f aca="false">IF(F57="","",I56+O57)</f>
        <v/>
      </c>
      <c r="J57" s="41" t="str">
        <f aca="false">IF(G56="","",G56*0.03)</f>
        <v/>
      </c>
      <c r="K57" s="42" t="str">
        <f aca="false">IF(H56="","",H56*0.03)</f>
        <v/>
      </c>
      <c r="L57" s="43" t="str">
        <f aca="false">IF(I56="","",I56*0.03)</f>
        <v/>
      </c>
      <c r="M57" s="41" t="str">
        <f aca="false">IF(D57="","",J57*D57)</f>
        <v/>
      </c>
      <c r="N57" s="42" t="str">
        <f aca="false">IF(E57="","",K57*E57)</f>
        <v/>
      </c>
      <c r="O57" s="43" t="str">
        <f aca="false">IF(F57="","",L57*F57)</f>
        <v/>
      </c>
    </row>
    <row r="58" customFormat="false" ht="12.75" hidden="false" customHeight="false" outlineLevel="0" collapsed="false">
      <c r="A58" s="25" t="n">
        <v>50</v>
      </c>
      <c r="B58" s="48"/>
      <c r="C58" s="49"/>
      <c r="D58" s="50"/>
      <c r="E58" s="51"/>
      <c r="F58" s="52"/>
      <c r="G58" s="31" t="str">
        <f aca="false">IF(D58="","",G57+M58)</f>
        <v/>
      </c>
      <c r="H58" s="31" t="str">
        <f aca="false">IF(E58="","",H57+N58)</f>
        <v/>
      </c>
      <c r="I58" s="31" t="str">
        <f aca="false">IF(F58="","",I57+O58)</f>
        <v/>
      </c>
      <c r="J58" s="41" t="str">
        <f aca="false">IF(G57="","",G57*0.03)</f>
        <v/>
      </c>
      <c r="K58" s="42" t="str">
        <f aca="false">IF(H57="","",H57*0.03)</f>
        <v/>
      </c>
      <c r="L58" s="43" t="str">
        <f aca="false">IF(I57="","",I57*0.03)</f>
        <v/>
      </c>
      <c r="M58" s="41" t="str">
        <f aca="false">IF(D58="","",J58*D58)</f>
        <v/>
      </c>
      <c r="N58" s="42" t="str">
        <f aca="false">IF(E58="","",K58*E58)</f>
        <v/>
      </c>
      <c r="O58" s="43" t="str">
        <f aca="false">IF(F58="","",L58*F58)</f>
        <v/>
      </c>
    </row>
    <row r="59" customFormat="false" ht="12.75" hidden="false" customHeight="false" outlineLevel="0" collapsed="false">
      <c r="A59" s="25"/>
      <c r="B59" s="53" t="s">
        <v>46</v>
      </c>
      <c r="C59" s="53"/>
      <c r="D59" s="54" t="n">
        <f aca="false">COUNTIF(D9:D58,1.27)</f>
        <v>9</v>
      </c>
      <c r="E59" s="54" t="n">
        <f aca="false">COUNTIF(E9:E58,1.5)</f>
        <v>8</v>
      </c>
      <c r="F59" s="55" t="n">
        <f aca="false">COUNTIF(F9:F58,2)</f>
        <v>7</v>
      </c>
      <c r="G59" s="56" t="n">
        <f aca="false">M59+G8</f>
        <v>98385.9786392187</v>
      </c>
      <c r="H59" s="22" t="n">
        <f aca="false">N59+H8</f>
        <v>92839.88702587</v>
      </c>
      <c r="I59" s="23" t="n">
        <f aca="false">O59+I8</f>
        <v>98162.4380957049</v>
      </c>
      <c r="J59" s="9" t="s">
        <v>47</v>
      </c>
      <c r="K59" s="57" t="n">
        <f aca="false">B58-B9</f>
        <v>-44530</v>
      </c>
      <c r="L59" s="58" t="s">
        <v>48</v>
      </c>
      <c r="M59" s="59" t="n">
        <f aca="false">SUM(M9:M58)</f>
        <v>-1614.02136078134</v>
      </c>
      <c r="N59" s="60" t="n">
        <f aca="false">SUM(N9:N58)</f>
        <v>-7160.11297412997</v>
      </c>
      <c r="O59" s="61" t="n">
        <f aca="false">SUM(O9:O58)</f>
        <v>-1837.56190429512</v>
      </c>
    </row>
    <row r="60" customFormat="false" ht="12.75" hidden="false" customHeight="false" outlineLevel="0" collapsed="false">
      <c r="A60" s="25"/>
      <c r="B60" s="62" t="s">
        <v>49</v>
      </c>
      <c r="C60" s="62"/>
      <c r="D60" s="54" t="n">
        <f aca="false">COUNTIF(D9:D58,-1)</f>
        <v>14</v>
      </c>
      <c r="E60" s="54" t="n">
        <f aca="false">COUNTIF(E9:E58,-1)</f>
        <v>14</v>
      </c>
      <c r="F60" s="55" t="n">
        <f aca="false">COUNTIF(F9:F58,-1)</f>
        <v>14</v>
      </c>
      <c r="G60" s="9" t="s">
        <v>50</v>
      </c>
      <c r="H60" s="9"/>
      <c r="I60" s="9"/>
      <c r="J60" s="9" t="s">
        <v>51</v>
      </c>
      <c r="K60" s="9"/>
      <c r="L60" s="9"/>
      <c r="M60" s="25"/>
      <c r="N60" s="47"/>
      <c r="O60" s="63"/>
    </row>
    <row r="61" customFormat="false" ht="12.75" hidden="false" customHeight="false" outlineLevel="0" collapsed="false">
      <c r="A61" s="25"/>
      <c r="B61" s="62" t="s">
        <v>52</v>
      </c>
      <c r="C61" s="62"/>
      <c r="D61" s="54" t="n">
        <f aca="false">COUNTIF(D9:D58,0)</f>
        <v>5</v>
      </c>
      <c r="E61" s="54" t="n">
        <f aca="false">COUNTIF(E9:E58,0)</f>
        <v>8</v>
      </c>
      <c r="F61" s="54" t="n">
        <f aca="false">COUNTIF(F9:F58,0)</f>
        <v>9</v>
      </c>
      <c r="G61" s="64" t="n">
        <f aca="false">G59/G8</f>
        <v>0.983859786392187</v>
      </c>
      <c r="H61" s="65" t="n">
        <f aca="false">H59/H8</f>
        <v>0.9283988702587</v>
      </c>
      <c r="I61" s="66" t="n">
        <f aca="false">I59/I8</f>
        <v>0.981624380957049</v>
      </c>
      <c r="J61" s="67" t="n">
        <f aca="false">(G61-1)*30/K59</f>
        <v>1.08737122891175E-005</v>
      </c>
      <c r="K61" s="67" t="n">
        <f aca="false">(H61-1)*30/K59</f>
        <v>4.82379046090049E-005</v>
      </c>
      <c r="L61" s="68" t="n">
        <f aca="false">(I61-1)*30/K59</f>
        <v>1.2379711908568E-005</v>
      </c>
      <c r="M61" s="69"/>
      <c r="N61" s="70"/>
      <c r="O61" s="71"/>
    </row>
    <row r="62" customFormat="false" ht="12.75" hidden="false" customHeight="false" outlineLevel="0" collapsed="false">
      <c r="A62" s="47"/>
      <c r="B62" s="72" t="s">
        <v>53</v>
      </c>
      <c r="C62" s="72"/>
      <c r="D62" s="73" t="n">
        <f aca="false">D59/(D59+D60+D61)</f>
        <v>0.321428571428571</v>
      </c>
      <c r="E62" s="74" t="n">
        <f aca="false">E59/(E59+E60+E61)</f>
        <v>0.266666666666667</v>
      </c>
      <c r="F62" s="75" t="n">
        <f aca="false">F59/(F59+F60+F61)</f>
        <v>0.233333333333333</v>
      </c>
    </row>
    <row r="64" customFormat="false" ht="12.75" hidden="false" customHeight="false" outlineLevel="0" collapsed="false">
      <c r="D64" s="76"/>
      <c r="E64" s="76"/>
      <c r="F64" s="76"/>
    </row>
  </sheetData>
  <mergeCells count="11">
    <mergeCell ref="G6:I6"/>
    <mergeCell ref="J6:L6"/>
    <mergeCell ref="M6:O6"/>
    <mergeCell ref="J8:L8"/>
    <mergeCell ref="M8:O8"/>
    <mergeCell ref="B59:C59"/>
    <mergeCell ref="B60:C60"/>
    <mergeCell ref="G60:I60"/>
    <mergeCell ref="J60:L60"/>
    <mergeCell ref="B61:C61"/>
    <mergeCell ref="B62:C62"/>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67"/>
  <sheetViews>
    <sheetView showFormulas="false" showGridLines="true" showRowColHeaders="true" showZeros="true" rightToLeft="false" tabSelected="false" showOutlineSymbols="true" defaultGridColor="true" view="normal" topLeftCell="A28" colorId="64" zoomScale="80" zoomScaleNormal="80" zoomScalePageLayoutView="100" workbookViewId="0">
      <selection pane="topLeft" activeCell="V43" activeCellId="0" sqref="V43"/>
    </sheetView>
  </sheetViews>
  <sheetFormatPr defaultColWidth="9.82421875" defaultRowHeight="12.75" zeroHeight="false" outlineLevelRow="0" outlineLevelCol="0"/>
  <cols>
    <col collapsed="false" customWidth="true" hidden="false" outlineLevel="0" max="1" min="1" style="0" width="8.09"/>
    <col collapsed="false" customWidth="true" hidden="false" outlineLevel="0" max="2" min="2" style="77" width="8.88"/>
    <col collapsed="false" customWidth="true" hidden="false" outlineLevel="0" max="257" min="3" style="77" width="9.92"/>
  </cols>
  <sheetData>
    <row r="1" customFormat="false" ht="13.8" hidden="false" customHeight="false" outlineLevel="0" collapsed="false">
      <c r="A1" s="0" t="n">
        <v>30</v>
      </c>
    </row>
    <row r="32" customFormat="false" ht="13.8" hidden="false" customHeight="false" outlineLevel="0" collapsed="false"/>
    <row r="33" customFormat="false" ht="12.75" hidden="false" customHeight="false" outlineLevel="0" collapsed="false">
      <c r="A33" s="0" t="s">
        <v>54</v>
      </c>
    </row>
    <row r="34" customFormat="false" ht="13.8" hidden="false" customHeight="false" outlineLevel="0" collapsed="false"/>
    <row r="63" customFormat="false" ht="13.8" hidden="false" customHeight="false" outlineLevel="0" collapsed="false"/>
    <row r="67" customFormat="false" ht="13.8" hidden="false" customHeight="false" outlineLevel="0" collapsed="false"/>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2:J29"/>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A22" activeCellId="0" sqref="A22"/>
    </sheetView>
  </sheetViews>
  <sheetFormatPr defaultColWidth="9.82421875" defaultRowHeight="12.75" zeroHeight="false" outlineLevelRow="0" outlineLevelCol="0"/>
  <cols>
    <col collapsed="false" customWidth="true" hidden="false" outlineLevel="0" max="257" min="1" style="77" width="9.92"/>
  </cols>
  <sheetData>
    <row r="2" customFormat="false" ht="13.5" hidden="false" customHeight="true" outlineLevel="0" collapsed="false">
      <c r="A2" s="78" t="s">
        <v>55</v>
      </c>
      <c r="B2" s="78"/>
      <c r="C2" s="78"/>
      <c r="D2" s="78"/>
      <c r="E2" s="78"/>
      <c r="F2" s="78"/>
      <c r="G2" s="78"/>
      <c r="H2" s="78"/>
      <c r="I2" s="78"/>
      <c r="J2" s="78"/>
    </row>
    <row r="3" customFormat="false" ht="12.75" hidden="false" customHeight="false" outlineLevel="0" collapsed="false">
      <c r="A3" s="78"/>
      <c r="B3" s="78"/>
      <c r="C3" s="78"/>
      <c r="D3" s="78"/>
      <c r="E3" s="78"/>
      <c r="F3" s="78"/>
      <c r="G3" s="78"/>
      <c r="H3" s="78"/>
      <c r="I3" s="78"/>
      <c r="J3" s="78"/>
    </row>
    <row r="4" customFormat="false" ht="12.75" hidden="false" customHeight="false" outlineLevel="0" collapsed="false">
      <c r="A4" s="78"/>
      <c r="B4" s="78"/>
      <c r="C4" s="78"/>
      <c r="D4" s="78"/>
      <c r="E4" s="78"/>
      <c r="F4" s="78"/>
      <c r="G4" s="78"/>
      <c r="H4" s="78"/>
      <c r="I4" s="78"/>
      <c r="J4" s="78"/>
    </row>
    <row r="5" customFormat="false" ht="12.75" hidden="false" customHeight="false" outlineLevel="0" collapsed="false">
      <c r="A5" s="78"/>
      <c r="B5" s="78"/>
      <c r="C5" s="78"/>
      <c r="D5" s="78"/>
      <c r="E5" s="78"/>
      <c r="F5" s="78"/>
      <c r="G5" s="78"/>
      <c r="H5" s="78"/>
      <c r="I5" s="78"/>
      <c r="J5" s="78"/>
    </row>
    <row r="6" customFormat="false" ht="12.75" hidden="false" customHeight="false" outlineLevel="0" collapsed="false">
      <c r="A6" s="78"/>
      <c r="B6" s="78"/>
      <c r="C6" s="78"/>
      <c r="D6" s="78"/>
      <c r="E6" s="78"/>
      <c r="F6" s="78"/>
      <c r="G6" s="78"/>
      <c r="H6" s="78"/>
      <c r="I6" s="78"/>
      <c r="J6" s="78"/>
    </row>
    <row r="7" customFormat="false" ht="12.75" hidden="false" customHeight="false" outlineLevel="0" collapsed="false">
      <c r="A7" s="78"/>
      <c r="B7" s="78"/>
      <c r="C7" s="78"/>
      <c r="D7" s="78"/>
      <c r="E7" s="78"/>
      <c r="F7" s="78"/>
      <c r="G7" s="78"/>
      <c r="H7" s="78"/>
      <c r="I7" s="78"/>
      <c r="J7" s="78"/>
    </row>
    <row r="8" customFormat="false" ht="12.75" hidden="false" customHeight="false" outlineLevel="0" collapsed="false">
      <c r="A8" s="78"/>
      <c r="B8" s="78"/>
      <c r="C8" s="78"/>
      <c r="D8" s="78"/>
      <c r="E8" s="78"/>
      <c r="F8" s="78"/>
      <c r="G8" s="78"/>
      <c r="H8" s="78"/>
      <c r="I8" s="78"/>
      <c r="J8" s="78"/>
    </row>
    <row r="9" customFormat="false" ht="12.75" hidden="false" customHeight="false" outlineLevel="0" collapsed="false">
      <c r="A9" s="78"/>
      <c r="B9" s="78"/>
      <c r="C9" s="78"/>
      <c r="D9" s="78"/>
      <c r="E9" s="78"/>
      <c r="F9" s="78"/>
      <c r="G9" s="78"/>
      <c r="H9" s="78"/>
      <c r="I9" s="78"/>
      <c r="J9" s="78"/>
    </row>
    <row r="11" customFormat="false" ht="12.75" hidden="false" customHeight="false" outlineLevel="0" collapsed="false">
      <c r="A11" s="77" t="s">
        <v>56</v>
      </c>
    </row>
    <row r="12" customFormat="false" ht="13.8" hidden="false" customHeight="true" outlineLevel="0" collapsed="false">
      <c r="A12" s="79" t="s">
        <v>57</v>
      </c>
      <c r="B12" s="79"/>
      <c r="C12" s="79"/>
      <c r="D12" s="79"/>
      <c r="E12" s="79"/>
      <c r="F12" s="79"/>
      <c r="G12" s="79"/>
      <c r="H12" s="79"/>
      <c r="I12" s="79"/>
      <c r="J12" s="79"/>
    </row>
    <row r="13" customFormat="false" ht="12.75" hidden="false" customHeight="false" outlineLevel="0" collapsed="false">
      <c r="A13" s="79"/>
      <c r="B13" s="79"/>
      <c r="C13" s="79"/>
      <c r="D13" s="79"/>
      <c r="E13" s="79"/>
      <c r="F13" s="79"/>
      <c r="G13" s="79"/>
      <c r="H13" s="79"/>
      <c r="I13" s="79"/>
      <c r="J13" s="79"/>
    </row>
    <row r="14" customFormat="false" ht="12.75" hidden="false" customHeight="false" outlineLevel="0" collapsed="false">
      <c r="A14" s="79"/>
      <c r="B14" s="79"/>
      <c r="C14" s="79"/>
      <c r="D14" s="79"/>
      <c r="E14" s="79"/>
      <c r="F14" s="79"/>
      <c r="G14" s="79"/>
      <c r="H14" s="79"/>
      <c r="I14" s="79"/>
      <c r="J14" s="79"/>
    </row>
    <row r="15" customFormat="false" ht="12.75" hidden="false" customHeight="false" outlineLevel="0" collapsed="false">
      <c r="A15" s="79"/>
      <c r="B15" s="79"/>
      <c r="C15" s="79"/>
      <c r="D15" s="79"/>
      <c r="E15" s="79"/>
      <c r="F15" s="79"/>
      <c r="G15" s="79"/>
      <c r="H15" s="79"/>
      <c r="I15" s="79"/>
      <c r="J15" s="79"/>
    </row>
    <row r="16" customFormat="false" ht="12.75" hidden="false" customHeight="false" outlineLevel="0" collapsed="false">
      <c r="A16" s="79"/>
      <c r="B16" s="79"/>
      <c r="C16" s="79"/>
      <c r="D16" s="79"/>
      <c r="E16" s="79"/>
      <c r="F16" s="79"/>
      <c r="G16" s="79"/>
      <c r="H16" s="79"/>
      <c r="I16" s="79"/>
      <c r="J16" s="79"/>
    </row>
    <row r="17" customFormat="false" ht="12.75" hidden="false" customHeight="false" outlineLevel="0" collapsed="false">
      <c r="A17" s="79"/>
      <c r="B17" s="79"/>
      <c r="C17" s="79"/>
      <c r="D17" s="79"/>
      <c r="E17" s="79"/>
      <c r="F17" s="79"/>
      <c r="G17" s="79"/>
      <c r="H17" s="79"/>
      <c r="I17" s="79"/>
      <c r="J17" s="79"/>
    </row>
    <row r="18" customFormat="false" ht="12.75" hidden="false" customHeight="false" outlineLevel="0" collapsed="false">
      <c r="A18" s="79"/>
      <c r="B18" s="79"/>
      <c r="C18" s="79"/>
      <c r="D18" s="79"/>
      <c r="E18" s="79"/>
      <c r="F18" s="79"/>
      <c r="G18" s="79"/>
      <c r="H18" s="79"/>
      <c r="I18" s="79"/>
      <c r="J18" s="79"/>
    </row>
    <row r="19" customFormat="false" ht="12.75" hidden="false" customHeight="false" outlineLevel="0" collapsed="false">
      <c r="A19" s="79"/>
      <c r="B19" s="79"/>
      <c r="C19" s="79"/>
      <c r="D19" s="79"/>
      <c r="E19" s="79"/>
      <c r="F19" s="79"/>
      <c r="G19" s="79"/>
      <c r="H19" s="79"/>
      <c r="I19" s="79"/>
      <c r="J19" s="79"/>
    </row>
    <row r="21" customFormat="false" ht="12.75" hidden="false" customHeight="false" outlineLevel="0" collapsed="false">
      <c r="A21" s="77" t="s">
        <v>58</v>
      </c>
    </row>
    <row r="22" customFormat="false" ht="13.5" hidden="false" customHeight="true" outlineLevel="0" collapsed="false">
      <c r="A22" s="78" t="s">
        <v>59</v>
      </c>
      <c r="B22" s="78"/>
      <c r="C22" s="78"/>
      <c r="D22" s="78"/>
      <c r="E22" s="78"/>
      <c r="F22" s="78"/>
      <c r="G22" s="78"/>
      <c r="H22" s="78"/>
      <c r="I22" s="78"/>
      <c r="J22" s="78"/>
    </row>
    <row r="23" customFormat="false" ht="12.75" hidden="false" customHeight="false" outlineLevel="0" collapsed="false">
      <c r="A23" s="78"/>
      <c r="B23" s="78"/>
      <c r="C23" s="78"/>
      <c r="D23" s="78"/>
      <c r="E23" s="78"/>
      <c r="F23" s="78"/>
      <c r="G23" s="78"/>
      <c r="H23" s="78"/>
      <c r="I23" s="78"/>
      <c r="J23" s="78"/>
    </row>
    <row r="24" customFormat="false" ht="12.75" hidden="false" customHeight="false" outlineLevel="0" collapsed="false">
      <c r="A24" s="78"/>
      <c r="B24" s="78"/>
      <c r="C24" s="78"/>
      <c r="D24" s="78"/>
      <c r="E24" s="78"/>
      <c r="F24" s="78"/>
      <c r="G24" s="78"/>
      <c r="H24" s="78"/>
      <c r="I24" s="78"/>
      <c r="J24" s="78"/>
    </row>
    <row r="25" customFormat="false" ht="12.75" hidden="false" customHeight="false" outlineLevel="0" collapsed="false">
      <c r="A25" s="78"/>
      <c r="B25" s="78"/>
      <c r="C25" s="78"/>
      <c r="D25" s="78"/>
      <c r="E25" s="78"/>
      <c r="F25" s="78"/>
      <c r="G25" s="78"/>
      <c r="H25" s="78"/>
      <c r="I25" s="78"/>
      <c r="J25" s="78"/>
    </row>
    <row r="26" customFormat="false" ht="12.75" hidden="false" customHeight="false" outlineLevel="0" collapsed="false">
      <c r="A26" s="78"/>
      <c r="B26" s="78"/>
      <c r="C26" s="78"/>
      <c r="D26" s="78"/>
      <c r="E26" s="78"/>
      <c r="F26" s="78"/>
      <c r="G26" s="78"/>
      <c r="H26" s="78"/>
      <c r="I26" s="78"/>
      <c r="J26" s="78"/>
    </row>
    <row r="27" customFormat="false" ht="12.75" hidden="false" customHeight="false" outlineLevel="0" collapsed="false">
      <c r="A27" s="78"/>
      <c r="B27" s="78"/>
      <c r="C27" s="78"/>
      <c r="D27" s="78"/>
      <c r="E27" s="78"/>
      <c r="F27" s="78"/>
      <c r="G27" s="78"/>
      <c r="H27" s="78"/>
      <c r="I27" s="78"/>
      <c r="J27" s="78"/>
    </row>
    <row r="28" customFormat="false" ht="12.75" hidden="false" customHeight="false" outlineLevel="0" collapsed="false">
      <c r="A28" s="78"/>
      <c r="B28" s="78"/>
      <c r="C28" s="78"/>
      <c r="D28" s="78"/>
      <c r="E28" s="78"/>
      <c r="F28" s="78"/>
      <c r="G28" s="78"/>
      <c r="H28" s="78"/>
      <c r="I28" s="78"/>
      <c r="J28" s="78"/>
    </row>
    <row r="29" customFormat="false" ht="12.75" hidden="false" customHeight="false" outlineLevel="0" collapsed="false">
      <c r="A29" s="78"/>
      <c r="B29" s="78"/>
      <c r="C29" s="78"/>
      <c r="D29" s="78"/>
      <c r="E29" s="78"/>
      <c r="F29" s="78"/>
      <c r="G29" s="78"/>
      <c r="H29" s="78"/>
      <c r="I29" s="78"/>
      <c r="J29" s="78"/>
    </row>
  </sheetData>
  <mergeCells count="3">
    <mergeCell ref="A2:J9"/>
    <mergeCell ref="A12:J19"/>
    <mergeCell ref="A22:J29"/>
  </mergeCells>
  <printOptions headings="false" gridLines="false" gridLinesSet="true" horizontalCentered="false" verticalCentered="false"/>
  <pageMargins left="0.75" right="0.75" top="1" bottom="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H12"/>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D6" activeCellId="0" sqref="D6"/>
    </sheetView>
  </sheetViews>
  <sheetFormatPr defaultColWidth="10.08203125" defaultRowHeight="12.75" zeroHeight="false" outlineLevelRow="0" outlineLevelCol="0"/>
  <cols>
    <col collapsed="false" customWidth="true" hidden="false" outlineLevel="0" max="1" min="1" style="0" width="17.15"/>
    <col collapsed="false" customWidth="true" hidden="false" outlineLevel="0" max="2" min="2" style="0" width="16.23"/>
    <col collapsed="false" customWidth="true" hidden="false" outlineLevel="0" max="4" min="4" style="0" width="18.06"/>
    <col collapsed="false" customWidth="true" hidden="false" outlineLevel="0" max="6" min="6" style="0" width="17.45"/>
    <col collapsed="false" customWidth="true" hidden="false" outlineLevel="0" max="8" min="8" style="0" width="19.15"/>
  </cols>
  <sheetData>
    <row r="1" customFormat="false" ht="12.75" hidden="false" customHeight="false" outlineLevel="0" collapsed="false">
      <c r="A1" s="80" t="s">
        <v>60</v>
      </c>
      <c r="B1" s="81"/>
      <c r="C1" s="82"/>
      <c r="D1" s="83"/>
      <c r="E1" s="82"/>
      <c r="F1" s="83"/>
      <c r="G1" s="82"/>
      <c r="H1" s="83"/>
    </row>
    <row r="2" customFormat="false" ht="12.75" hidden="false" customHeight="false" outlineLevel="0" collapsed="false">
      <c r="A2" s="84"/>
      <c r="B2" s="82"/>
      <c r="C2" s="82"/>
      <c r="D2" s="83"/>
      <c r="E2" s="82"/>
      <c r="F2" s="83"/>
      <c r="G2" s="82"/>
      <c r="H2" s="83"/>
    </row>
    <row r="3" customFormat="false" ht="12.75" hidden="false" customHeight="false" outlineLevel="0" collapsed="false">
      <c r="A3" s="85" t="s">
        <v>61</v>
      </c>
      <c r="B3" s="85" t="s">
        <v>0</v>
      </c>
      <c r="C3" s="85" t="s">
        <v>62</v>
      </c>
      <c r="D3" s="86" t="s">
        <v>63</v>
      </c>
      <c r="E3" s="85" t="s">
        <v>64</v>
      </c>
      <c r="F3" s="86" t="s">
        <v>63</v>
      </c>
      <c r="G3" s="85" t="s">
        <v>65</v>
      </c>
      <c r="H3" s="86" t="s">
        <v>63</v>
      </c>
    </row>
    <row r="4" customFormat="false" ht="12.75" hidden="false" customHeight="false" outlineLevel="0" collapsed="false">
      <c r="A4" s="87" t="s">
        <v>66</v>
      </c>
      <c r="B4" s="87" t="s">
        <v>67</v>
      </c>
      <c r="C4" s="87"/>
      <c r="D4" s="88" t="n">
        <v>44562</v>
      </c>
      <c r="E4" s="87"/>
      <c r="F4" s="88"/>
      <c r="G4" s="87"/>
      <c r="H4" s="88"/>
    </row>
    <row r="5" customFormat="false" ht="12.75" hidden="false" customHeight="false" outlineLevel="0" collapsed="false">
      <c r="A5" s="87" t="s">
        <v>68</v>
      </c>
      <c r="B5" s="87"/>
      <c r="C5" s="87"/>
      <c r="D5" s="88" t="n">
        <v>44564</v>
      </c>
      <c r="E5" s="87"/>
      <c r="F5" s="89"/>
      <c r="G5" s="87"/>
      <c r="H5" s="89"/>
    </row>
    <row r="6" customFormat="false" ht="12.75" hidden="false" customHeight="false" outlineLevel="0" collapsed="false">
      <c r="A6" s="87" t="s">
        <v>66</v>
      </c>
      <c r="B6" s="87"/>
      <c r="C6" s="87"/>
      <c r="D6" s="89"/>
      <c r="E6" s="87"/>
      <c r="F6" s="89"/>
      <c r="G6" s="87"/>
      <c r="H6" s="89"/>
    </row>
    <row r="7" customFormat="false" ht="12.75" hidden="false" customHeight="false" outlineLevel="0" collapsed="false">
      <c r="A7" s="87" t="s">
        <v>66</v>
      </c>
      <c r="B7" s="87"/>
      <c r="C7" s="87"/>
      <c r="D7" s="89"/>
      <c r="E7" s="87"/>
      <c r="F7" s="89"/>
      <c r="G7" s="87"/>
      <c r="H7" s="89"/>
    </row>
    <row r="8" customFormat="false" ht="12.75" hidden="false" customHeight="false" outlineLevel="0" collapsed="false">
      <c r="A8" s="87" t="s">
        <v>66</v>
      </c>
      <c r="B8" s="87"/>
      <c r="C8" s="87"/>
      <c r="D8" s="89"/>
      <c r="E8" s="87"/>
      <c r="F8" s="89"/>
      <c r="G8" s="87"/>
      <c r="H8" s="89"/>
    </row>
    <row r="9" customFormat="false" ht="12.75" hidden="false" customHeight="false" outlineLevel="0" collapsed="false">
      <c r="A9" s="87" t="s">
        <v>66</v>
      </c>
      <c r="B9" s="87"/>
      <c r="C9" s="87"/>
      <c r="D9" s="89"/>
      <c r="E9" s="87"/>
      <c r="F9" s="89"/>
      <c r="G9" s="87"/>
      <c r="H9" s="89"/>
    </row>
    <row r="10" customFormat="false" ht="12.75" hidden="false" customHeight="false" outlineLevel="0" collapsed="false">
      <c r="A10" s="87" t="s">
        <v>66</v>
      </c>
      <c r="B10" s="87"/>
      <c r="C10" s="87"/>
      <c r="D10" s="89"/>
      <c r="E10" s="87"/>
      <c r="F10" s="89"/>
      <c r="G10" s="87"/>
      <c r="H10" s="89"/>
    </row>
    <row r="11" customFormat="false" ht="12.75" hidden="false" customHeight="false" outlineLevel="0" collapsed="false">
      <c r="A11" s="87" t="s">
        <v>66</v>
      </c>
      <c r="B11" s="87"/>
      <c r="C11" s="87"/>
      <c r="D11" s="89"/>
      <c r="E11" s="87"/>
      <c r="F11" s="89"/>
      <c r="G11" s="87"/>
      <c r="H11" s="89"/>
    </row>
    <row r="12" customFormat="false" ht="12.75" hidden="false" customHeight="false" outlineLevel="0" collapsed="false">
      <c r="A12" s="84"/>
      <c r="B12" s="82"/>
      <c r="C12" s="82"/>
      <c r="D12" s="83"/>
      <c r="E12" s="82"/>
      <c r="F12" s="83"/>
      <c r="G12" s="82"/>
      <c r="H12" s="83"/>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47</TotalTime>
  <Application>LibreOffice/7.2.4.1$Windows_X86_64 LibreOffice_project/27d75539669ac387bb498e35313b970b7fe9c4f9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ja-JP</dc:language>
  <cp:lastModifiedBy/>
  <dcterms:modified xsi:type="dcterms:W3CDTF">2022-01-06T23:36:54Z</dcterms:modified>
  <cp:revision>13</cp:revision>
  <dc:subject/>
  <dc:title/>
</cp:coreProperties>
</file>

<file path=docProps/custom.xml><?xml version="1.0" encoding="utf-8"?>
<Properties xmlns="http://schemas.openxmlformats.org/officeDocument/2006/custom-properties" xmlns:vt="http://schemas.openxmlformats.org/officeDocument/2006/docPropsVTypes"/>
</file>