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023\Documents\"/>
    </mc:Choice>
  </mc:AlternateContent>
  <xr:revisionPtr revIDLastSave="0" documentId="8_{49F806EB-0736-4E14-8E9C-0246FB6FAF8E}" xr6:coauthVersionLast="47" xr6:coauthVersionMax="47" xr10:uidLastSave="{00000000-0000-0000-0000-000000000000}"/>
  <bookViews>
    <workbookView xWindow="1128" yWindow="360" windowWidth="15852" windowHeight="1188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<sst xmlns="http://schemas.openxmlformats.org/spreadsheetml/2006/main" count="51" uniqueCount="40">
  <si>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</si>
  <si>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</si>
  <si>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</si>
  <si>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</si>
  <si>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</si>
  <si>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</si>
  <si>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</si>
  <si>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</si>
  <si>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</si>
  <si>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</si>
  <si>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</si>
  <si>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</si>
  <si>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</si>
  <si>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</si>
  <si>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</si>
  <si>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</si>
  <si>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</si>
  <si>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</si>
  <si>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</si>
  <si>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</si>
  <si>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</si>
  <si>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</si>
  <si>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</si>
  <si>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</si>
  <si>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</si>
  <si>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</si>
  <si>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</si>
  <si>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</si>
  <si>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</si>
  <si>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</si>
  <si>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</si>
  <si>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</si>
  <si>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</si>
  <si>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</si>
  <si>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</si>
  <si>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</si>
  <si>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</si>
  <si>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15M足</t>
    <rPh sb="3" eb="4">
      <t>アシ</t>
    </rPh>
    <phoneticPr fontId="1"/>
  </si>
  <si>
    <t>レンジの所では利益が伸びづらいと感じる</t>
    <rPh sb="4" eb="5">
      <t>トコロ</t>
    </rPh>
    <rPh sb="7" eb="9">
      <t>リエキ</t>
    </rPh>
    <rPh sb="10" eb="11">
      <t>ノ</t>
    </rPh>
    <rPh sb="16" eb="17">
      <t>カン</t>
    </rPh>
    <phoneticPr fontId="1"/>
  </si>
  <si>
    <t>5番の画像はPBと判断して大丈夫でしょうか？　MAがレンジぎみの時は利益が伸びずらいように感じます。</t>
    <rPh sb="1" eb="2">
      <t>バン</t>
    </rPh>
    <rPh sb="3" eb="5">
      <t>ガゾウ</t>
    </rPh>
    <rPh sb="9" eb="11">
      <t>ハンダン</t>
    </rPh>
    <rPh sb="13" eb="16">
      <t>ダイジョウブ</t>
    </rPh>
    <rPh sb="32" eb="33">
      <t>トキ</t>
    </rPh>
    <rPh sb="34" eb="36">
      <t>リエキ</t>
    </rPh>
    <rPh sb="37" eb="38">
      <t>ノ</t>
    </rPh>
    <rPh sb="45" eb="46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</si>
</sst>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9525</xdr:colOff>
      <xdr:row>0</xdr:row>
      <xdr:rowOff>9525</xdr:rowOff>
    </xdr:from>
    <xdr:to>
      <xdr:col>24</xdr:col>
      <xdr:colOff>471091</xdr:colOff>
      <xdr:row>35</xdr:row>
      <xdr:rowOff>108599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009DB56-8816-4743-8199-8CBC3533D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9525"/>
          <a:ext cx="14634766" cy="64331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36</xdr:row>
      <xdr:rowOff>0</xdr:rowOff>
    </xdr:from>
    <xdr:to>
      <xdr:col>15</xdr:col>
      <xdr:colOff>518970</xdr:colOff>
      <xdr:row>71</xdr:row>
      <xdr:rowOff>32376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FBA4FA6-359D-4016-B01F-7DD737D7A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" y="6515100"/>
          <a:ext cx="9100995" cy="6356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11</xdr:col>
      <xdr:colOff>176070</xdr:colOff>
      <xdr:row>107</xdr:row>
      <xdr:rowOff>3801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73429B2A-840E-441E-BD3D-E5BA18145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25" y="13001625"/>
          <a:ext cx="6300645" cy="63569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108</xdr:row>
      <xdr:rowOff>19050</xdr:rowOff>
    </xdr:from>
    <xdr:to>
      <xdr:col>11</xdr:col>
      <xdr:colOff>116926</xdr:colOff>
      <xdr:row>139</xdr:row>
      <xdr:rowOff>11196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784DC97-536B-4BC5-8086-B1B33A374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350" y="19554825"/>
          <a:ext cx="6231976" cy="56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140</xdr:row>
      <xdr:rowOff>133350</xdr:rowOff>
    </xdr:from>
    <xdr:to>
      <xdr:col>15</xdr:col>
      <xdr:colOff>47625</xdr:colOff>
      <xdr:row>165</xdr:row>
      <xdr:rowOff>38100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1A372886-9E48-49D3-A19D-65B03EEB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4348" y="25460325"/>
          <a:ext cx="8639177" cy="442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167</xdr:row>
      <xdr:rowOff>0</xdr:rowOff>
    </xdr:from>
    <xdr:to>
      <xdr:col>15</xdr:col>
      <xdr:colOff>174076</xdr:colOff>
      <xdr:row>197</xdr:row>
      <xdr:rowOff>173121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4A29769A-3C51-461F-9C4B-258D5CE7F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50" y="30213300"/>
          <a:ext cx="8803726" cy="56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15</xdr:col>
      <xdr:colOff>568520</xdr:colOff>
      <xdr:row>229</xdr:row>
      <xdr:rowOff>173121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FB74878D-CDC8-4C6B-A846-CBB959EC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4825" y="36004500"/>
          <a:ext cx="9169595" cy="56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15</xdr:col>
      <xdr:colOff>568520</xdr:colOff>
      <xdr:row>262</xdr:row>
      <xdr:rowOff>173121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4601BC9-E1FF-4457-A940-9527AC486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4825" y="41976675"/>
          <a:ext cx="9169595" cy="56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0" sqref="I20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37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8.600000000000001" thickBot="1" x14ac:dyDescent="0.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44565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>
        <v>44568</v>
      </c>
      <c r="C10" s="47">
        <v>2</v>
      </c>
      <c r="D10" s="57">
        <v>1.27</v>
      </c>
      <c r="E10" s="58">
        <v>1.5</v>
      </c>
      <c r="F10" s="59">
        <v>-1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-3180</v>
      </c>
      <c r="P10" s="40"/>
      <c r="Q10" s="40"/>
      <c r="R10" s="40"/>
    </row>
    <row r="11" spans="1:18" x14ac:dyDescent="0.45">
      <c r="A11" s="9">
        <v>3</v>
      </c>
      <c r="B11" s="5">
        <v>44568</v>
      </c>
      <c r="C11" s="47">
        <v>2</v>
      </c>
      <c r="D11" s="57">
        <v>1.27</v>
      </c>
      <c r="E11" s="58">
        <v>1.5</v>
      </c>
      <c r="F11" s="80">
        <v>-1</v>
      </c>
      <c r="G11" s="22">
        <f t="shared" si="2"/>
        <v>111871.01363409999</v>
      </c>
      <c r="H11" s="22">
        <f t="shared" si="3"/>
        <v>114116.6125</v>
      </c>
      <c r="I11" s="22">
        <f t="shared" si="4"/>
        <v>99735.4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3084.6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-3084.6</v>
      </c>
      <c r="P11" s="40"/>
      <c r="Q11" s="40"/>
      <c r="R11" s="40"/>
    </row>
    <row r="12" spans="1:18" x14ac:dyDescent="0.45">
      <c r="A12" s="9">
        <v>4</v>
      </c>
      <c r="B12" s="5">
        <v>44575</v>
      </c>
      <c r="C12" s="47">
        <v>1</v>
      </c>
      <c r="D12" s="57">
        <v>-1</v>
      </c>
      <c r="E12" s="58">
        <v>-1</v>
      </c>
      <c r="F12" s="59">
        <v>-1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96743.337999999989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2992.0619999999999</v>
      </c>
      <c r="M12" s="44">
        <f t="shared" si="8"/>
        <v>-3356.1304090229996</v>
      </c>
      <c r="N12" s="45">
        <f t="shared" si="9"/>
        <v>-3423.4983750000001</v>
      </c>
      <c r="O12" s="46">
        <f t="shared" si="10"/>
        <v>-2992.0619999999999</v>
      </c>
      <c r="P12" s="40" t="s">
        <v>38</v>
      </c>
      <c r="Q12" s="40"/>
      <c r="R12" s="40"/>
    </row>
    <row r="13" spans="1:18" x14ac:dyDescent="0.45">
      <c r="A13" s="9">
        <v>5</v>
      </c>
      <c r="B13" s="5">
        <v>44581</v>
      </c>
      <c r="C13" s="47">
        <v>2</v>
      </c>
      <c r="D13" s="57">
        <v>1.27</v>
      </c>
      <c r="E13" s="58">
        <v>1.5</v>
      </c>
      <c r="F13" s="80">
        <v>-1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93841.037859999982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2902.3001399999994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-2902.3001399999994</v>
      </c>
      <c r="P13" s="40"/>
      <c r="Q13" s="40"/>
      <c r="R13" s="40"/>
    </row>
    <row r="14" spans="1:18" x14ac:dyDescent="0.45">
      <c r="A14" s="9">
        <v>6</v>
      </c>
      <c r="B14" s="5">
        <v>44585</v>
      </c>
      <c r="C14" s="47">
        <v>1</v>
      </c>
      <c r="D14" s="57">
        <v>1.27</v>
      </c>
      <c r="E14" s="58">
        <v>1.5</v>
      </c>
      <c r="F14" s="59">
        <v>-1</v>
      </c>
      <c r="G14" s="22">
        <f t="shared" si="2"/>
        <v>116941.23861646622</v>
      </c>
      <c r="H14" s="22">
        <f t="shared" si="3"/>
        <v>120879.64795235313</v>
      </c>
      <c r="I14" s="22">
        <f t="shared" si="4"/>
        <v>91025.806724199982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2815.2311357999993</v>
      </c>
      <c r="M14" s="44">
        <f t="shared" si="14"/>
        <v>4291.9383405137869</v>
      </c>
      <c r="N14" s="45">
        <f t="shared" si="15"/>
        <v>5205.3436917281251</v>
      </c>
      <c r="O14" s="46">
        <f t="shared" si="16"/>
        <v>-2815.2311357999993</v>
      </c>
      <c r="P14" s="40"/>
      <c r="Q14" s="40"/>
      <c r="R14" s="40"/>
    </row>
    <row r="15" spans="1:18" x14ac:dyDescent="0.45">
      <c r="A15" s="9">
        <v>7</v>
      </c>
      <c r="B15" s="5">
        <v>44585</v>
      </c>
      <c r="C15" s="47">
        <v>1</v>
      </c>
      <c r="D15" s="57">
        <v>1.27</v>
      </c>
      <c r="E15" s="58">
        <v>1.5</v>
      </c>
      <c r="F15" s="59">
        <v>2</v>
      </c>
      <c r="G15" s="22">
        <f t="shared" si="2"/>
        <v>121396.69980775358</v>
      </c>
      <c r="H15" s="22">
        <f t="shared" si="3"/>
        <v>126319.23211020902</v>
      </c>
      <c r="I15" s="22">
        <f t="shared" si="4"/>
        <v>96487.355127651987</v>
      </c>
      <c r="J15" s="44">
        <f t="shared" si="11"/>
        <v>3508.2371584939865</v>
      </c>
      <c r="K15" s="45">
        <f t="shared" si="12"/>
        <v>3626.3894385705939</v>
      </c>
      <c r="L15" s="46">
        <f t="shared" si="13"/>
        <v>2730.7742017259993</v>
      </c>
      <c r="M15" s="44">
        <f t="shared" si="14"/>
        <v>4455.4611912873634</v>
      </c>
      <c r="N15" s="45">
        <f t="shared" si="15"/>
        <v>5439.5841578558911</v>
      </c>
      <c r="O15" s="46">
        <f t="shared" si="16"/>
        <v>5461.5484034519986</v>
      </c>
      <c r="P15" s="40"/>
      <c r="Q15" s="40"/>
      <c r="R15" s="40"/>
    </row>
    <row r="16" spans="1:18" x14ac:dyDescent="0.45">
      <c r="A16" s="9">
        <v>8</v>
      </c>
      <c r="B16" s="5">
        <v>44593</v>
      </c>
      <c r="C16" s="47">
        <v>2</v>
      </c>
      <c r="D16" s="57">
        <v>1.27</v>
      </c>
      <c r="E16" s="58">
        <v>1.5</v>
      </c>
      <c r="F16" s="59">
        <v>2</v>
      </c>
      <c r="G16" s="22">
        <f t="shared" si="2"/>
        <v>126021.91407042899</v>
      </c>
      <c r="H16" s="22">
        <f t="shared" si="3"/>
        <v>132003.59755516844</v>
      </c>
      <c r="I16" s="22">
        <f t="shared" si="4"/>
        <v>102276.5964353111</v>
      </c>
      <c r="J16" s="44">
        <f t="shared" si="11"/>
        <v>3641.9009942326074</v>
      </c>
      <c r="K16" s="45">
        <f t="shared" si="12"/>
        <v>3789.5769633062705</v>
      </c>
      <c r="L16" s="46">
        <f t="shared" si="13"/>
        <v>2894.6206538295596</v>
      </c>
      <c r="M16" s="44">
        <f t="shared" si="14"/>
        <v>4625.2142626754112</v>
      </c>
      <c r="N16" s="45">
        <f t="shared" si="15"/>
        <v>5684.365444959406</v>
      </c>
      <c r="O16" s="46">
        <f t="shared" si="16"/>
        <v>5789.2413076591192</v>
      </c>
      <c r="P16" s="40"/>
      <c r="Q16" s="40"/>
      <c r="R16" s="40"/>
    </row>
    <row r="17" spans="1:18" x14ac:dyDescent="0.45">
      <c r="A17" s="9">
        <v>9</v>
      </c>
      <c r="B17" s="5">
        <v>44595</v>
      </c>
      <c r="C17" s="47">
        <v>1</v>
      </c>
      <c r="D17" s="57">
        <v>1.27</v>
      </c>
      <c r="E17" s="58">
        <v>1.5</v>
      </c>
      <c r="F17" s="59">
        <v>2</v>
      </c>
      <c r="G17" s="22">
        <f t="shared" si="2"/>
        <v>130823.34899651233</v>
      </c>
      <c r="H17" s="22">
        <f t="shared" si="3"/>
        <v>137943.75944515102</v>
      </c>
      <c r="I17" s="22">
        <f t="shared" si="4"/>
        <v>108413.19222142977</v>
      </c>
      <c r="J17" s="44">
        <f t="shared" si="11"/>
        <v>3780.6574221128694</v>
      </c>
      <c r="K17" s="45">
        <f t="shared" si="12"/>
        <v>3960.1079266550532</v>
      </c>
      <c r="L17" s="46">
        <f t="shared" si="13"/>
        <v>3068.2978930593331</v>
      </c>
      <c r="M17" s="44">
        <f t="shared" si="14"/>
        <v>4801.4349260833442</v>
      </c>
      <c r="N17" s="45">
        <f t="shared" si="15"/>
        <v>5940.1618899825799</v>
      </c>
      <c r="O17" s="46">
        <f t="shared" si="16"/>
        <v>6136.5957861186662</v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>
        <f t="shared" si="11"/>
        <v>3924.7004698953697</v>
      </c>
      <c r="K18" s="45">
        <f t="shared" si="12"/>
        <v>4138.3127833545304</v>
      </c>
      <c r="L18" s="46">
        <f t="shared" si="13"/>
        <v>3252.3957666428928</v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8</v>
      </c>
      <c r="E59" s="7">
        <f>COUNTIF(E9:E58,1.5)</f>
        <v>8</v>
      </c>
      <c r="F59" s="8">
        <f>COUNTIF(F9:F58,2)</f>
        <v>4</v>
      </c>
      <c r="G59" s="70">
        <f>M59+G8</f>
        <v>130823.34899651233</v>
      </c>
      <c r="H59" s="71">
        <f>N59+H8</f>
        <v>137943.75944515099</v>
      </c>
      <c r="I59" s="72">
        <f>O59+I8</f>
        <v>108413.19222142978</v>
      </c>
      <c r="J59" s="67" t="s">
        <v>31</v>
      </c>
      <c r="K59" s="68">
        <f>B58-B9</f>
        <v>-44565</v>
      </c>
      <c r="L59" s="69" t="s">
        <v>32</v>
      </c>
      <c r="M59" s="81">
        <f>SUM(M9:M58)</f>
        <v>30823.348996512334</v>
      </c>
      <c r="N59" s="82">
        <f>SUM(N9:N58)</f>
        <v>37943.759445151001</v>
      </c>
      <c r="O59" s="83">
        <f>SUM(O9:O58)</f>
        <v>8413.1922214297847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1</v>
      </c>
      <c r="E60" s="7">
        <f>COUNTIF(E9:E58,-1)</f>
        <v>1</v>
      </c>
      <c r="F60" s="8">
        <f>COUNTIF(F9:F58,-1)</f>
        <v>5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1.3082334899651233</v>
      </c>
      <c r="H61" s="77">
        <f t="shared" ref="H61" si="21">H59/H8</f>
        <v>1.37943759445151</v>
      </c>
      <c r="I61" s="78">
        <f>I59/I8</f>
        <v>1.0841319222142978</v>
      </c>
      <c r="J61" s="65">
        <f>(G61-100%)*30/K59</f>
        <v>-2.0749477614616182E-4</v>
      </c>
      <c r="K61" s="65">
        <f>(H61-100%)*30/K59</f>
        <v>-2.5542752908213403E-4</v>
      </c>
      <c r="L61" s="66">
        <f>(I61-100%)*30/K59</f>
        <v>-5.6635423907302438E-5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9">
        <f t="shared" ref="D62:E62" si="22">D59/(D59+D60+D61)</f>
        <v>0.88888888888888884</v>
      </c>
      <c r="E62" s="74">
        <f t="shared" si="22"/>
        <v>0.88888888888888884</v>
      </c>
      <c r="F62" s="75">
        <f>F59/(F59+F60+F61)</f>
        <v>0.44444444444444442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232"/>
  <sheetViews>
    <sheetView topLeftCell="A221" zoomScale="80" zoomScaleNormal="80" workbookViewId="0">
      <selection activeCell="B233" sqref="B233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1" spans="1:1" x14ac:dyDescent="0.45">
      <c r="A1" s="53">
        <v>1</v>
      </c>
    </row>
    <row r="37" spans="1:1" ht="13.2" x14ac:dyDescent="0.45">
      <c r="A37" s="52">
        <v>2</v>
      </c>
    </row>
    <row r="73" spans="1:1" x14ac:dyDescent="0.45">
      <c r="A73" s="53">
        <v>3</v>
      </c>
    </row>
    <row r="108" spans="1:1" x14ac:dyDescent="0.45">
      <c r="A108" s="53">
        <v>5</v>
      </c>
    </row>
    <row r="141" spans="1:1" x14ac:dyDescent="0.45">
      <c r="A141" s="53">
        <v>6</v>
      </c>
    </row>
    <row r="167" spans="1:1" x14ac:dyDescent="0.45">
      <c r="A167" s="53">
        <v>7</v>
      </c>
    </row>
    <row r="199" spans="1:1" x14ac:dyDescent="0.45">
      <c r="A199" s="53">
        <v>8</v>
      </c>
    </row>
    <row r="232" spans="1:1" x14ac:dyDescent="0.45">
      <c r="A232" s="53">
        <v>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topLeftCell="A4"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4" t="s">
        <v>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27</v>
      </c>
    </row>
    <row r="12" spans="1:10" x14ac:dyDescent="0.45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28</v>
      </c>
    </row>
    <row r="22" spans="1:10" x14ac:dyDescent="0.45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4" sqref="B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kg023</cp:lastModifiedBy>
  <dcterms:created xsi:type="dcterms:W3CDTF">2020-09-18T03:10:57Z</dcterms:created>
  <dcterms:modified xsi:type="dcterms:W3CDTF">2022-02-03T13:20:25Z</dcterms:modified>
</cp:coreProperties>
</file>