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9040" windowHeight="15840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<sst xmlns="http://schemas.openxmlformats.org/spreadsheetml/2006/main" count="52" uniqueCount="40">
  <si>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</si>
  <si>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</si>
  <si>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</si>
  <si>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</si>
  <si>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</si>
  <si>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</si>
  <si>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</si>
  <si>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</si>
  <si>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</si>
  <si>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</si>
  <si>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</si>
  <si>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</si>
  <si>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</si>
  <si>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</si>
  <si>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</si>
  <si>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</si>
  <si>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</si>
  <si>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</si>
  <si>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</si>
  <si>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</si>
  <si>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</si>
  <si>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</si>
  <si>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</si>
  <si>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</si>
  <si>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</si>
  <si>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</si>
  <si>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</si>
  <si>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</si>
  <si>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</si>
  <si>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</si>
  <si>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</si>
  <si>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</si>
  <si>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</si>
  <si>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</si>
  <si>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コメント</t>
    <phoneticPr fontId="1"/>
  </si>
  <si>
    <t>USD/JPY</t>
    <phoneticPr fontId="5"/>
  </si>
  <si>
    <t>10MA&gt;20MAでの買いEB、20MA＞10MAでの売りEBで、高値or安値ブレイクでエントリー</t>
    <rPh sb="11" eb="12">
      <t>カ</t>
    </rPh>
    <rPh sb="27" eb="28">
      <t>ウ</t>
    </rPh>
    <rPh sb="33" eb="35">
      <t>タカネ</t>
    </rPh>
    <rPh sb="37" eb="39">
      <t>ヤスネ</t>
    </rPh>
    <phoneticPr fontId="1"/>
  </si>
  <si>
    <t>EUROUSD</t>
    <phoneticPr fontId="1"/>
  </si>
  <si>
    <t>■1.　2.　　MACDを参考にしてみた。ローソクの終値上昇局面でMACD終値が下降。よってそののちにトレンド逆転と想定し、MA20＞MA10のところでEB出現にてエントリーした。</t>
    <rPh sb="13" eb="15">
      <t>サンコウ</t>
    </rPh>
    <rPh sb="26" eb="28">
      <t>オワリネ</t>
    </rPh>
    <rPh sb="28" eb="30">
      <t>ジョウショウ</t>
    </rPh>
    <rPh sb="30" eb="32">
      <t>キョクメン</t>
    </rPh>
    <rPh sb="37" eb="39">
      <t>オワリネ</t>
    </rPh>
    <rPh sb="40" eb="42">
      <t>カコウ</t>
    </rPh>
    <rPh sb="55" eb="57">
      <t>ギャクテン</t>
    </rPh>
    <rPh sb="58" eb="60">
      <t>ソウテイ</t>
    </rPh>
    <rPh sb="78" eb="80">
      <t>シュツゲン</t>
    </rPh>
    <phoneticPr fontId="1"/>
  </si>
  <si>
    <t>反転してトレンドが開始される兆候をしるべく、MACDを活用できないか模索中です。なんとなく、ローソクの動きとMACDの動きが逆になったあとに、大きなヒゲをもつロウソクが出たのち、ＭＡが逆転した後のＥＢは使えるのではないかという感触を持っています。</t>
    <rPh sb="0" eb="2">
      <t>ハンテン</t>
    </rPh>
    <rPh sb="9" eb="11">
      <t>カイシ</t>
    </rPh>
    <rPh sb="14" eb="16">
      <t>チョウコウ</t>
    </rPh>
    <rPh sb="27" eb="29">
      <t>カツヨウ</t>
    </rPh>
    <rPh sb="34" eb="37">
      <t>モサクチュウ</t>
    </rPh>
    <rPh sb="51" eb="52">
      <t>ウゴ</t>
    </rPh>
    <rPh sb="59" eb="60">
      <t>ウゴ</t>
    </rPh>
    <rPh sb="62" eb="63">
      <t>ギャク</t>
    </rPh>
    <rPh sb="71" eb="72">
      <t>オオ</t>
    </rPh>
    <rPh sb="84" eb="85">
      <t>デ</t>
    </rPh>
    <rPh sb="92" eb="94">
      <t>ギャクテン</t>
    </rPh>
    <rPh sb="96" eb="97">
      <t>ノチ</t>
    </rPh>
    <rPh sb="101" eb="102">
      <t>ツカ</t>
    </rPh>
    <rPh sb="113" eb="115">
      <t>カンショク</t>
    </rPh>
    <rPh sb="116" eb="117">
      <t>モ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</si>
</sst>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15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0" fillId="0" borderId="0" xfId="0" applyAlignment="1">
      <alignment horizontal="left" vertical="center"/>
    </xf>
    <xf numFmtId="0" fontId="12" fillId="0" borderId="9" xfId="0" applyNumberFormat="1" applyFont="1" applyFill="1" applyBorder="1">
      <alignment vertical="center"/>
    </xf>
    <xf numFmtId="0" fontId="0" fillId="0" borderId="8" xfId="0" applyFill="1" applyBorder="1">
      <alignment vertical="center"/>
    </xf>
    <xf numFmtId="176" fontId="0" fillId="0" borderId="12" xfId="0" applyNumberFormat="1" applyFill="1" applyBorder="1">
      <alignment vertical="center"/>
    </xf>
    <xf numFmtId="0" fontId="0" fillId="0" borderId="8" xfId="0" applyFill="1" applyBorder="1" applyAlignment="1">
      <alignment horizontal="center" vertical="center"/>
    </xf>
    <xf numFmtId="0" fontId="12" fillId="0" borderId="8" xfId="0" applyNumberFormat="1" applyFont="1" applyFill="1" applyBorder="1">
      <alignment vertical="center"/>
    </xf>
    <xf numFmtId="177" fontId="0" fillId="0" borderId="0" xfId="0" applyNumberFormat="1" applyFill="1" applyBorder="1">
      <alignment vertical="center"/>
    </xf>
    <xf numFmtId="38" fontId="0" fillId="0" borderId="8" xfId="1" applyFont="1" applyFill="1" applyBorder="1">
      <alignment vertical="center"/>
    </xf>
    <xf numFmtId="38" fontId="0" fillId="0" borderId="0" xfId="1" applyFont="1" applyFill="1" applyBorder="1">
      <alignment vertical="center"/>
    </xf>
    <xf numFmtId="38" fontId="0" fillId="0" borderId="9" xfId="1" applyFont="1" applyFill="1" applyBorder="1">
      <alignment vertical="center"/>
    </xf>
    <xf numFmtId="0" fontId="0" fillId="0" borderId="0" xfId="0" applyFill="1">
      <alignment vertical="center"/>
    </xf>
    <xf numFmtId="0" fontId="10" fillId="0" borderId="0" xfId="2" applyFill="1">
      <alignment vertical="center"/>
    </xf>
    <xf numFmtId="0" fontId="12" fillId="4" borderId="9" xfId="0" applyNumberFormat="1" applyFont="1" applyFill="1" applyBorder="1">
      <alignment vertical="center"/>
    </xf>
    <xf numFmtId="0" fontId="11" fillId="0" borderId="0" xfId="2" applyFont="1" applyFill="1" applyAlignment="1">
      <alignment horizontal="center" vertical="center"/>
    </xf>
    <xf numFmtId="177" fontId="0" fillId="0" borderId="8" xfId="0" applyNumberFormat="1" applyBorder="1" applyAlignment="1">
      <alignment horizontal="left" vertical="center" wrapText="1"/>
    </xf>
    <xf numFmtId="177" fontId="0" fillId="0" borderId="0" xfId="0" applyNumberFormat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7" fontId="0" fillId="0" borderId="0" xfId="0" applyNumberFormat="1" applyAlignment="1">
      <alignment horizontal="left" vertical="center" wrapText="1"/>
    </xf>
    <xf numFmtId="177" fontId="0" fillId="0" borderId="8" xfId="0" applyNumberFormat="1" applyFill="1" applyBorder="1" applyAlignment="1">
      <alignment horizontal="left" vertical="center" wrapText="1"/>
    </xf>
    <xf numFmtId="177" fontId="0" fillId="0" borderId="0" xfId="0" applyNumberFormat="1" applyFill="1" applyBorder="1" applyAlignment="1">
      <alignment horizontal="left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  <xf numFmtId="0" fontId="10" fillId="4" borderId="0" xfId="2" applyFill="1" applyAlignment="1">
      <alignment vertical="top" wrapText="1"/>
    </xf>
    <xf numFmtId="0" fontId="12" fillId="4" borderId="5" xfId="0" applyNumberFormat="1" applyFont="1" applyFill="1" applyBorder="1">
      <alignment vertical="center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>
    <xdr:from>
      <xdr:col>4</xdr:col>
      <xdr:colOff>381001</xdr:colOff>
      <xdr:row>357</xdr:row>
      <xdr:rowOff>108857</xdr:rowOff>
    </xdr:from>
    <xdr:to>
      <xdr:col>7</xdr:col>
      <xdr:colOff>40820</xdr:colOff>
      <xdr:row>363</xdr:row>
      <xdr:rowOff>122464</xdr:rowOff>
    </xdr:to>
    <xdr:sp macro="" textlink="">
      <xdr:nvSpPr>
        <xdr:cNvPr id="39" name="テキスト ボックス 38"/>
        <xdr:cNvSpPr txBox="1"/>
      </xdr:nvSpPr>
      <xdr:spPr>
        <a:xfrm>
          <a:off x="2694215" y="63259607"/>
          <a:ext cx="1537605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①</a:t>
          </a:r>
        </a:p>
      </xdr:txBody>
    </xdr:sp>
    <xdr:clientData/>
  </xdr:twoCellAnchor>
  <xdr:twoCellAnchor>
    <xdr:from>
      <xdr:col>24</xdr:col>
      <xdr:colOff>312964</xdr:colOff>
      <xdr:row>347</xdr:row>
      <xdr:rowOff>13608</xdr:rowOff>
    </xdr:from>
    <xdr:to>
      <xdr:col>25</xdr:col>
      <xdr:colOff>612322</xdr:colOff>
      <xdr:row>351</xdr:row>
      <xdr:rowOff>149679</xdr:rowOff>
    </xdr:to>
    <xdr:sp macro="" textlink="">
      <xdr:nvSpPr>
        <xdr:cNvPr id="40" name="円/楕円 39"/>
        <xdr:cNvSpPr/>
      </xdr:nvSpPr>
      <xdr:spPr>
        <a:xfrm>
          <a:off x="15144750" y="61395429"/>
          <a:ext cx="925286" cy="843643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299357</xdr:colOff>
      <xdr:row>479</xdr:row>
      <xdr:rowOff>163285</xdr:rowOff>
    </xdr:from>
    <xdr:to>
      <xdr:col>7</xdr:col>
      <xdr:colOff>585105</xdr:colOff>
      <xdr:row>486</xdr:row>
      <xdr:rowOff>-1</xdr:rowOff>
    </xdr:to>
    <xdr:sp macro="" textlink="">
      <xdr:nvSpPr>
        <xdr:cNvPr id="45" name="テキスト ボックス 44"/>
        <xdr:cNvSpPr txBox="1"/>
      </xdr:nvSpPr>
      <xdr:spPr>
        <a:xfrm>
          <a:off x="3238500" y="84894964"/>
          <a:ext cx="1537605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②</a:t>
          </a:r>
        </a:p>
      </xdr:txBody>
    </xdr:sp>
    <xdr:clientData/>
  </xdr:twoCellAnchor>
  <xdr:twoCellAnchor>
    <xdr:from>
      <xdr:col>4</xdr:col>
      <xdr:colOff>544285</xdr:colOff>
      <xdr:row>450</xdr:row>
      <xdr:rowOff>0</xdr:rowOff>
    </xdr:from>
    <xdr:to>
      <xdr:col>7</xdr:col>
      <xdr:colOff>204104</xdr:colOff>
      <xdr:row>456</xdr:row>
      <xdr:rowOff>13607</xdr:rowOff>
    </xdr:to>
    <xdr:sp macro="" textlink="">
      <xdr:nvSpPr>
        <xdr:cNvPr id="47" name="テキスト ボックス 46"/>
        <xdr:cNvSpPr txBox="1"/>
      </xdr:nvSpPr>
      <xdr:spPr>
        <a:xfrm>
          <a:off x="2857499" y="79601786"/>
          <a:ext cx="1537605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③</a:t>
          </a:r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</xdr:col>
      <xdr:colOff>530679</xdr:colOff>
      <xdr:row>525</xdr:row>
      <xdr:rowOff>108857</xdr:rowOff>
    </xdr:from>
    <xdr:to>
      <xdr:col>7</xdr:col>
      <xdr:colOff>190498</xdr:colOff>
      <xdr:row>531</xdr:row>
      <xdr:rowOff>122464</xdr:rowOff>
    </xdr:to>
    <xdr:sp macro="" textlink="">
      <xdr:nvSpPr>
        <xdr:cNvPr id="35" name="テキスト ボックス 34"/>
        <xdr:cNvSpPr txBox="1"/>
      </xdr:nvSpPr>
      <xdr:spPr>
        <a:xfrm>
          <a:off x="2843893" y="92977607"/>
          <a:ext cx="1537605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4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④</a:t>
          </a:r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48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6</xdr:col>
      <xdr:colOff>217714</xdr:colOff>
      <xdr:row>69</xdr:row>
      <xdr:rowOff>68036</xdr:rowOff>
    </xdr:from>
    <xdr:to>
      <xdr:col>10</xdr:col>
      <xdr:colOff>95249</xdr:colOff>
      <xdr:row>76</xdr:row>
      <xdr:rowOff>149679</xdr:rowOff>
    </xdr:to>
    <xdr:sp macro="" textlink="">
      <xdr:nvSpPr>
        <xdr:cNvPr id="41" name="テキスト ボックス 40"/>
        <xdr:cNvSpPr txBox="1"/>
      </xdr:nvSpPr>
      <xdr:spPr>
        <a:xfrm>
          <a:off x="3782785" y="12273643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2.</a:t>
          </a:r>
        </a:p>
      </xdr:txBody>
    </xdr:sp>
    <xdr:clientData/>
  </xdr:twoCellAnchor>
  <xdr:twoCellAnchor>
    <xdr:from>
      <xdr:col>8</xdr:col>
      <xdr:colOff>68035</xdr:colOff>
      <xdr:row>188</xdr:row>
      <xdr:rowOff>163286</xdr:rowOff>
    </xdr:from>
    <xdr:to>
      <xdr:col>11</xdr:col>
      <xdr:colOff>571500</xdr:colOff>
      <xdr:row>196</xdr:row>
      <xdr:rowOff>68036</xdr:rowOff>
    </xdr:to>
    <xdr:sp macro="" textlink="">
      <xdr:nvSpPr>
        <xdr:cNvPr id="48" name="テキスト ボックス 47"/>
        <xdr:cNvSpPr txBox="1"/>
      </xdr:nvSpPr>
      <xdr:spPr>
        <a:xfrm>
          <a:off x="4884964" y="33419143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4.</a:t>
          </a:r>
        </a:p>
      </xdr:txBody>
    </xdr:sp>
    <xdr:clientData/>
  </xdr:twoCellAnchor>
  <xdr:twoCellAnchor>
    <xdr:from>
      <xdr:col>4</xdr:col>
      <xdr:colOff>122464</xdr:colOff>
      <xdr:row>307</xdr:row>
      <xdr:rowOff>95250</xdr:rowOff>
    </xdr:from>
    <xdr:to>
      <xdr:col>8</xdr:col>
      <xdr:colOff>-1</xdr:colOff>
      <xdr:row>315</xdr:row>
      <xdr:rowOff>0</xdr:rowOff>
    </xdr:to>
    <xdr:sp macro="" textlink="">
      <xdr:nvSpPr>
        <xdr:cNvPr id="52" name="テキスト ボックス 51"/>
        <xdr:cNvSpPr txBox="1"/>
      </xdr:nvSpPr>
      <xdr:spPr>
        <a:xfrm>
          <a:off x="2435678" y="54401357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6.</a:t>
          </a:r>
        </a:p>
      </xdr:txBody>
    </xdr:sp>
    <xdr:clientData/>
  </xdr:twoCellAnchor>
  <xdr:twoCellAnchor>
    <xdr:from>
      <xdr:col>7</xdr:col>
      <xdr:colOff>381000</xdr:colOff>
      <xdr:row>448</xdr:row>
      <xdr:rowOff>95250</xdr:rowOff>
    </xdr:from>
    <xdr:to>
      <xdr:col>11</xdr:col>
      <xdr:colOff>258536</xdr:colOff>
      <xdr:row>456</xdr:row>
      <xdr:rowOff>0</xdr:rowOff>
    </xdr:to>
    <xdr:sp macro="" textlink="">
      <xdr:nvSpPr>
        <xdr:cNvPr id="54" name="テキスト ボックス 53"/>
        <xdr:cNvSpPr txBox="1"/>
      </xdr:nvSpPr>
      <xdr:spPr>
        <a:xfrm>
          <a:off x="4572000" y="79343250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8.</a:t>
          </a:r>
        </a:p>
      </xdr:txBody>
    </xdr:sp>
    <xdr:clientData/>
  </xdr:twoCellAnchor>
  <xdr:twoCellAnchor>
    <xdr:from>
      <xdr:col>4</xdr:col>
      <xdr:colOff>435429</xdr:colOff>
      <xdr:row>550</xdr:row>
      <xdr:rowOff>149679</xdr:rowOff>
    </xdr:from>
    <xdr:to>
      <xdr:col>8</xdr:col>
      <xdr:colOff>312964</xdr:colOff>
      <xdr:row>558</xdr:row>
      <xdr:rowOff>54429</xdr:rowOff>
    </xdr:to>
    <xdr:sp macro="" textlink="">
      <xdr:nvSpPr>
        <xdr:cNvPr id="59" name="テキスト ボックス 58"/>
        <xdr:cNvSpPr txBox="1"/>
      </xdr:nvSpPr>
      <xdr:spPr>
        <a:xfrm>
          <a:off x="2748643" y="97440750"/>
          <a:ext cx="2381250" cy="13198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Yu Gothic UI" panose="020B0500000000000000" pitchFamily="50" charset="-128"/>
              <a:ea typeface="Yu Gothic UI" panose="020B0500000000000000" pitchFamily="50" charset="-128"/>
            </a:rPr>
            <a:t>10.</a:t>
          </a:r>
        </a:p>
      </xdr:txBody>
    </xdr:sp>
    <xdr:clientData/>
  </xdr:twoCellAnchor>
  <xdr:twoCellAnchor>
    <xdr:from>
      <xdr:col>4</xdr:col>
      <xdr:colOff>326572</xdr:colOff>
      <xdr:row>203</xdr:row>
      <xdr:rowOff>81643</xdr:rowOff>
    </xdr:from>
    <xdr:to>
      <xdr:col>6</xdr:col>
      <xdr:colOff>217715</xdr:colOff>
      <xdr:row>211</xdr:row>
      <xdr:rowOff>40820</xdr:rowOff>
    </xdr:to>
    <xdr:sp macro="" textlink="">
      <xdr:nvSpPr>
        <xdr:cNvPr id="68" name="テキスト ボックス 67"/>
        <xdr:cNvSpPr txBox="1"/>
      </xdr:nvSpPr>
      <xdr:spPr>
        <a:xfrm>
          <a:off x="2639786" y="35990893"/>
          <a:ext cx="1143000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4.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5</xdr:col>
      <xdr:colOff>258536</xdr:colOff>
      <xdr:row>263</xdr:row>
      <xdr:rowOff>149680</xdr:rowOff>
    </xdr:from>
    <xdr:to>
      <xdr:col>7</xdr:col>
      <xdr:colOff>149679</xdr:colOff>
      <xdr:row>271</xdr:row>
      <xdr:rowOff>108857</xdr:rowOff>
    </xdr:to>
    <xdr:sp macro="" textlink="">
      <xdr:nvSpPr>
        <xdr:cNvPr id="73" name="テキスト ボックス 72"/>
        <xdr:cNvSpPr txBox="1"/>
      </xdr:nvSpPr>
      <xdr:spPr>
        <a:xfrm>
          <a:off x="3197679" y="46672501"/>
          <a:ext cx="1143000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5.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13</xdr:col>
      <xdr:colOff>163286</xdr:colOff>
      <xdr:row>338</xdr:row>
      <xdr:rowOff>81643</xdr:rowOff>
    </xdr:from>
    <xdr:to>
      <xdr:col>21</xdr:col>
      <xdr:colOff>517072</xdr:colOff>
      <xdr:row>338</xdr:row>
      <xdr:rowOff>81643</xdr:rowOff>
    </xdr:to>
    <xdr:cxnSp macro="">
      <xdr:nvCxnSpPr>
        <xdr:cNvPr id="75" name="直線コネクタ 74"/>
        <xdr:cNvCxnSpPr/>
      </xdr:nvCxnSpPr>
      <xdr:spPr>
        <a:xfrm>
          <a:off x="8109857" y="59871429"/>
          <a:ext cx="5361215" cy="0"/>
        </a:xfrm>
        <a:prstGeom prst="line">
          <a:avLst/>
        </a:prstGeom>
        <a:ln w="28575"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204107</xdr:colOff>
      <xdr:row>334</xdr:row>
      <xdr:rowOff>54429</xdr:rowOff>
    </xdr:from>
    <xdr:to>
      <xdr:col>24</xdr:col>
      <xdr:colOff>40821</xdr:colOff>
      <xdr:row>339</xdr:row>
      <xdr:rowOff>0</xdr:rowOff>
    </xdr:to>
    <xdr:sp macro="" textlink="">
      <xdr:nvSpPr>
        <xdr:cNvPr id="76" name="テキスト ボックス 75"/>
        <xdr:cNvSpPr txBox="1"/>
      </xdr:nvSpPr>
      <xdr:spPr>
        <a:xfrm>
          <a:off x="13158107" y="59136643"/>
          <a:ext cx="1714500" cy="830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損切り</a:t>
          </a:r>
        </a:p>
      </xdr:txBody>
    </xdr:sp>
    <xdr:clientData/>
  </xdr:twoCellAnchor>
  <xdr:twoCellAnchor>
    <xdr:from>
      <xdr:col>6</xdr:col>
      <xdr:colOff>517071</xdr:colOff>
      <xdr:row>312</xdr:row>
      <xdr:rowOff>95251</xdr:rowOff>
    </xdr:from>
    <xdr:to>
      <xdr:col>8</xdr:col>
      <xdr:colOff>408213</xdr:colOff>
      <xdr:row>320</xdr:row>
      <xdr:rowOff>54428</xdr:rowOff>
    </xdr:to>
    <xdr:sp macro="" textlink="">
      <xdr:nvSpPr>
        <xdr:cNvPr id="77" name="テキスト ボックス 76"/>
        <xdr:cNvSpPr txBox="1"/>
      </xdr:nvSpPr>
      <xdr:spPr>
        <a:xfrm>
          <a:off x="4082142" y="55285822"/>
          <a:ext cx="1143000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6.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38</xdr:col>
      <xdr:colOff>108856</xdr:colOff>
      <xdr:row>342</xdr:row>
      <xdr:rowOff>143494</xdr:rowOff>
    </xdr:from>
    <xdr:to>
      <xdr:col>46</xdr:col>
      <xdr:colOff>462642</xdr:colOff>
      <xdr:row>342</xdr:row>
      <xdr:rowOff>143494</xdr:rowOff>
    </xdr:to>
    <xdr:cxnSp macro="">
      <xdr:nvCxnSpPr>
        <xdr:cNvPr id="80" name="直線コネクタ 79"/>
        <xdr:cNvCxnSpPr/>
      </xdr:nvCxnSpPr>
      <xdr:spPr>
        <a:xfrm>
          <a:off x="23609629" y="59371676"/>
          <a:ext cx="5341422" cy="0"/>
        </a:xfrm>
        <a:prstGeom prst="line">
          <a:avLst/>
        </a:prstGeom>
        <a:ln w="28575"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46</xdr:col>
      <xdr:colOff>149677</xdr:colOff>
      <xdr:row>338</xdr:row>
      <xdr:rowOff>116279</xdr:rowOff>
    </xdr:from>
    <xdr:to>
      <xdr:col>48</xdr:col>
      <xdr:colOff>609846</xdr:colOff>
      <xdr:row>343</xdr:row>
      <xdr:rowOff>61850</xdr:rowOff>
    </xdr:to>
    <xdr:sp macro="" textlink="">
      <xdr:nvSpPr>
        <xdr:cNvPr id="81" name="テキスト ボックス 80"/>
        <xdr:cNvSpPr txBox="1"/>
      </xdr:nvSpPr>
      <xdr:spPr>
        <a:xfrm>
          <a:off x="28638086" y="58651734"/>
          <a:ext cx="1707078" cy="811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損切り</a:t>
          </a:r>
        </a:p>
      </xdr:txBody>
    </xdr:sp>
    <xdr:clientData/>
  </xdr:twoCellAnchor>
  <xdr:twoCellAnchor>
    <xdr:from>
      <xdr:col>7</xdr:col>
      <xdr:colOff>432954</xdr:colOff>
      <xdr:row>396</xdr:row>
      <xdr:rowOff>103909</xdr:rowOff>
    </xdr:from>
    <xdr:to>
      <xdr:col>9</xdr:col>
      <xdr:colOff>324096</xdr:colOff>
      <xdr:row>404</xdr:row>
      <xdr:rowOff>63086</xdr:rowOff>
    </xdr:to>
    <xdr:sp macro="" textlink="">
      <xdr:nvSpPr>
        <xdr:cNvPr id="83" name="テキスト ボックス 82"/>
        <xdr:cNvSpPr txBox="1"/>
      </xdr:nvSpPr>
      <xdr:spPr>
        <a:xfrm>
          <a:off x="4606636" y="68683909"/>
          <a:ext cx="1138051" cy="13446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7.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5</xdr:col>
      <xdr:colOff>40821</xdr:colOff>
      <xdr:row>433</xdr:row>
      <xdr:rowOff>136071</xdr:rowOff>
    </xdr:from>
    <xdr:to>
      <xdr:col>6</xdr:col>
      <xdr:colOff>557892</xdr:colOff>
      <xdr:row>441</xdr:row>
      <xdr:rowOff>95248</xdr:rowOff>
    </xdr:to>
    <xdr:sp macro="" textlink="">
      <xdr:nvSpPr>
        <xdr:cNvPr id="85" name="テキスト ボックス 84"/>
        <xdr:cNvSpPr txBox="1"/>
      </xdr:nvSpPr>
      <xdr:spPr>
        <a:xfrm>
          <a:off x="2979964" y="76730678"/>
          <a:ext cx="1142999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8.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299357</xdr:colOff>
      <xdr:row>497</xdr:row>
      <xdr:rowOff>68036</xdr:rowOff>
    </xdr:from>
    <xdr:to>
      <xdr:col>9</xdr:col>
      <xdr:colOff>190499</xdr:colOff>
      <xdr:row>505</xdr:row>
      <xdr:rowOff>27213</xdr:rowOff>
    </xdr:to>
    <xdr:sp macro="" textlink="">
      <xdr:nvSpPr>
        <xdr:cNvPr id="89" name="テキスト ボックス 88"/>
        <xdr:cNvSpPr txBox="1"/>
      </xdr:nvSpPr>
      <xdr:spPr>
        <a:xfrm>
          <a:off x="4490357" y="87983786"/>
          <a:ext cx="1142999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9.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7</xdr:col>
      <xdr:colOff>571500</xdr:colOff>
      <xdr:row>550</xdr:row>
      <xdr:rowOff>149679</xdr:rowOff>
    </xdr:from>
    <xdr:to>
      <xdr:col>9</xdr:col>
      <xdr:colOff>462642</xdr:colOff>
      <xdr:row>558</xdr:row>
      <xdr:rowOff>108856</xdr:rowOff>
    </xdr:to>
    <xdr:sp macro="" textlink="">
      <xdr:nvSpPr>
        <xdr:cNvPr id="91" name="テキスト ボックス 90"/>
        <xdr:cNvSpPr txBox="1"/>
      </xdr:nvSpPr>
      <xdr:spPr>
        <a:xfrm>
          <a:off x="4762500" y="97440750"/>
          <a:ext cx="1142999" cy="1374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4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10.</a:t>
          </a:r>
          <a:endParaRPr kumimoji="1" lang="ja-JP" altLang="en-US" sz="4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204106</xdr:colOff>
      <xdr:row>584</xdr:row>
      <xdr:rowOff>95248</xdr:rowOff>
    </xdr:from>
    <xdr:to>
      <xdr:col>21</xdr:col>
      <xdr:colOff>40820</xdr:colOff>
      <xdr:row>589</xdr:row>
      <xdr:rowOff>40820</xdr:rowOff>
    </xdr:to>
    <xdr:sp macro="" textlink="">
      <xdr:nvSpPr>
        <xdr:cNvPr id="108" name="テキスト ボックス 107"/>
        <xdr:cNvSpPr txBox="1"/>
      </xdr:nvSpPr>
      <xdr:spPr>
        <a:xfrm>
          <a:off x="11280320" y="103400677"/>
          <a:ext cx="1714500" cy="8300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320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損切り</a:t>
          </a:r>
        </a:p>
      </xdr:txBody>
    </xdr:sp>
    <xdr:clientData/>
  </xdr:twoCellAnchor>
  <xdr:twoCellAnchor>
    <xdr:from>
      <xdr:col>5</xdr:col>
      <xdr:colOff>449035</xdr:colOff>
      <xdr:row>558</xdr:row>
      <xdr:rowOff>163287</xdr:rowOff>
    </xdr:from>
    <xdr:to>
      <xdr:col>9</xdr:col>
      <xdr:colOff>122463</xdr:colOff>
      <xdr:row>566</xdr:row>
      <xdr:rowOff>54430</xdr:rowOff>
    </xdr:to>
    <xdr:sp macro="" textlink="">
      <xdr:nvSpPr>
        <xdr:cNvPr id="109" name="テキスト ボックス 108"/>
        <xdr:cNvSpPr txBox="1"/>
      </xdr:nvSpPr>
      <xdr:spPr>
        <a:xfrm>
          <a:off x="3388178" y="98869501"/>
          <a:ext cx="2177142" cy="13062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 b="1">
              <a:solidFill>
                <a:schemeClr val="bg1"/>
              </a:solidFill>
            </a:rPr>
            <a:t>10.</a:t>
          </a:r>
          <a:endParaRPr kumimoji="1" lang="ja-JP" alt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122464</xdr:colOff>
      <xdr:row>71</xdr:row>
      <xdr:rowOff>54429</xdr:rowOff>
    </xdr:from>
    <xdr:to>
      <xdr:col>7</xdr:col>
      <xdr:colOff>544286</xdr:colOff>
      <xdr:row>79</xdr:row>
      <xdr:rowOff>13608</xdr:rowOff>
    </xdr:to>
    <xdr:sp macro="" textlink="">
      <xdr:nvSpPr>
        <xdr:cNvPr id="82" name="テキスト ボックス 81"/>
        <xdr:cNvSpPr txBox="1"/>
      </xdr:nvSpPr>
      <xdr:spPr>
        <a:xfrm>
          <a:off x="3061607" y="12613822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2.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326571</xdr:colOff>
      <xdr:row>71</xdr:row>
      <xdr:rowOff>54428</xdr:rowOff>
    </xdr:from>
    <xdr:to>
      <xdr:col>10</xdr:col>
      <xdr:colOff>122464</xdr:colOff>
      <xdr:row>79</xdr:row>
      <xdr:rowOff>13607</xdr:rowOff>
    </xdr:to>
    <xdr:sp macro="" textlink="">
      <xdr:nvSpPr>
        <xdr:cNvPr id="84" name="テキスト ボックス 83"/>
        <xdr:cNvSpPr txBox="1"/>
      </xdr:nvSpPr>
      <xdr:spPr>
        <a:xfrm>
          <a:off x="4517571" y="12613821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2.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149678</xdr:colOff>
      <xdr:row>153</xdr:row>
      <xdr:rowOff>81643</xdr:rowOff>
    </xdr:from>
    <xdr:to>
      <xdr:col>8</xdr:col>
      <xdr:colOff>571499</xdr:colOff>
      <xdr:row>161</xdr:row>
      <xdr:rowOff>40822</xdr:rowOff>
    </xdr:to>
    <xdr:sp macro="" textlink="">
      <xdr:nvSpPr>
        <xdr:cNvPr id="87" name="テキスト ボックス 86"/>
        <xdr:cNvSpPr txBox="1"/>
      </xdr:nvSpPr>
      <xdr:spPr>
        <a:xfrm>
          <a:off x="3714749" y="27146250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3.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449036</xdr:colOff>
      <xdr:row>192</xdr:row>
      <xdr:rowOff>136071</xdr:rowOff>
    </xdr:from>
    <xdr:to>
      <xdr:col>8</xdr:col>
      <xdr:colOff>244929</xdr:colOff>
      <xdr:row>200</xdr:row>
      <xdr:rowOff>95251</xdr:rowOff>
    </xdr:to>
    <xdr:sp macro="" textlink="">
      <xdr:nvSpPr>
        <xdr:cNvPr id="88" name="テキスト ボックス 87"/>
        <xdr:cNvSpPr txBox="1"/>
      </xdr:nvSpPr>
      <xdr:spPr>
        <a:xfrm>
          <a:off x="3388179" y="34099500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4.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163285</xdr:colOff>
      <xdr:row>264</xdr:row>
      <xdr:rowOff>95250</xdr:rowOff>
    </xdr:from>
    <xdr:to>
      <xdr:col>7</xdr:col>
      <xdr:colOff>585107</xdr:colOff>
      <xdr:row>272</xdr:row>
      <xdr:rowOff>54429</xdr:rowOff>
    </xdr:to>
    <xdr:sp macro="" textlink="">
      <xdr:nvSpPr>
        <xdr:cNvPr id="90" name="テキスト ボックス 89"/>
        <xdr:cNvSpPr txBox="1"/>
      </xdr:nvSpPr>
      <xdr:spPr>
        <a:xfrm>
          <a:off x="3102428" y="46794964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5.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136071</xdr:colOff>
      <xdr:row>335</xdr:row>
      <xdr:rowOff>27215</xdr:rowOff>
    </xdr:from>
    <xdr:to>
      <xdr:col>9</xdr:col>
      <xdr:colOff>557893</xdr:colOff>
      <xdr:row>342</xdr:row>
      <xdr:rowOff>163287</xdr:rowOff>
    </xdr:to>
    <xdr:sp macro="" textlink="">
      <xdr:nvSpPr>
        <xdr:cNvPr id="104" name="テキスト ボックス 103"/>
        <xdr:cNvSpPr txBox="1"/>
      </xdr:nvSpPr>
      <xdr:spPr>
        <a:xfrm>
          <a:off x="4327071" y="59286322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6.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421821</xdr:colOff>
      <xdr:row>370</xdr:row>
      <xdr:rowOff>95250</xdr:rowOff>
    </xdr:from>
    <xdr:to>
      <xdr:col>8</xdr:col>
      <xdr:colOff>217714</xdr:colOff>
      <xdr:row>378</xdr:row>
      <xdr:rowOff>54429</xdr:rowOff>
    </xdr:to>
    <xdr:sp macro="" textlink="">
      <xdr:nvSpPr>
        <xdr:cNvPr id="106" name="テキスト ボックス 105"/>
        <xdr:cNvSpPr txBox="1"/>
      </xdr:nvSpPr>
      <xdr:spPr>
        <a:xfrm>
          <a:off x="3360964" y="65545607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7.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353785</xdr:colOff>
      <xdr:row>458</xdr:row>
      <xdr:rowOff>68036</xdr:rowOff>
    </xdr:from>
    <xdr:to>
      <xdr:col>7</xdr:col>
      <xdr:colOff>149678</xdr:colOff>
      <xdr:row>466</xdr:row>
      <xdr:rowOff>27216</xdr:rowOff>
    </xdr:to>
    <xdr:sp macro="" textlink="">
      <xdr:nvSpPr>
        <xdr:cNvPr id="112" name="テキスト ボックス 111"/>
        <xdr:cNvSpPr txBox="1"/>
      </xdr:nvSpPr>
      <xdr:spPr>
        <a:xfrm>
          <a:off x="2666999" y="81084965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8.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462642</xdr:colOff>
      <xdr:row>517</xdr:row>
      <xdr:rowOff>136072</xdr:rowOff>
    </xdr:from>
    <xdr:to>
      <xdr:col>8</xdr:col>
      <xdr:colOff>258535</xdr:colOff>
      <xdr:row>525</xdr:row>
      <xdr:rowOff>95251</xdr:rowOff>
    </xdr:to>
    <xdr:sp macro="" textlink="">
      <xdr:nvSpPr>
        <xdr:cNvPr id="113" name="テキスト ボックス 112"/>
        <xdr:cNvSpPr txBox="1"/>
      </xdr:nvSpPr>
      <xdr:spPr>
        <a:xfrm>
          <a:off x="3401785" y="91589679"/>
          <a:ext cx="1673679" cy="13743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9.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598713</xdr:colOff>
      <xdr:row>555</xdr:row>
      <xdr:rowOff>13606</xdr:rowOff>
    </xdr:from>
    <xdr:to>
      <xdr:col>8</xdr:col>
      <xdr:colOff>503464</xdr:colOff>
      <xdr:row>561</xdr:row>
      <xdr:rowOff>68036</xdr:rowOff>
    </xdr:to>
    <xdr:sp macro="" textlink="">
      <xdr:nvSpPr>
        <xdr:cNvPr id="114" name="テキスト ボックス 113"/>
        <xdr:cNvSpPr txBox="1"/>
      </xdr:nvSpPr>
      <xdr:spPr>
        <a:xfrm>
          <a:off x="3537856" y="98189142"/>
          <a:ext cx="1782537" cy="111578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10.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244928</xdr:colOff>
      <xdr:row>97</xdr:row>
      <xdr:rowOff>54428</xdr:rowOff>
    </xdr:from>
    <xdr:to>
      <xdr:col>8</xdr:col>
      <xdr:colOff>625927</xdr:colOff>
      <xdr:row>105</xdr:row>
      <xdr:rowOff>68035</xdr:rowOff>
    </xdr:to>
    <xdr:sp macro="" textlink="">
      <xdr:nvSpPr>
        <xdr:cNvPr id="74" name="テキスト ボックス 73"/>
        <xdr:cNvSpPr txBox="1"/>
      </xdr:nvSpPr>
      <xdr:spPr>
        <a:xfrm>
          <a:off x="3184071" y="17213035"/>
          <a:ext cx="2258785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2.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394607</xdr:colOff>
      <xdr:row>132</xdr:row>
      <xdr:rowOff>68036</xdr:rowOff>
    </xdr:from>
    <xdr:to>
      <xdr:col>8</xdr:col>
      <xdr:colOff>140152</xdr:colOff>
      <xdr:row>140</xdr:row>
      <xdr:rowOff>81643</xdr:rowOff>
    </xdr:to>
    <xdr:sp macro="" textlink="">
      <xdr:nvSpPr>
        <xdr:cNvPr id="78" name="テキスト ボックス 77"/>
        <xdr:cNvSpPr txBox="1"/>
      </xdr:nvSpPr>
      <xdr:spPr>
        <a:xfrm>
          <a:off x="2707821" y="23417893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3.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326572</xdr:colOff>
      <xdr:row>218</xdr:row>
      <xdr:rowOff>40821</xdr:rowOff>
    </xdr:from>
    <xdr:to>
      <xdr:col>10</xdr:col>
      <xdr:colOff>72117</xdr:colOff>
      <xdr:row>226</xdr:row>
      <xdr:rowOff>54428</xdr:rowOff>
    </xdr:to>
    <xdr:sp macro="" textlink="">
      <xdr:nvSpPr>
        <xdr:cNvPr id="79" name="テキスト ボックス 78"/>
        <xdr:cNvSpPr txBox="1"/>
      </xdr:nvSpPr>
      <xdr:spPr>
        <a:xfrm>
          <a:off x="3891643" y="38603464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4.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54429</xdr:colOff>
      <xdr:row>200</xdr:row>
      <xdr:rowOff>68037</xdr:rowOff>
    </xdr:from>
    <xdr:to>
      <xdr:col>9</xdr:col>
      <xdr:colOff>425903</xdr:colOff>
      <xdr:row>208</xdr:row>
      <xdr:rowOff>81644</xdr:rowOff>
    </xdr:to>
    <xdr:sp macro="" textlink="">
      <xdr:nvSpPr>
        <xdr:cNvPr id="86" name="テキスト ボックス 85"/>
        <xdr:cNvSpPr txBox="1"/>
      </xdr:nvSpPr>
      <xdr:spPr>
        <a:xfrm>
          <a:off x="3619500" y="35446608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4.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367393</xdr:colOff>
      <xdr:row>276</xdr:row>
      <xdr:rowOff>108858</xdr:rowOff>
    </xdr:from>
    <xdr:to>
      <xdr:col>9</xdr:col>
      <xdr:colOff>112939</xdr:colOff>
      <xdr:row>284</xdr:row>
      <xdr:rowOff>122466</xdr:rowOff>
    </xdr:to>
    <xdr:sp macro="" textlink="">
      <xdr:nvSpPr>
        <xdr:cNvPr id="92" name="テキスト ボックス 91"/>
        <xdr:cNvSpPr txBox="1"/>
      </xdr:nvSpPr>
      <xdr:spPr>
        <a:xfrm>
          <a:off x="3306536" y="48931287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5.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13</xdr:col>
      <xdr:colOff>190500</xdr:colOff>
      <xdr:row>315</xdr:row>
      <xdr:rowOff>0</xdr:rowOff>
    </xdr:from>
    <xdr:to>
      <xdr:col>16</xdr:col>
      <xdr:colOff>561974</xdr:colOff>
      <xdr:row>323</xdr:row>
      <xdr:rowOff>13607</xdr:rowOff>
    </xdr:to>
    <xdr:sp macro="" textlink="">
      <xdr:nvSpPr>
        <xdr:cNvPr id="93" name="テキスト ボックス 92"/>
        <xdr:cNvSpPr txBox="1"/>
      </xdr:nvSpPr>
      <xdr:spPr>
        <a:xfrm>
          <a:off x="8137071" y="55721250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6.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24</xdr:col>
      <xdr:colOff>258535</xdr:colOff>
      <xdr:row>330</xdr:row>
      <xdr:rowOff>68036</xdr:rowOff>
    </xdr:from>
    <xdr:to>
      <xdr:col>30</xdr:col>
      <xdr:colOff>449035</xdr:colOff>
      <xdr:row>339</xdr:row>
      <xdr:rowOff>174172</xdr:rowOff>
    </xdr:to>
    <xdr:sp macro="" textlink="">
      <xdr:nvSpPr>
        <xdr:cNvPr id="94" name="テキスト ボックス 93"/>
        <xdr:cNvSpPr txBox="1"/>
      </xdr:nvSpPr>
      <xdr:spPr>
        <a:xfrm>
          <a:off x="15090321" y="58442679"/>
          <a:ext cx="3946071" cy="16981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6000" b="1">
              <a:solidFill>
                <a:schemeClr val="bg1"/>
              </a:solidFill>
            </a:rPr>
            <a:t>損切り</a:t>
          </a:r>
        </a:p>
      </xdr:txBody>
    </xdr:sp>
    <xdr:clientData/>
  </xdr:twoCellAnchor>
  <xdr:twoCellAnchor>
    <xdr:from>
      <xdr:col>5</xdr:col>
      <xdr:colOff>544285</xdr:colOff>
      <xdr:row>371</xdr:row>
      <xdr:rowOff>81643</xdr:rowOff>
    </xdr:from>
    <xdr:to>
      <xdr:col>9</xdr:col>
      <xdr:colOff>289831</xdr:colOff>
      <xdr:row>379</xdr:row>
      <xdr:rowOff>95250</xdr:rowOff>
    </xdr:to>
    <xdr:sp macro="" textlink="">
      <xdr:nvSpPr>
        <xdr:cNvPr id="97" name="テキスト ボックス 96"/>
        <xdr:cNvSpPr txBox="1"/>
      </xdr:nvSpPr>
      <xdr:spPr>
        <a:xfrm>
          <a:off x="3483428" y="65708893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7.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15</xdr:col>
      <xdr:colOff>367392</xdr:colOff>
      <xdr:row>434</xdr:row>
      <xdr:rowOff>40822</xdr:rowOff>
    </xdr:from>
    <xdr:to>
      <xdr:col>19</xdr:col>
      <xdr:colOff>112938</xdr:colOff>
      <xdr:row>442</xdr:row>
      <xdr:rowOff>54429</xdr:rowOff>
    </xdr:to>
    <xdr:sp macro="" textlink="">
      <xdr:nvSpPr>
        <xdr:cNvPr id="98" name="テキスト ボックス 97"/>
        <xdr:cNvSpPr txBox="1"/>
      </xdr:nvSpPr>
      <xdr:spPr>
        <a:xfrm>
          <a:off x="9565821" y="76812322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8.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27215</xdr:colOff>
      <xdr:row>494</xdr:row>
      <xdr:rowOff>95251</xdr:rowOff>
    </xdr:from>
    <xdr:to>
      <xdr:col>9</xdr:col>
      <xdr:colOff>398689</xdr:colOff>
      <xdr:row>502</xdr:row>
      <xdr:rowOff>108858</xdr:rowOff>
    </xdr:to>
    <xdr:sp macro="" textlink="">
      <xdr:nvSpPr>
        <xdr:cNvPr id="100" name="テキスト ボックス 99"/>
        <xdr:cNvSpPr txBox="1"/>
      </xdr:nvSpPr>
      <xdr:spPr>
        <a:xfrm>
          <a:off x="3592286" y="87480322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9.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4</xdr:col>
      <xdr:colOff>190500</xdr:colOff>
      <xdr:row>569</xdr:row>
      <xdr:rowOff>122464</xdr:rowOff>
    </xdr:from>
    <xdr:to>
      <xdr:col>7</xdr:col>
      <xdr:colOff>561974</xdr:colOff>
      <xdr:row>577</xdr:row>
      <xdr:rowOff>136071</xdr:rowOff>
    </xdr:to>
    <xdr:sp macro="" textlink="">
      <xdr:nvSpPr>
        <xdr:cNvPr id="101" name="テキスト ボックス 100"/>
        <xdr:cNvSpPr txBox="1"/>
      </xdr:nvSpPr>
      <xdr:spPr>
        <a:xfrm>
          <a:off x="2503714" y="100774500"/>
          <a:ext cx="224926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10.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544285</xdr:colOff>
      <xdr:row>87</xdr:row>
      <xdr:rowOff>81642</xdr:rowOff>
    </xdr:from>
    <xdr:to>
      <xdr:col>9</xdr:col>
      <xdr:colOff>204106</xdr:colOff>
      <xdr:row>96</xdr:row>
      <xdr:rowOff>27215</xdr:rowOff>
    </xdr:to>
    <xdr:sp macro="" textlink="">
      <xdr:nvSpPr>
        <xdr:cNvPr id="95" name="テキスト ボックス 94"/>
        <xdr:cNvSpPr txBox="1"/>
      </xdr:nvSpPr>
      <xdr:spPr>
        <a:xfrm>
          <a:off x="3483428" y="15471321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2.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408214</xdr:colOff>
      <xdr:row>155</xdr:row>
      <xdr:rowOff>27214</xdr:rowOff>
    </xdr:from>
    <xdr:to>
      <xdr:col>9</xdr:col>
      <xdr:colOff>68035</xdr:colOff>
      <xdr:row>163</xdr:row>
      <xdr:rowOff>149679</xdr:rowOff>
    </xdr:to>
    <xdr:sp macro="" textlink="">
      <xdr:nvSpPr>
        <xdr:cNvPr id="96" name="テキスト ボックス 95"/>
        <xdr:cNvSpPr txBox="1"/>
      </xdr:nvSpPr>
      <xdr:spPr>
        <a:xfrm>
          <a:off x="3347357" y="27445607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3.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547006</xdr:colOff>
      <xdr:row>150</xdr:row>
      <xdr:rowOff>138793</xdr:rowOff>
    </xdr:from>
    <xdr:to>
      <xdr:col>28</xdr:col>
      <xdr:colOff>13607</xdr:colOff>
      <xdr:row>159</xdr:row>
      <xdr:rowOff>84366</xdr:rowOff>
    </xdr:to>
    <xdr:sp macro="" textlink="">
      <xdr:nvSpPr>
        <xdr:cNvPr id="99" name="テキスト ボックス 98"/>
        <xdr:cNvSpPr txBox="1"/>
      </xdr:nvSpPr>
      <xdr:spPr>
        <a:xfrm>
          <a:off x="14126935" y="26672722"/>
          <a:ext cx="3222172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6000" b="1">
              <a:solidFill>
                <a:schemeClr val="bg1"/>
              </a:solidFill>
            </a:rPr>
            <a:t>損切り</a:t>
          </a:r>
        </a:p>
      </xdr:txBody>
    </xdr:sp>
    <xdr:clientData/>
  </xdr:twoCellAnchor>
  <xdr:twoCellAnchor>
    <xdr:from>
      <xdr:col>11</xdr:col>
      <xdr:colOff>108857</xdr:colOff>
      <xdr:row>188</xdr:row>
      <xdr:rowOff>95250</xdr:rowOff>
    </xdr:from>
    <xdr:to>
      <xdr:col>14</xdr:col>
      <xdr:colOff>394606</xdr:colOff>
      <xdr:row>197</xdr:row>
      <xdr:rowOff>40822</xdr:rowOff>
    </xdr:to>
    <xdr:sp macro="" textlink="">
      <xdr:nvSpPr>
        <xdr:cNvPr id="102" name="テキスト ボックス 101"/>
        <xdr:cNvSpPr txBox="1"/>
      </xdr:nvSpPr>
      <xdr:spPr>
        <a:xfrm>
          <a:off x="6803571" y="33351107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4.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176894</xdr:colOff>
      <xdr:row>27</xdr:row>
      <xdr:rowOff>27214</xdr:rowOff>
    </xdr:from>
    <xdr:to>
      <xdr:col>9</xdr:col>
      <xdr:colOff>462643</xdr:colOff>
      <xdr:row>35</xdr:row>
      <xdr:rowOff>149679</xdr:rowOff>
    </xdr:to>
    <xdr:sp macro="" textlink="">
      <xdr:nvSpPr>
        <xdr:cNvPr id="29" name="テキスト ボックス 28"/>
        <xdr:cNvSpPr txBox="1"/>
      </xdr:nvSpPr>
      <xdr:spPr>
        <a:xfrm>
          <a:off x="3741965" y="4803321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1.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530679</xdr:colOff>
      <xdr:row>250</xdr:row>
      <xdr:rowOff>40822</xdr:rowOff>
    </xdr:from>
    <xdr:to>
      <xdr:col>10</xdr:col>
      <xdr:colOff>190499</xdr:colOff>
      <xdr:row>258</xdr:row>
      <xdr:rowOff>163287</xdr:rowOff>
    </xdr:to>
    <xdr:sp macro="" textlink="">
      <xdr:nvSpPr>
        <xdr:cNvPr id="103" name="テキスト ボックス 102"/>
        <xdr:cNvSpPr txBox="1"/>
      </xdr:nvSpPr>
      <xdr:spPr>
        <a:xfrm>
          <a:off x="4095750" y="44264036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5.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449036</xdr:colOff>
      <xdr:row>328</xdr:row>
      <xdr:rowOff>95250</xdr:rowOff>
    </xdr:from>
    <xdr:to>
      <xdr:col>10</xdr:col>
      <xdr:colOff>108856</xdr:colOff>
      <xdr:row>337</xdr:row>
      <xdr:rowOff>40822</xdr:rowOff>
    </xdr:to>
    <xdr:sp macro="" textlink="">
      <xdr:nvSpPr>
        <xdr:cNvPr id="105" name="テキスト ボックス 104"/>
        <xdr:cNvSpPr txBox="1"/>
      </xdr:nvSpPr>
      <xdr:spPr>
        <a:xfrm>
          <a:off x="4014107" y="58116107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6.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258536</xdr:colOff>
      <xdr:row>375</xdr:row>
      <xdr:rowOff>149679</xdr:rowOff>
    </xdr:from>
    <xdr:to>
      <xdr:col>8</xdr:col>
      <xdr:colOff>544285</xdr:colOff>
      <xdr:row>384</xdr:row>
      <xdr:rowOff>95251</xdr:rowOff>
    </xdr:to>
    <xdr:sp macro="" textlink="">
      <xdr:nvSpPr>
        <xdr:cNvPr id="107" name="テキスト ボックス 106"/>
        <xdr:cNvSpPr txBox="1"/>
      </xdr:nvSpPr>
      <xdr:spPr>
        <a:xfrm>
          <a:off x="3197679" y="66484500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7.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149678</xdr:colOff>
      <xdr:row>481</xdr:row>
      <xdr:rowOff>108858</xdr:rowOff>
    </xdr:from>
    <xdr:to>
      <xdr:col>8</xdr:col>
      <xdr:colOff>435427</xdr:colOff>
      <xdr:row>490</xdr:row>
      <xdr:rowOff>54430</xdr:rowOff>
    </xdr:to>
    <xdr:sp macro="" textlink="">
      <xdr:nvSpPr>
        <xdr:cNvPr id="110" name="テキスト ボックス 109"/>
        <xdr:cNvSpPr txBox="1"/>
      </xdr:nvSpPr>
      <xdr:spPr>
        <a:xfrm>
          <a:off x="3088821" y="85194322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9.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>
    <xdr:from>
      <xdr:col>22</xdr:col>
      <xdr:colOff>244927</xdr:colOff>
      <xdr:row>559</xdr:row>
      <xdr:rowOff>27214</xdr:rowOff>
    </xdr:from>
    <xdr:to>
      <xdr:col>27</xdr:col>
      <xdr:colOff>337457</xdr:colOff>
      <xdr:row>567</xdr:row>
      <xdr:rowOff>149679</xdr:rowOff>
    </xdr:to>
    <xdr:sp macro="" textlink="">
      <xdr:nvSpPr>
        <xdr:cNvPr id="116" name="テキスト ボックス 115"/>
        <xdr:cNvSpPr txBox="1"/>
      </xdr:nvSpPr>
      <xdr:spPr>
        <a:xfrm>
          <a:off x="13824856" y="98910321"/>
          <a:ext cx="3222172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6000" b="1">
              <a:solidFill>
                <a:schemeClr val="bg1"/>
              </a:solidFill>
            </a:rPr>
            <a:t>損切り</a:t>
          </a:r>
        </a:p>
      </xdr:txBody>
    </xdr:sp>
    <xdr:clientData/>
  </xdr:twoCellAnchor>
  <xdr:twoCellAnchor>
    <xdr:from>
      <xdr:col>5</xdr:col>
      <xdr:colOff>557894</xdr:colOff>
      <xdr:row>431</xdr:row>
      <xdr:rowOff>13607</xdr:rowOff>
    </xdr:from>
    <xdr:to>
      <xdr:col>9</xdr:col>
      <xdr:colOff>217715</xdr:colOff>
      <xdr:row>439</xdr:row>
      <xdr:rowOff>136072</xdr:rowOff>
    </xdr:to>
    <xdr:sp macro="" textlink="">
      <xdr:nvSpPr>
        <xdr:cNvPr id="117" name="テキスト ボックス 116"/>
        <xdr:cNvSpPr txBox="1"/>
      </xdr:nvSpPr>
      <xdr:spPr>
        <a:xfrm>
          <a:off x="3497037" y="76254428"/>
          <a:ext cx="2163535" cy="15376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800" b="1">
              <a:solidFill>
                <a:schemeClr val="bg1"/>
              </a:solidFill>
            </a:rPr>
            <a:t>8.</a:t>
          </a:r>
          <a:endParaRPr kumimoji="1" lang="ja-JP" altLang="en-US" sz="88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476250</xdr:colOff>
      <xdr:row>0</xdr:row>
      <xdr:rowOff>0</xdr:rowOff>
    </xdr:from>
    <xdr:to>
      <xdr:col>30</xdr:col>
      <xdr:colOff>174607</xdr:colOff>
      <xdr:row>58</xdr:row>
      <xdr:rowOff>25928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0"/>
          <a:ext cx="18285714" cy="10285714"/>
        </a:xfrm>
        <a:prstGeom prst="rect">
          <a:avLst/>
        </a:prstGeom>
        <a:ln w="38100">
          <a:solidFill>
            <a:schemeClr val="tx1"/>
          </a:solidFill>
        </a:ln>
      </xdr:spPr>
    </xdr:pic>
    <xdr:clientData/>
  </xdr:twoCellAnchor>
  <xdr:twoCellAnchor>
    <xdr:from>
      <xdr:col>4</xdr:col>
      <xdr:colOff>258536</xdr:colOff>
      <xdr:row>28</xdr:row>
      <xdr:rowOff>95250</xdr:rowOff>
    </xdr:from>
    <xdr:to>
      <xdr:col>7</xdr:col>
      <xdr:colOff>394607</xdr:colOff>
      <xdr:row>37</xdr:row>
      <xdr:rowOff>149678</xdr:rowOff>
    </xdr:to>
    <xdr:sp macro="" textlink="">
      <xdr:nvSpPr>
        <xdr:cNvPr id="27" name="テキスト ボックス 26"/>
        <xdr:cNvSpPr txBox="1"/>
      </xdr:nvSpPr>
      <xdr:spPr>
        <a:xfrm>
          <a:off x="2571750" y="5048250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1.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244928</xdr:colOff>
      <xdr:row>9</xdr:row>
      <xdr:rowOff>0</xdr:rowOff>
    </xdr:from>
    <xdr:to>
      <xdr:col>13</xdr:col>
      <xdr:colOff>204108</xdr:colOff>
      <xdr:row>14</xdr:row>
      <xdr:rowOff>40821</xdr:rowOff>
    </xdr:to>
    <xdr:cxnSp macro="">
      <xdr:nvCxnSpPr>
        <xdr:cNvPr id="30" name="直線矢印コネクタ 29"/>
        <xdr:cNvCxnSpPr/>
      </xdr:nvCxnSpPr>
      <xdr:spPr>
        <a:xfrm flipV="1">
          <a:off x="5061857" y="1592036"/>
          <a:ext cx="3088822" cy="92528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397328</xdr:colOff>
      <xdr:row>38</xdr:row>
      <xdr:rowOff>29936</xdr:rowOff>
    </xdr:from>
    <xdr:to>
      <xdr:col>13</xdr:col>
      <xdr:colOff>421822</xdr:colOff>
      <xdr:row>39</xdr:row>
      <xdr:rowOff>136072</xdr:rowOff>
    </xdr:to>
    <xdr:cxnSp macro="">
      <xdr:nvCxnSpPr>
        <xdr:cNvPr id="120" name="直線矢印コネクタ 119"/>
        <xdr:cNvCxnSpPr/>
      </xdr:nvCxnSpPr>
      <xdr:spPr>
        <a:xfrm>
          <a:off x="5214257" y="6751865"/>
          <a:ext cx="3154136" cy="283028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60</xdr:row>
      <xdr:rowOff>0</xdr:rowOff>
    </xdr:from>
    <xdr:to>
      <xdr:col>30</xdr:col>
      <xdr:colOff>201821</xdr:colOff>
      <xdr:row>118</xdr:row>
      <xdr:rowOff>25928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3464" y="10613571"/>
          <a:ext cx="18285714" cy="10285714"/>
        </a:xfrm>
        <a:prstGeom prst="rect">
          <a:avLst/>
        </a:prstGeom>
      </xdr:spPr>
    </xdr:pic>
    <xdr:clientData/>
  </xdr:twoCellAnchor>
  <xdr:twoCellAnchor>
    <xdr:from>
      <xdr:col>4</xdr:col>
      <xdr:colOff>585107</xdr:colOff>
      <xdr:row>67</xdr:row>
      <xdr:rowOff>0</xdr:rowOff>
    </xdr:from>
    <xdr:to>
      <xdr:col>8</xdr:col>
      <xdr:colOff>95249</xdr:colOff>
      <xdr:row>76</xdr:row>
      <xdr:rowOff>54428</xdr:rowOff>
    </xdr:to>
    <xdr:sp macro="" textlink="">
      <xdr:nvSpPr>
        <xdr:cNvPr id="121" name="テキスト ボックス 120"/>
        <xdr:cNvSpPr txBox="1"/>
      </xdr:nvSpPr>
      <xdr:spPr>
        <a:xfrm>
          <a:off x="2898321" y="11851821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2.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119</xdr:row>
      <xdr:rowOff>0</xdr:rowOff>
    </xdr:from>
    <xdr:to>
      <xdr:col>30</xdr:col>
      <xdr:colOff>201821</xdr:colOff>
      <xdr:row>177</xdr:row>
      <xdr:rowOff>25928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3464" y="21050250"/>
          <a:ext cx="18285714" cy="10285714"/>
        </a:xfrm>
        <a:prstGeom prst="rect">
          <a:avLst/>
        </a:prstGeom>
      </xdr:spPr>
    </xdr:pic>
    <xdr:clientData/>
  </xdr:twoCellAnchor>
  <xdr:twoCellAnchor>
    <xdr:from>
      <xdr:col>5</xdr:col>
      <xdr:colOff>111578</xdr:colOff>
      <xdr:row>67</xdr:row>
      <xdr:rowOff>152400</xdr:rowOff>
    </xdr:from>
    <xdr:to>
      <xdr:col>8</xdr:col>
      <xdr:colOff>247649</xdr:colOff>
      <xdr:row>77</xdr:row>
      <xdr:rowOff>29935</xdr:rowOff>
    </xdr:to>
    <xdr:sp macro="" textlink="">
      <xdr:nvSpPr>
        <xdr:cNvPr id="122" name="テキスト ボックス 121"/>
        <xdr:cNvSpPr txBox="1"/>
      </xdr:nvSpPr>
      <xdr:spPr>
        <a:xfrm>
          <a:off x="3050721" y="12004221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2.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54428</xdr:colOff>
      <xdr:row>126</xdr:row>
      <xdr:rowOff>54429</xdr:rowOff>
    </xdr:from>
    <xdr:to>
      <xdr:col>8</xdr:col>
      <xdr:colOff>190499</xdr:colOff>
      <xdr:row>135</xdr:row>
      <xdr:rowOff>108857</xdr:rowOff>
    </xdr:to>
    <xdr:sp macro="" textlink="">
      <xdr:nvSpPr>
        <xdr:cNvPr id="123" name="テキスト ボックス 122"/>
        <xdr:cNvSpPr txBox="1"/>
      </xdr:nvSpPr>
      <xdr:spPr>
        <a:xfrm>
          <a:off x="2993571" y="22342929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3.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179</xdr:row>
      <xdr:rowOff>0</xdr:rowOff>
    </xdr:from>
    <xdr:to>
      <xdr:col>30</xdr:col>
      <xdr:colOff>201821</xdr:colOff>
      <xdr:row>237</xdr:row>
      <xdr:rowOff>25928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3464" y="31663821"/>
          <a:ext cx="18285714" cy="10285714"/>
        </a:xfrm>
        <a:prstGeom prst="rect">
          <a:avLst/>
        </a:prstGeom>
      </xdr:spPr>
    </xdr:pic>
    <xdr:clientData/>
  </xdr:twoCellAnchor>
  <xdr:twoCellAnchor>
    <xdr:from>
      <xdr:col>4</xdr:col>
      <xdr:colOff>312965</xdr:colOff>
      <xdr:row>187</xdr:row>
      <xdr:rowOff>27214</xdr:rowOff>
    </xdr:from>
    <xdr:to>
      <xdr:col>7</xdr:col>
      <xdr:colOff>449036</xdr:colOff>
      <xdr:row>196</xdr:row>
      <xdr:rowOff>81642</xdr:rowOff>
    </xdr:to>
    <xdr:sp macro="" textlink="">
      <xdr:nvSpPr>
        <xdr:cNvPr id="124" name="テキスト ボックス 123"/>
        <xdr:cNvSpPr txBox="1"/>
      </xdr:nvSpPr>
      <xdr:spPr>
        <a:xfrm>
          <a:off x="2626179" y="33106178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4.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54429</xdr:colOff>
      <xdr:row>240</xdr:row>
      <xdr:rowOff>0</xdr:rowOff>
    </xdr:from>
    <xdr:to>
      <xdr:col>30</xdr:col>
      <xdr:colOff>256250</xdr:colOff>
      <xdr:row>298</xdr:row>
      <xdr:rowOff>25929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7893" y="42454286"/>
          <a:ext cx="18285714" cy="10285714"/>
        </a:xfrm>
        <a:prstGeom prst="rect">
          <a:avLst/>
        </a:prstGeom>
      </xdr:spPr>
    </xdr:pic>
    <xdr:clientData/>
  </xdr:twoCellAnchor>
  <xdr:twoCellAnchor>
    <xdr:from>
      <xdr:col>5</xdr:col>
      <xdr:colOff>517071</xdr:colOff>
      <xdr:row>250</xdr:row>
      <xdr:rowOff>81643</xdr:rowOff>
    </xdr:from>
    <xdr:to>
      <xdr:col>9</xdr:col>
      <xdr:colOff>27214</xdr:colOff>
      <xdr:row>259</xdr:row>
      <xdr:rowOff>136071</xdr:rowOff>
    </xdr:to>
    <xdr:sp macro="" textlink="">
      <xdr:nvSpPr>
        <xdr:cNvPr id="125" name="テキスト ボックス 124"/>
        <xdr:cNvSpPr txBox="1"/>
      </xdr:nvSpPr>
      <xdr:spPr>
        <a:xfrm>
          <a:off x="3456214" y="44304857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5.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299</xdr:row>
      <xdr:rowOff>0</xdr:rowOff>
    </xdr:from>
    <xdr:to>
      <xdr:col>30</xdr:col>
      <xdr:colOff>201821</xdr:colOff>
      <xdr:row>357</xdr:row>
      <xdr:rowOff>25928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3464" y="52890964"/>
          <a:ext cx="18285714" cy="10285714"/>
        </a:xfrm>
        <a:prstGeom prst="rect">
          <a:avLst/>
        </a:prstGeom>
      </xdr:spPr>
    </xdr:pic>
    <xdr:clientData/>
  </xdr:twoCellAnchor>
  <xdr:twoCellAnchor>
    <xdr:from>
      <xdr:col>7</xdr:col>
      <xdr:colOff>231321</xdr:colOff>
      <xdr:row>309</xdr:row>
      <xdr:rowOff>163285</xdr:rowOff>
    </xdr:from>
    <xdr:to>
      <xdr:col>10</xdr:col>
      <xdr:colOff>367392</xdr:colOff>
      <xdr:row>319</xdr:row>
      <xdr:rowOff>40821</xdr:rowOff>
    </xdr:to>
    <xdr:sp macro="" textlink="">
      <xdr:nvSpPr>
        <xdr:cNvPr id="126" name="テキスト ボックス 125"/>
        <xdr:cNvSpPr txBox="1"/>
      </xdr:nvSpPr>
      <xdr:spPr>
        <a:xfrm>
          <a:off x="4422321" y="54823178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6.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359</xdr:row>
      <xdr:rowOff>0</xdr:rowOff>
    </xdr:from>
    <xdr:to>
      <xdr:col>30</xdr:col>
      <xdr:colOff>201821</xdr:colOff>
      <xdr:row>417</xdr:row>
      <xdr:rowOff>25929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3464" y="63504536"/>
          <a:ext cx="18285714" cy="10285714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364</xdr:row>
      <xdr:rowOff>136072</xdr:rowOff>
    </xdr:from>
    <xdr:to>
      <xdr:col>8</xdr:col>
      <xdr:colOff>517071</xdr:colOff>
      <xdr:row>374</xdr:row>
      <xdr:rowOff>13607</xdr:rowOff>
    </xdr:to>
    <xdr:sp macro="" textlink="">
      <xdr:nvSpPr>
        <xdr:cNvPr id="128" name="テキスト ボックス 127"/>
        <xdr:cNvSpPr txBox="1"/>
      </xdr:nvSpPr>
      <xdr:spPr>
        <a:xfrm>
          <a:off x="3320143" y="64525072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7.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419</xdr:row>
      <xdr:rowOff>0</xdr:rowOff>
    </xdr:from>
    <xdr:to>
      <xdr:col>30</xdr:col>
      <xdr:colOff>201821</xdr:colOff>
      <xdr:row>477</xdr:row>
      <xdr:rowOff>25928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3464" y="74118107"/>
          <a:ext cx="18285714" cy="10285714"/>
        </a:xfrm>
        <a:prstGeom prst="rect">
          <a:avLst/>
        </a:prstGeom>
      </xdr:spPr>
    </xdr:pic>
    <xdr:clientData/>
  </xdr:twoCellAnchor>
  <xdr:twoCellAnchor>
    <xdr:from>
      <xdr:col>5</xdr:col>
      <xdr:colOff>312964</xdr:colOff>
      <xdr:row>426</xdr:row>
      <xdr:rowOff>108857</xdr:rowOff>
    </xdr:from>
    <xdr:to>
      <xdr:col>8</xdr:col>
      <xdr:colOff>449035</xdr:colOff>
      <xdr:row>435</xdr:row>
      <xdr:rowOff>163285</xdr:rowOff>
    </xdr:to>
    <xdr:sp macro="" textlink="">
      <xdr:nvSpPr>
        <xdr:cNvPr id="129" name="テキスト ボックス 128"/>
        <xdr:cNvSpPr txBox="1"/>
      </xdr:nvSpPr>
      <xdr:spPr>
        <a:xfrm>
          <a:off x="3252107" y="75465214"/>
          <a:ext cx="2013857" cy="16464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7200">
              <a:solidFill>
                <a:schemeClr val="bg1"/>
              </a:solidFill>
            </a:rPr>
            <a:t>8.</a:t>
          </a:r>
          <a:endParaRPr kumimoji="1" lang="ja-JP" altLang="en-US" sz="72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4"/>
  <sheetViews>
    <sheetView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16" sqref="F16"/>
    </sheetView>
  </sheetViews>
  <sheetFormatPr defaultRowHeight="18.75" x14ac:dyDescent="0.4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  <col min="16" max="16" width="9" style="80"/>
  </cols>
  <sheetData>
    <row r="1" spans="1:25" x14ac:dyDescent="0.4">
      <c r="A1" s="1" t="s">
        <v>7</v>
      </c>
      <c r="C1" t="s">
        <v>37</v>
      </c>
    </row>
    <row r="2" spans="1:25" x14ac:dyDescent="0.4">
      <c r="A2" s="1" t="s">
        <v>8</v>
      </c>
      <c r="C2" t="s">
        <v>33</v>
      </c>
    </row>
    <row r="3" spans="1:25" x14ac:dyDescent="0.4">
      <c r="A3" s="1" t="s">
        <v>10</v>
      </c>
      <c r="C3" s="28">
        <v>100000</v>
      </c>
    </row>
    <row r="4" spans="1:25" x14ac:dyDescent="0.4">
      <c r="A4" s="1" t="s">
        <v>11</v>
      </c>
      <c r="C4" s="28" t="s">
        <v>36</v>
      </c>
    </row>
    <row r="5" spans="1:25" ht="19.5" thickBot="1" x14ac:dyDescent="0.45">
      <c r="A5" s="1" t="s">
        <v>12</v>
      </c>
      <c r="C5" s="28" t="s">
        <v>31</v>
      </c>
    </row>
    <row r="6" spans="1:25" ht="19.5" thickBot="1" x14ac:dyDescent="0.45">
      <c r="A6" s="23" t="s">
        <v>0</v>
      </c>
      <c r="B6" s="23" t="s">
        <v>1</v>
      </c>
      <c r="C6" s="23" t="s">
        <v>1</v>
      </c>
      <c r="D6" s="46" t="s">
        <v>23</v>
      </c>
      <c r="E6" s="24"/>
      <c r="F6" s="25"/>
      <c r="G6" s="96" t="s">
        <v>3</v>
      </c>
      <c r="H6" s="97"/>
      <c r="I6" s="98"/>
      <c r="J6" s="96" t="s">
        <v>21</v>
      </c>
      <c r="K6" s="97"/>
      <c r="L6" s="98"/>
      <c r="M6" s="96" t="s">
        <v>22</v>
      </c>
      <c r="N6" s="97"/>
      <c r="O6" s="98"/>
      <c r="P6" s="96" t="s">
        <v>34</v>
      </c>
      <c r="Q6" s="97"/>
      <c r="R6" s="97"/>
      <c r="S6" s="97"/>
      <c r="T6" s="97"/>
      <c r="U6" s="97"/>
      <c r="V6" s="97"/>
      <c r="W6" s="97"/>
      <c r="X6" s="97"/>
      <c r="Y6" s="98"/>
    </row>
    <row r="7" spans="1:25" ht="19.5" thickBot="1" x14ac:dyDescent="0.45">
      <c r="A7" s="26"/>
      <c r="B7" s="26" t="s">
        <v>2</v>
      </c>
      <c r="C7" s="60" t="s">
        <v>26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25" ht="19.5" thickBot="1" x14ac:dyDescent="0.45">
      <c r="A8" s="27" t="s">
        <v>9</v>
      </c>
      <c r="B8" s="12"/>
      <c r="C8" s="47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104" t="s">
        <v>21</v>
      </c>
      <c r="K8" s="105"/>
      <c r="L8" s="106"/>
      <c r="M8" s="104"/>
      <c r="N8" s="105"/>
      <c r="O8" s="106"/>
    </row>
    <row r="9" spans="1:25" ht="18.75" customHeight="1" x14ac:dyDescent="0.4">
      <c r="A9" s="9">
        <v>1</v>
      </c>
      <c r="B9" s="5">
        <v>42570</v>
      </c>
      <c r="C9" s="48">
        <v>2</v>
      </c>
      <c r="D9" s="51">
        <v>1.27</v>
      </c>
      <c r="E9" s="52">
        <v>1.5</v>
      </c>
      <c r="F9" s="114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39">
        <f>IF(G8="","",G8*0.03)</f>
        <v>3000</v>
      </c>
      <c r="K9" s="40">
        <f>IF(H8="","",H8*0.03)</f>
        <v>3000</v>
      </c>
      <c r="L9" s="41">
        <f>IF(I8="","",I8*0.03)</f>
        <v>3000</v>
      </c>
      <c r="M9" s="39">
        <f>IF(D9="","",J9*D9)</f>
        <v>3810</v>
      </c>
      <c r="N9" s="40">
        <f>IF(E9="","",K9*E9)</f>
        <v>4500</v>
      </c>
      <c r="O9" s="41">
        <f>IF(F9="","",L9*F9)</f>
        <v>6000</v>
      </c>
      <c r="P9" s="94"/>
      <c r="Q9" s="99"/>
      <c r="R9" s="99"/>
      <c r="S9" s="99"/>
      <c r="T9" s="99"/>
      <c r="U9" s="99"/>
      <c r="V9" s="99"/>
      <c r="W9" s="99"/>
      <c r="X9" s="99"/>
      <c r="Y9" s="99"/>
    </row>
    <row r="10" spans="1:25" x14ac:dyDescent="0.4">
      <c r="A10" s="9">
        <v>2</v>
      </c>
      <c r="B10" s="5">
        <v>42585</v>
      </c>
      <c r="C10" s="45">
        <v>2</v>
      </c>
      <c r="D10" s="53">
        <v>1.27</v>
      </c>
      <c r="E10" s="54">
        <v>1.5</v>
      </c>
      <c r="F10" s="81">
        <v>2</v>
      </c>
      <c r="G10" s="22">
        <f t="shared" ref="G10:G42" si="2">IF(D10="","",G9+M10)</f>
        <v>107765.16099999999</v>
      </c>
      <c r="H10" s="22">
        <f t="shared" ref="H10:H42" si="3">IF(E10="","",H9+N10)</f>
        <v>109202.5</v>
      </c>
      <c r="I10" s="22">
        <f t="shared" ref="I10:I42" si="4">IF(F10="","",I9+O10)</f>
        <v>112360</v>
      </c>
      <c r="J10" s="42">
        <f t="shared" ref="J10:J12" si="5">IF(G9="","",G9*0.03)</f>
        <v>3114.2999999999997</v>
      </c>
      <c r="K10" s="43">
        <f t="shared" ref="K10:K12" si="6">IF(H9="","",H9*0.03)</f>
        <v>3135</v>
      </c>
      <c r="L10" s="44">
        <f t="shared" ref="L10:L12" si="7">IF(I9="","",I9*0.03)</f>
        <v>3180</v>
      </c>
      <c r="M10" s="42">
        <f t="shared" ref="M10:M12" si="8">IF(D10="","",J10*D10)</f>
        <v>3955.1609999999996</v>
      </c>
      <c r="N10" s="43">
        <f t="shared" ref="N10:N12" si="9">IF(E10="","",K10*E10)</f>
        <v>4702.5</v>
      </c>
      <c r="O10" s="44">
        <f t="shared" ref="O10:O12" si="10">IF(F10="","",L10*F10)</f>
        <v>6360</v>
      </c>
      <c r="P10" s="94"/>
      <c r="Q10" s="95"/>
      <c r="R10" s="95"/>
      <c r="S10" s="95"/>
      <c r="T10" s="95"/>
      <c r="U10" s="95"/>
      <c r="V10" s="95"/>
      <c r="W10" s="95"/>
      <c r="X10" s="95"/>
      <c r="Y10" s="95"/>
    </row>
    <row r="11" spans="1:25" x14ac:dyDescent="0.4">
      <c r="A11" s="9">
        <v>3</v>
      </c>
      <c r="B11" s="5">
        <v>42579</v>
      </c>
      <c r="C11" s="45">
        <v>1</v>
      </c>
      <c r="D11" s="53">
        <v>1.27</v>
      </c>
      <c r="E11" s="54">
        <v>1.5</v>
      </c>
      <c r="F11" s="81">
        <v>2</v>
      </c>
      <c r="G11" s="22">
        <f t="shared" si="2"/>
        <v>111871.01363409999</v>
      </c>
      <c r="H11" s="22">
        <f t="shared" si="3"/>
        <v>114116.6125</v>
      </c>
      <c r="I11" s="22">
        <f t="shared" si="4"/>
        <v>119101.6</v>
      </c>
      <c r="J11" s="42">
        <f t="shared" si="5"/>
        <v>3232.9548299999997</v>
      </c>
      <c r="K11" s="43">
        <f t="shared" si="6"/>
        <v>3276.0749999999998</v>
      </c>
      <c r="L11" s="44">
        <f t="shared" si="7"/>
        <v>3370.7999999999997</v>
      </c>
      <c r="M11" s="42">
        <f t="shared" si="8"/>
        <v>4105.8526340999997</v>
      </c>
      <c r="N11" s="43">
        <f t="shared" si="9"/>
        <v>4914.1124999999993</v>
      </c>
      <c r="O11" s="44">
        <f t="shared" si="10"/>
        <v>6741.5999999999995</v>
      </c>
      <c r="P11" s="94"/>
      <c r="Q11" s="95"/>
      <c r="R11" s="95"/>
      <c r="S11" s="95"/>
      <c r="T11" s="95"/>
      <c r="U11" s="95"/>
      <c r="V11" s="95"/>
      <c r="W11" s="95"/>
      <c r="X11" s="95"/>
      <c r="Y11" s="95"/>
    </row>
    <row r="12" spans="1:25" x14ac:dyDescent="0.4">
      <c r="A12" s="9">
        <v>4</v>
      </c>
      <c r="B12" s="5">
        <v>42594</v>
      </c>
      <c r="C12" s="45">
        <v>1</v>
      </c>
      <c r="D12" s="53">
        <v>1.27</v>
      </c>
      <c r="E12" s="54">
        <v>1.5</v>
      </c>
      <c r="F12" s="81">
        <v>0</v>
      </c>
      <c r="G12" s="22">
        <f t="shared" si="2"/>
        <v>116133.29925355921</v>
      </c>
      <c r="H12" s="22">
        <f t="shared" si="3"/>
        <v>119251.8600625</v>
      </c>
      <c r="I12" s="22">
        <f t="shared" si="4"/>
        <v>119101.6</v>
      </c>
      <c r="J12" s="42">
        <f t="shared" si="5"/>
        <v>3356.1304090229996</v>
      </c>
      <c r="K12" s="43">
        <f t="shared" si="6"/>
        <v>3423.4983750000001</v>
      </c>
      <c r="L12" s="44">
        <f t="shared" si="7"/>
        <v>3573.0480000000002</v>
      </c>
      <c r="M12" s="42">
        <f t="shared" si="8"/>
        <v>4262.2856194592096</v>
      </c>
      <c r="N12" s="43">
        <f t="shared" si="9"/>
        <v>5135.2475625000006</v>
      </c>
      <c r="O12" s="44">
        <f t="shared" si="10"/>
        <v>0</v>
      </c>
      <c r="P12" s="94"/>
      <c r="Q12" s="95"/>
      <c r="R12" s="95"/>
      <c r="S12" s="95"/>
      <c r="T12" s="95"/>
      <c r="U12" s="95"/>
      <c r="V12" s="95"/>
      <c r="W12" s="95"/>
      <c r="X12" s="95"/>
      <c r="Y12" s="95"/>
    </row>
    <row r="13" spans="1:25" x14ac:dyDescent="0.4">
      <c r="A13" s="9">
        <v>5</v>
      </c>
      <c r="B13" s="5">
        <v>43882</v>
      </c>
      <c r="C13" s="45">
        <v>1</v>
      </c>
      <c r="D13" s="53">
        <v>1.27</v>
      </c>
      <c r="E13" s="54">
        <v>1.5</v>
      </c>
      <c r="F13" s="92">
        <v>2</v>
      </c>
      <c r="G13" s="22">
        <f t="shared" si="2"/>
        <v>120557.97795511982</v>
      </c>
      <c r="H13" s="22">
        <f t="shared" si="3"/>
        <v>124618.19376531249</v>
      </c>
      <c r="I13" s="22">
        <f t="shared" si="4"/>
        <v>126247.69600000001</v>
      </c>
      <c r="J13" s="42">
        <f t="shared" ref="J13:J58" si="11">IF(G12="","",G12*0.03)</f>
        <v>3483.998977606776</v>
      </c>
      <c r="K13" s="43">
        <f t="shared" ref="K13:K58" si="12">IF(H12="","",H12*0.03)</f>
        <v>3577.5558018749998</v>
      </c>
      <c r="L13" s="44">
        <f t="shared" ref="L13:L58" si="13">IF(I12="","",I12*0.03)</f>
        <v>3573.0480000000002</v>
      </c>
      <c r="M13" s="42">
        <f t="shared" ref="M13:M58" si="14">IF(D13="","",J13*D13)</f>
        <v>4424.6787015606051</v>
      </c>
      <c r="N13" s="43">
        <f t="shared" ref="N13:N58" si="15">IF(E13="","",K13*E13)</f>
        <v>5366.3337028124997</v>
      </c>
      <c r="O13" s="44">
        <f t="shared" ref="O13:O58" si="16">IF(F13="","",L13*F13)</f>
        <v>7146.0960000000005</v>
      </c>
      <c r="P13" s="94"/>
      <c r="Q13" s="95"/>
      <c r="R13" s="95"/>
      <c r="S13" s="95"/>
      <c r="T13" s="95"/>
      <c r="U13" s="95"/>
      <c r="V13" s="95"/>
      <c r="W13" s="95"/>
      <c r="X13" s="95"/>
      <c r="Y13" s="95"/>
    </row>
    <row r="14" spans="1:25" x14ac:dyDescent="0.4">
      <c r="A14" s="9">
        <v>6</v>
      </c>
      <c r="B14" s="5">
        <v>43977</v>
      </c>
      <c r="C14" s="45">
        <v>1</v>
      </c>
      <c r="D14" s="53">
        <v>1.27</v>
      </c>
      <c r="E14" s="54">
        <v>1.5</v>
      </c>
      <c r="F14" s="92">
        <v>2</v>
      </c>
      <c r="G14" s="22">
        <f t="shared" si="2"/>
        <v>125151.23691520988</v>
      </c>
      <c r="H14" s="22">
        <f t="shared" si="3"/>
        <v>130226.01248475155</v>
      </c>
      <c r="I14" s="22">
        <f t="shared" si="4"/>
        <v>133822.55776000003</v>
      </c>
      <c r="J14" s="42">
        <f t="shared" si="11"/>
        <v>3616.7393386535941</v>
      </c>
      <c r="K14" s="43">
        <f t="shared" si="12"/>
        <v>3738.5458129593744</v>
      </c>
      <c r="L14" s="44">
        <f t="shared" si="13"/>
        <v>3787.4308800000003</v>
      </c>
      <c r="M14" s="42">
        <f t="shared" si="14"/>
        <v>4593.2589600900646</v>
      </c>
      <c r="N14" s="43">
        <f t="shared" si="15"/>
        <v>5607.8187194390612</v>
      </c>
      <c r="O14" s="44">
        <f t="shared" si="16"/>
        <v>7574.8617600000007</v>
      </c>
      <c r="P14" s="94"/>
      <c r="Q14" s="95"/>
      <c r="R14" s="95"/>
      <c r="S14" s="95"/>
      <c r="T14" s="95"/>
      <c r="U14" s="95"/>
      <c r="V14" s="95"/>
      <c r="W14" s="95"/>
      <c r="X14" s="95"/>
      <c r="Y14" s="95"/>
    </row>
    <row r="15" spans="1:25" x14ac:dyDescent="0.4">
      <c r="A15" s="9">
        <v>7</v>
      </c>
      <c r="B15" s="5">
        <v>44066</v>
      </c>
      <c r="C15" s="45">
        <v>1</v>
      </c>
      <c r="D15" s="53">
        <v>1.27</v>
      </c>
      <c r="E15" s="54">
        <v>1.5</v>
      </c>
      <c r="F15" s="81">
        <v>2</v>
      </c>
      <c r="G15" s="22">
        <f t="shared" si="2"/>
        <v>129919.49904167937</v>
      </c>
      <c r="H15" s="22">
        <f t="shared" si="3"/>
        <v>136086.18304656536</v>
      </c>
      <c r="I15" s="22">
        <f t="shared" si="4"/>
        <v>141851.91122560002</v>
      </c>
      <c r="J15" s="42">
        <f t="shared" si="11"/>
        <v>3754.5371074562963</v>
      </c>
      <c r="K15" s="43">
        <f t="shared" si="12"/>
        <v>3906.7803745425463</v>
      </c>
      <c r="L15" s="44">
        <f t="shared" si="13"/>
        <v>4014.6767328000005</v>
      </c>
      <c r="M15" s="42">
        <f t="shared" si="14"/>
        <v>4768.2621264694963</v>
      </c>
      <c r="N15" s="43">
        <f t="shared" si="15"/>
        <v>5860.1705618138194</v>
      </c>
      <c r="O15" s="44">
        <f t="shared" si="16"/>
        <v>8029.3534656000011</v>
      </c>
      <c r="P15" s="94"/>
      <c r="Q15" s="95"/>
      <c r="R15" s="95"/>
      <c r="S15" s="95"/>
      <c r="T15" s="95"/>
      <c r="U15" s="95"/>
      <c r="V15" s="95"/>
      <c r="W15" s="95"/>
      <c r="X15" s="95"/>
      <c r="Y15" s="95"/>
    </row>
    <row r="16" spans="1:25" s="90" customFormat="1" x14ac:dyDescent="0.4">
      <c r="A16" s="82">
        <v>8</v>
      </c>
      <c r="B16" s="83">
        <v>44076</v>
      </c>
      <c r="C16" s="84">
        <v>2</v>
      </c>
      <c r="D16" s="85">
        <v>1.27</v>
      </c>
      <c r="E16" s="56">
        <v>1.5</v>
      </c>
      <c r="F16" s="92">
        <v>2</v>
      </c>
      <c r="G16" s="86">
        <f t="shared" si="2"/>
        <v>134869.43195516735</v>
      </c>
      <c r="H16" s="86">
        <f t="shared" si="3"/>
        <v>142210.06128366079</v>
      </c>
      <c r="I16" s="86">
        <f t="shared" si="4"/>
        <v>150363.02589913603</v>
      </c>
      <c r="J16" s="87">
        <f t="shared" si="11"/>
        <v>3897.5849712503809</v>
      </c>
      <c r="K16" s="88">
        <f t="shared" si="12"/>
        <v>4082.5854913969606</v>
      </c>
      <c r="L16" s="89">
        <f t="shared" si="13"/>
        <v>4255.5573367680008</v>
      </c>
      <c r="M16" s="87">
        <f t="shared" si="14"/>
        <v>4949.9329134879836</v>
      </c>
      <c r="N16" s="88">
        <f t="shared" si="15"/>
        <v>6123.8782370954414</v>
      </c>
      <c r="O16" s="89">
        <f t="shared" si="16"/>
        <v>8511.1146735360016</v>
      </c>
      <c r="P16" s="100"/>
      <c r="Q16" s="101"/>
      <c r="R16" s="101"/>
      <c r="S16" s="101"/>
      <c r="T16" s="101"/>
      <c r="U16" s="101"/>
      <c r="V16" s="101"/>
      <c r="W16" s="101"/>
      <c r="X16" s="101"/>
      <c r="Y16" s="101"/>
    </row>
    <row r="17" spans="1:25" x14ac:dyDescent="0.4">
      <c r="A17" s="9">
        <v>9</v>
      </c>
      <c r="B17" s="5"/>
      <c r="C17" s="45"/>
      <c r="D17" s="53"/>
      <c r="E17" s="54"/>
      <c r="F17" s="81"/>
      <c r="G17" s="22" t="str">
        <f t="shared" si="2"/>
        <v/>
      </c>
      <c r="H17" s="22" t="str">
        <f t="shared" si="3"/>
        <v/>
      </c>
      <c r="I17" s="22" t="str">
        <f t="shared" si="4"/>
        <v/>
      </c>
      <c r="J17" s="42">
        <f t="shared" si="11"/>
        <v>4046.0829586550203</v>
      </c>
      <c r="K17" s="43">
        <f t="shared" si="12"/>
        <v>4266.3018385098239</v>
      </c>
      <c r="L17" s="44">
        <f t="shared" si="13"/>
        <v>4510.8907769740808</v>
      </c>
      <c r="M17" s="42" t="str">
        <f t="shared" si="14"/>
        <v/>
      </c>
      <c r="N17" s="43" t="str">
        <f t="shared" si="15"/>
        <v/>
      </c>
      <c r="O17" s="44" t="str">
        <f t="shared" si="16"/>
        <v/>
      </c>
      <c r="P17" s="94"/>
      <c r="Q17" s="95"/>
      <c r="R17" s="95"/>
      <c r="S17" s="95"/>
      <c r="T17" s="95"/>
      <c r="U17" s="95"/>
      <c r="V17" s="95"/>
      <c r="W17" s="95"/>
      <c r="X17" s="95"/>
      <c r="Y17" s="95"/>
    </row>
    <row r="18" spans="1:25" x14ac:dyDescent="0.4">
      <c r="A18" s="9">
        <v>10</v>
      </c>
      <c r="B18" s="5"/>
      <c r="C18" s="45"/>
      <c r="D18" s="53"/>
      <c r="E18" s="54"/>
      <c r="F18" s="81"/>
      <c r="G18" s="22" t="str">
        <f t="shared" si="2"/>
        <v/>
      </c>
      <c r="H18" s="22" t="str">
        <f t="shared" si="3"/>
        <v/>
      </c>
      <c r="I18" s="22" t="str">
        <f t="shared" si="4"/>
        <v/>
      </c>
      <c r="J18" s="42" t="str">
        <f t="shared" si="11"/>
        <v/>
      </c>
      <c r="K18" s="43" t="str">
        <f t="shared" si="12"/>
        <v/>
      </c>
      <c r="L18" s="44" t="str">
        <f t="shared" si="13"/>
        <v/>
      </c>
      <c r="M18" s="42" t="str">
        <f t="shared" si="14"/>
        <v/>
      </c>
      <c r="N18" s="43" t="str">
        <f t="shared" si="15"/>
        <v/>
      </c>
      <c r="O18" s="44" t="str">
        <f t="shared" si="16"/>
        <v/>
      </c>
      <c r="P18" s="94"/>
      <c r="Q18" s="95"/>
      <c r="R18" s="95"/>
      <c r="S18" s="95"/>
      <c r="T18" s="95"/>
      <c r="U18" s="95"/>
      <c r="V18" s="95"/>
      <c r="W18" s="95"/>
      <c r="X18" s="95"/>
      <c r="Y18" s="95"/>
    </row>
    <row r="19" spans="1:25" x14ac:dyDescent="0.4">
      <c r="A19" s="9">
        <v>11</v>
      </c>
      <c r="B19" s="5"/>
      <c r="C19" s="45"/>
      <c r="D19" s="53"/>
      <c r="E19" s="54"/>
      <c r="F19" s="81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2" t="str">
        <f t="shared" si="11"/>
        <v/>
      </c>
      <c r="K19" s="43" t="str">
        <f t="shared" si="12"/>
        <v/>
      </c>
      <c r="L19" s="44" t="str">
        <f t="shared" si="13"/>
        <v/>
      </c>
      <c r="M19" s="42" t="str">
        <f t="shared" si="14"/>
        <v/>
      </c>
      <c r="N19" s="43" t="str">
        <f t="shared" si="15"/>
        <v/>
      </c>
      <c r="O19" s="44" t="str">
        <f t="shared" si="16"/>
        <v/>
      </c>
      <c r="P19" s="94"/>
      <c r="Q19" s="95"/>
      <c r="R19" s="95"/>
      <c r="S19" s="95"/>
      <c r="T19" s="95"/>
      <c r="U19" s="95"/>
      <c r="V19" s="95"/>
      <c r="W19" s="95"/>
      <c r="X19" s="95"/>
      <c r="Y19" s="95"/>
    </row>
    <row r="20" spans="1:25" x14ac:dyDescent="0.4">
      <c r="A20" s="9">
        <v>12</v>
      </c>
      <c r="B20" s="5"/>
      <c r="C20" s="45"/>
      <c r="D20" s="53"/>
      <c r="E20" s="54"/>
      <c r="F20" s="81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2" t="str">
        <f t="shared" si="11"/>
        <v/>
      </c>
      <c r="K20" s="43" t="str">
        <f t="shared" si="12"/>
        <v/>
      </c>
      <c r="L20" s="44" t="str">
        <f t="shared" si="13"/>
        <v/>
      </c>
      <c r="M20" s="42" t="str">
        <f t="shared" si="14"/>
        <v/>
      </c>
      <c r="N20" s="43" t="str">
        <f t="shared" si="15"/>
        <v/>
      </c>
      <c r="O20" s="44" t="str">
        <f t="shared" si="16"/>
        <v/>
      </c>
      <c r="P20" s="94"/>
      <c r="Q20" s="95"/>
      <c r="R20" s="95"/>
      <c r="S20" s="95"/>
      <c r="T20" s="95"/>
      <c r="U20" s="95"/>
      <c r="V20" s="95"/>
      <c r="W20" s="95"/>
      <c r="X20" s="95"/>
      <c r="Y20" s="95"/>
    </row>
    <row r="21" spans="1:25" x14ac:dyDescent="0.4">
      <c r="A21" s="9">
        <v>13</v>
      </c>
      <c r="B21" s="5"/>
      <c r="C21" s="45"/>
      <c r="D21" s="53"/>
      <c r="E21" s="54"/>
      <c r="F21" s="55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2" t="str">
        <f t="shared" si="11"/>
        <v/>
      </c>
      <c r="K21" s="43" t="str">
        <f t="shared" si="12"/>
        <v/>
      </c>
      <c r="L21" s="44" t="str">
        <f t="shared" si="13"/>
        <v/>
      </c>
      <c r="M21" s="42" t="str">
        <f t="shared" si="14"/>
        <v/>
      </c>
      <c r="N21" s="43" t="str">
        <f t="shared" si="15"/>
        <v/>
      </c>
      <c r="O21" s="44" t="str">
        <f t="shared" si="16"/>
        <v/>
      </c>
      <c r="P21" s="94"/>
      <c r="Q21" s="95"/>
      <c r="R21" s="95"/>
      <c r="S21" s="95"/>
      <c r="T21" s="95"/>
      <c r="U21" s="95"/>
      <c r="V21" s="95"/>
      <c r="W21" s="95"/>
      <c r="X21" s="95"/>
      <c r="Y21" s="95"/>
    </row>
    <row r="22" spans="1:25" x14ac:dyDescent="0.4">
      <c r="A22" s="9">
        <v>14</v>
      </c>
      <c r="B22" s="5"/>
      <c r="C22" s="45"/>
      <c r="D22" s="53"/>
      <c r="E22" s="54"/>
      <c r="F22" s="55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2" t="str">
        <f t="shared" si="11"/>
        <v/>
      </c>
      <c r="K22" s="43" t="str">
        <f t="shared" si="12"/>
        <v/>
      </c>
      <c r="L22" s="44" t="str">
        <f t="shared" si="13"/>
        <v/>
      </c>
      <c r="M22" s="42" t="str">
        <f t="shared" si="14"/>
        <v/>
      </c>
      <c r="N22" s="43" t="str">
        <f t="shared" si="15"/>
        <v/>
      </c>
      <c r="O22" s="44" t="str">
        <f t="shared" si="16"/>
        <v/>
      </c>
      <c r="P22" s="94"/>
      <c r="Q22" s="95"/>
      <c r="R22" s="95"/>
      <c r="S22" s="95"/>
      <c r="T22" s="95"/>
      <c r="U22" s="95"/>
      <c r="V22" s="95"/>
      <c r="W22" s="95"/>
      <c r="X22" s="95"/>
      <c r="Y22" s="95"/>
    </row>
    <row r="23" spans="1:25" x14ac:dyDescent="0.4">
      <c r="A23" s="9">
        <v>15</v>
      </c>
      <c r="B23" s="5"/>
      <c r="C23" s="45"/>
      <c r="D23" s="53"/>
      <c r="E23" s="54"/>
      <c r="F23" s="76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2" t="str">
        <f t="shared" si="11"/>
        <v/>
      </c>
      <c r="K23" s="43" t="str">
        <f t="shared" si="12"/>
        <v/>
      </c>
      <c r="L23" s="44" t="str">
        <f t="shared" si="13"/>
        <v/>
      </c>
      <c r="M23" s="42" t="str">
        <f t="shared" si="14"/>
        <v/>
      </c>
      <c r="N23" s="43" t="str">
        <f t="shared" si="15"/>
        <v/>
      </c>
      <c r="O23" s="44" t="str">
        <f t="shared" si="16"/>
        <v/>
      </c>
      <c r="P23" s="94"/>
      <c r="Q23" s="95"/>
      <c r="R23" s="95"/>
      <c r="S23" s="95"/>
      <c r="T23" s="95"/>
      <c r="U23" s="95"/>
      <c r="V23" s="95"/>
      <c r="W23" s="95"/>
      <c r="X23" s="95"/>
      <c r="Y23" s="95"/>
    </row>
    <row r="24" spans="1:25" x14ac:dyDescent="0.4">
      <c r="A24" s="9">
        <v>16</v>
      </c>
      <c r="B24" s="5"/>
      <c r="C24" s="45"/>
      <c r="D24" s="53"/>
      <c r="E24" s="54"/>
      <c r="F24" s="55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2" t="str">
        <f t="shared" si="11"/>
        <v/>
      </c>
      <c r="K24" s="43" t="str">
        <f t="shared" si="12"/>
        <v/>
      </c>
      <c r="L24" s="44" t="str">
        <f t="shared" si="13"/>
        <v/>
      </c>
      <c r="M24" s="42" t="str">
        <f t="shared" si="14"/>
        <v/>
      </c>
      <c r="N24" s="43" t="str">
        <f t="shared" si="15"/>
        <v/>
      </c>
      <c r="O24" s="44" t="str">
        <f t="shared" si="16"/>
        <v/>
      </c>
      <c r="P24" s="94"/>
      <c r="Q24" s="95"/>
      <c r="R24" s="95"/>
      <c r="S24" s="95"/>
      <c r="T24" s="95"/>
      <c r="U24" s="95"/>
      <c r="V24" s="95"/>
      <c r="W24" s="95"/>
      <c r="X24" s="95"/>
      <c r="Y24" s="95"/>
    </row>
    <row r="25" spans="1:25" x14ac:dyDescent="0.4">
      <c r="A25" s="9">
        <v>17</v>
      </c>
      <c r="B25" s="5"/>
      <c r="C25" s="45"/>
      <c r="D25" s="53"/>
      <c r="E25" s="54"/>
      <c r="F25" s="55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2" t="str">
        <f t="shared" si="11"/>
        <v/>
      </c>
      <c r="K25" s="43" t="str">
        <f t="shared" si="12"/>
        <v/>
      </c>
      <c r="L25" s="44" t="str">
        <f t="shared" si="13"/>
        <v/>
      </c>
      <c r="M25" s="42" t="str">
        <f t="shared" si="14"/>
        <v/>
      </c>
      <c r="N25" s="43" t="str">
        <f t="shared" si="15"/>
        <v/>
      </c>
      <c r="O25" s="44" t="str">
        <f t="shared" si="16"/>
        <v/>
      </c>
      <c r="P25" s="94"/>
      <c r="Q25" s="95"/>
      <c r="R25" s="95"/>
      <c r="S25" s="95"/>
      <c r="T25" s="95"/>
      <c r="U25" s="95"/>
      <c r="V25" s="95"/>
      <c r="W25" s="95"/>
      <c r="X25" s="95"/>
      <c r="Y25" s="95"/>
    </row>
    <row r="26" spans="1:25" x14ac:dyDescent="0.4">
      <c r="A26" s="9">
        <v>18</v>
      </c>
      <c r="B26" s="5"/>
      <c r="C26" s="45"/>
      <c r="D26" s="53"/>
      <c r="E26" s="54"/>
      <c r="F26" s="55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2" t="str">
        <f t="shared" si="11"/>
        <v/>
      </c>
      <c r="K26" s="43" t="str">
        <f t="shared" si="12"/>
        <v/>
      </c>
      <c r="L26" s="44" t="str">
        <f t="shared" si="13"/>
        <v/>
      </c>
      <c r="M26" s="42" t="str">
        <f t="shared" si="14"/>
        <v/>
      </c>
      <c r="N26" s="43" t="str">
        <f t="shared" si="15"/>
        <v/>
      </c>
      <c r="O26" s="44" t="str">
        <f t="shared" si="16"/>
        <v/>
      </c>
      <c r="P26" s="94"/>
      <c r="Q26" s="95"/>
      <c r="R26" s="95"/>
      <c r="S26" s="95"/>
      <c r="T26" s="95"/>
      <c r="U26" s="95"/>
      <c r="V26" s="95"/>
      <c r="W26" s="95"/>
      <c r="X26" s="95"/>
      <c r="Y26" s="95"/>
    </row>
    <row r="27" spans="1:25" x14ac:dyDescent="0.4">
      <c r="A27" s="9">
        <v>19</v>
      </c>
      <c r="B27" s="5"/>
      <c r="C27" s="45"/>
      <c r="D27" s="53"/>
      <c r="E27" s="54"/>
      <c r="F27" s="55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2" t="str">
        <f t="shared" si="11"/>
        <v/>
      </c>
      <c r="K27" s="43" t="str">
        <f t="shared" si="12"/>
        <v/>
      </c>
      <c r="L27" s="44" t="str">
        <f t="shared" si="13"/>
        <v/>
      </c>
      <c r="M27" s="42" t="str">
        <f t="shared" si="14"/>
        <v/>
      </c>
      <c r="N27" s="43" t="str">
        <f t="shared" si="15"/>
        <v/>
      </c>
      <c r="O27" s="44" t="str">
        <f t="shared" si="16"/>
        <v/>
      </c>
      <c r="P27" s="94"/>
      <c r="Q27" s="95"/>
      <c r="R27" s="95"/>
      <c r="S27" s="95"/>
      <c r="T27" s="95"/>
      <c r="U27" s="95"/>
      <c r="V27" s="95"/>
      <c r="W27" s="95"/>
      <c r="X27" s="95"/>
      <c r="Y27" s="95"/>
    </row>
    <row r="28" spans="1:25" x14ac:dyDescent="0.4">
      <c r="A28" s="9">
        <v>20</v>
      </c>
      <c r="B28" s="5"/>
      <c r="C28" s="45"/>
      <c r="D28" s="53"/>
      <c r="E28" s="54"/>
      <c r="F28" s="55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2" t="str">
        <f t="shared" si="11"/>
        <v/>
      </c>
      <c r="K28" s="43" t="str">
        <f t="shared" si="12"/>
        <v/>
      </c>
      <c r="L28" s="44" t="str">
        <f t="shared" si="13"/>
        <v/>
      </c>
      <c r="M28" s="42" t="str">
        <f t="shared" si="14"/>
        <v/>
      </c>
      <c r="N28" s="43" t="str">
        <f t="shared" si="15"/>
        <v/>
      </c>
      <c r="O28" s="44" t="str">
        <f t="shared" si="16"/>
        <v/>
      </c>
      <c r="P28" s="94"/>
      <c r="Q28" s="95"/>
      <c r="R28" s="95"/>
      <c r="S28" s="95"/>
      <c r="T28" s="95"/>
      <c r="U28" s="95"/>
      <c r="V28" s="95"/>
      <c r="W28" s="95"/>
      <c r="X28" s="95"/>
      <c r="Y28" s="95"/>
    </row>
    <row r="29" spans="1:25" x14ac:dyDescent="0.4">
      <c r="A29" s="9">
        <v>21</v>
      </c>
      <c r="B29" s="5"/>
      <c r="C29" s="45"/>
      <c r="D29" s="53"/>
      <c r="E29" s="54"/>
      <c r="F29" s="76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2" t="str">
        <f t="shared" si="11"/>
        <v/>
      </c>
      <c r="K29" s="43" t="str">
        <f t="shared" si="12"/>
        <v/>
      </c>
      <c r="L29" s="44" t="str">
        <f t="shared" si="13"/>
        <v/>
      </c>
      <c r="M29" s="42" t="str">
        <f t="shared" si="14"/>
        <v/>
      </c>
      <c r="N29" s="43" t="str">
        <f t="shared" si="15"/>
        <v/>
      </c>
      <c r="O29" s="44" t="str">
        <f t="shared" si="16"/>
        <v/>
      </c>
      <c r="P29" s="94"/>
      <c r="Q29" s="95"/>
      <c r="R29" s="95"/>
      <c r="S29" s="95"/>
      <c r="T29" s="95"/>
      <c r="U29" s="95"/>
      <c r="V29" s="95"/>
      <c r="W29" s="95"/>
      <c r="X29" s="95"/>
      <c r="Y29" s="95"/>
    </row>
    <row r="30" spans="1:25" x14ac:dyDescent="0.4">
      <c r="A30" s="9">
        <v>22</v>
      </c>
      <c r="B30" s="5"/>
      <c r="C30" s="45"/>
      <c r="D30" s="53"/>
      <c r="E30" s="54"/>
      <c r="F30" s="76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2" t="str">
        <f t="shared" si="11"/>
        <v/>
      </c>
      <c r="K30" s="43" t="str">
        <f t="shared" si="12"/>
        <v/>
      </c>
      <c r="L30" s="44" t="str">
        <f t="shared" si="13"/>
        <v/>
      </c>
      <c r="M30" s="42" t="str">
        <f t="shared" si="14"/>
        <v/>
      </c>
      <c r="N30" s="43" t="str">
        <f t="shared" si="15"/>
        <v/>
      </c>
      <c r="O30" s="44" t="str">
        <f t="shared" si="16"/>
        <v/>
      </c>
      <c r="P30" s="94"/>
      <c r="Q30" s="95"/>
      <c r="R30" s="95"/>
      <c r="S30" s="95"/>
      <c r="T30" s="95"/>
      <c r="U30" s="95"/>
      <c r="V30" s="95"/>
      <c r="W30" s="95"/>
      <c r="X30" s="95"/>
      <c r="Y30" s="95"/>
    </row>
    <row r="31" spans="1:25" x14ac:dyDescent="0.4">
      <c r="A31" s="9">
        <v>23</v>
      </c>
      <c r="B31" s="5"/>
      <c r="C31" s="45"/>
      <c r="D31" s="53"/>
      <c r="E31" s="54"/>
      <c r="F31" s="55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2" t="str">
        <f t="shared" si="11"/>
        <v/>
      </c>
      <c r="K31" s="43" t="str">
        <f t="shared" si="12"/>
        <v/>
      </c>
      <c r="L31" s="44" t="str">
        <f t="shared" si="13"/>
        <v/>
      </c>
      <c r="M31" s="42" t="str">
        <f t="shared" si="14"/>
        <v/>
      </c>
      <c r="N31" s="43" t="str">
        <f t="shared" si="15"/>
        <v/>
      </c>
      <c r="O31" s="44" t="str">
        <f t="shared" si="16"/>
        <v/>
      </c>
      <c r="P31" s="94"/>
      <c r="Q31" s="95"/>
      <c r="R31" s="95"/>
      <c r="S31" s="95"/>
      <c r="T31" s="95"/>
      <c r="U31" s="95"/>
      <c r="V31" s="95"/>
      <c r="W31" s="95"/>
      <c r="X31" s="95"/>
      <c r="Y31" s="95"/>
    </row>
    <row r="32" spans="1:25" x14ac:dyDescent="0.4">
      <c r="A32" s="9">
        <v>24</v>
      </c>
      <c r="B32" s="5"/>
      <c r="C32" s="45"/>
      <c r="D32" s="53"/>
      <c r="E32" s="54"/>
      <c r="F32" s="55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2" t="str">
        <f t="shared" si="11"/>
        <v/>
      </c>
      <c r="K32" s="43" t="str">
        <f t="shared" si="12"/>
        <v/>
      </c>
      <c r="L32" s="44" t="str">
        <f t="shared" si="13"/>
        <v/>
      </c>
      <c r="M32" s="42" t="str">
        <f t="shared" si="14"/>
        <v/>
      </c>
      <c r="N32" s="43" t="str">
        <f t="shared" si="15"/>
        <v/>
      </c>
      <c r="O32" s="44" t="str">
        <f t="shared" si="16"/>
        <v/>
      </c>
      <c r="P32" s="94"/>
      <c r="Q32" s="95"/>
      <c r="R32" s="95"/>
      <c r="S32" s="95"/>
      <c r="T32" s="95"/>
      <c r="U32" s="95"/>
      <c r="V32" s="95"/>
      <c r="W32" s="95"/>
      <c r="X32" s="95"/>
      <c r="Y32" s="95"/>
    </row>
    <row r="33" spans="1:25" x14ac:dyDescent="0.4">
      <c r="A33" s="9">
        <v>25</v>
      </c>
      <c r="B33" s="5"/>
      <c r="C33" s="45"/>
      <c r="D33" s="53"/>
      <c r="E33" s="54"/>
      <c r="F33" s="55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2" t="str">
        <f t="shared" si="11"/>
        <v/>
      </c>
      <c r="K33" s="43" t="str">
        <f t="shared" si="12"/>
        <v/>
      </c>
      <c r="L33" s="44" t="str">
        <f t="shared" si="13"/>
        <v/>
      </c>
      <c r="M33" s="42" t="str">
        <f t="shared" si="14"/>
        <v/>
      </c>
      <c r="N33" s="43" t="str">
        <f t="shared" si="15"/>
        <v/>
      </c>
      <c r="O33" s="44" t="str">
        <f t="shared" si="16"/>
        <v/>
      </c>
      <c r="P33" s="94"/>
      <c r="Q33" s="95"/>
      <c r="R33" s="95"/>
      <c r="S33" s="95"/>
      <c r="T33" s="95"/>
      <c r="U33" s="95"/>
      <c r="V33" s="95"/>
      <c r="W33" s="95"/>
      <c r="X33" s="95"/>
      <c r="Y33" s="95"/>
    </row>
    <row r="34" spans="1:25" x14ac:dyDescent="0.4">
      <c r="A34" s="9">
        <v>26</v>
      </c>
      <c r="B34" s="5"/>
      <c r="C34" s="45"/>
      <c r="D34" s="53"/>
      <c r="E34" s="54"/>
      <c r="F34" s="76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2" t="str">
        <f t="shared" si="11"/>
        <v/>
      </c>
      <c r="K34" s="43" t="str">
        <f t="shared" si="12"/>
        <v/>
      </c>
      <c r="L34" s="44" t="str">
        <f t="shared" si="13"/>
        <v/>
      </c>
      <c r="M34" s="42" t="str">
        <f t="shared" si="14"/>
        <v/>
      </c>
      <c r="N34" s="43" t="str">
        <f t="shared" si="15"/>
        <v/>
      </c>
      <c r="O34" s="44" t="str">
        <f t="shared" si="16"/>
        <v/>
      </c>
      <c r="P34" s="94"/>
      <c r="Q34" s="95"/>
      <c r="R34" s="95"/>
      <c r="S34" s="95"/>
      <c r="T34" s="95"/>
      <c r="U34" s="95"/>
      <c r="V34" s="95"/>
      <c r="W34" s="95"/>
      <c r="X34" s="95"/>
      <c r="Y34" s="95"/>
    </row>
    <row r="35" spans="1:25" x14ac:dyDescent="0.4">
      <c r="A35" s="9">
        <v>27</v>
      </c>
      <c r="B35" s="5"/>
      <c r="C35" s="45"/>
      <c r="D35" s="53"/>
      <c r="E35" s="54"/>
      <c r="F35" s="76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2" t="str">
        <f t="shared" si="11"/>
        <v/>
      </c>
      <c r="K35" s="43" t="str">
        <f t="shared" si="12"/>
        <v/>
      </c>
      <c r="L35" s="44" t="str">
        <f t="shared" si="13"/>
        <v/>
      </c>
      <c r="M35" s="42" t="str">
        <f t="shared" si="14"/>
        <v/>
      </c>
      <c r="N35" s="43" t="str">
        <f t="shared" si="15"/>
        <v/>
      </c>
      <c r="O35" s="44" t="str">
        <f t="shared" si="16"/>
        <v/>
      </c>
      <c r="P35" s="94"/>
      <c r="Q35" s="95"/>
      <c r="R35" s="95"/>
      <c r="S35" s="95"/>
      <c r="T35" s="95"/>
      <c r="U35" s="95"/>
      <c r="V35" s="95"/>
      <c r="W35" s="95"/>
      <c r="X35" s="95"/>
      <c r="Y35" s="95"/>
    </row>
    <row r="36" spans="1:25" x14ac:dyDescent="0.4">
      <c r="A36" s="9">
        <v>28</v>
      </c>
      <c r="B36" s="5"/>
      <c r="C36" s="45"/>
      <c r="D36" s="53"/>
      <c r="E36" s="54"/>
      <c r="F36" s="55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2" t="str">
        <f t="shared" si="11"/>
        <v/>
      </c>
      <c r="K36" s="43" t="str">
        <f t="shared" si="12"/>
        <v/>
      </c>
      <c r="L36" s="44" t="str">
        <f t="shared" si="13"/>
        <v/>
      </c>
      <c r="M36" s="42" t="str">
        <f t="shared" si="14"/>
        <v/>
      </c>
      <c r="N36" s="43" t="str">
        <f t="shared" si="15"/>
        <v/>
      </c>
      <c r="O36" s="44" t="str">
        <f t="shared" si="16"/>
        <v/>
      </c>
      <c r="P36" s="94"/>
      <c r="Q36" s="95"/>
      <c r="R36" s="95"/>
      <c r="S36" s="95"/>
      <c r="T36" s="95"/>
      <c r="U36" s="95"/>
      <c r="V36" s="95"/>
      <c r="W36" s="95"/>
      <c r="X36" s="95"/>
      <c r="Y36" s="95"/>
    </row>
    <row r="37" spans="1:25" x14ac:dyDescent="0.4">
      <c r="A37" s="9">
        <v>29</v>
      </c>
      <c r="B37" s="5"/>
      <c r="C37" s="45"/>
      <c r="D37" s="53"/>
      <c r="E37" s="54"/>
      <c r="F37" s="55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2" t="str">
        <f t="shared" si="11"/>
        <v/>
      </c>
      <c r="K37" s="43" t="str">
        <f t="shared" si="12"/>
        <v/>
      </c>
      <c r="L37" s="44" t="str">
        <f t="shared" si="13"/>
        <v/>
      </c>
      <c r="M37" s="42" t="str">
        <f t="shared" si="14"/>
        <v/>
      </c>
      <c r="N37" s="43" t="str">
        <f t="shared" si="15"/>
        <v/>
      </c>
      <c r="O37" s="44" t="str">
        <f t="shared" si="16"/>
        <v/>
      </c>
      <c r="P37" s="94"/>
      <c r="Q37" s="95"/>
      <c r="R37" s="95"/>
      <c r="S37" s="95"/>
      <c r="T37" s="95"/>
      <c r="U37" s="95"/>
      <c r="V37" s="95"/>
      <c r="W37" s="95"/>
      <c r="X37" s="95"/>
      <c r="Y37" s="95"/>
    </row>
    <row r="38" spans="1:25" x14ac:dyDescent="0.4">
      <c r="A38" s="9">
        <v>30</v>
      </c>
      <c r="B38" s="5"/>
      <c r="C38" s="45"/>
      <c r="D38" s="53"/>
      <c r="E38" s="54"/>
      <c r="F38" s="55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2" t="str">
        <f t="shared" si="11"/>
        <v/>
      </c>
      <c r="K38" s="43" t="str">
        <f t="shared" si="12"/>
        <v/>
      </c>
      <c r="L38" s="44" t="str">
        <f t="shared" si="13"/>
        <v/>
      </c>
      <c r="M38" s="42" t="str">
        <f t="shared" si="14"/>
        <v/>
      </c>
      <c r="N38" s="43" t="str">
        <f t="shared" si="15"/>
        <v/>
      </c>
      <c r="O38" s="44" t="str">
        <f t="shared" si="16"/>
        <v/>
      </c>
      <c r="P38" s="94"/>
      <c r="Q38" s="95"/>
      <c r="R38" s="95"/>
      <c r="S38" s="95"/>
      <c r="T38" s="95"/>
      <c r="U38" s="95"/>
      <c r="V38" s="95"/>
      <c r="W38" s="95"/>
      <c r="X38" s="95"/>
      <c r="Y38" s="95"/>
    </row>
    <row r="39" spans="1:25" x14ac:dyDescent="0.4">
      <c r="A39" s="9">
        <v>31</v>
      </c>
      <c r="B39" s="5"/>
      <c r="C39" s="45"/>
      <c r="D39" s="53"/>
      <c r="E39" s="56"/>
      <c r="F39" s="55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2" t="str">
        <f t="shared" si="11"/>
        <v/>
      </c>
      <c r="K39" s="43" t="str">
        <f t="shared" si="12"/>
        <v/>
      </c>
      <c r="L39" s="44" t="str">
        <f t="shared" si="13"/>
        <v/>
      </c>
      <c r="M39" s="42" t="str">
        <f t="shared" si="14"/>
        <v/>
      </c>
      <c r="N39" s="43" t="str">
        <f t="shared" si="15"/>
        <v/>
      </c>
      <c r="O39" s="44" t="str">
        <f t="shared" si="16"/>
        <v/>
      </c>
      <c r="P39" s="94"/>
      <c r="Q39" s="95"/>
      <c r="R39" s="95"/>
      <c r="S39" s="95"/>
      <c r="T39" s="95"/>
      <c r="U39" s="95"/>
      <c r="V39" s="95"/>
      <c r="W39" s="95"/>
      <c r="X39" s="95"/>
      <c r="Y39" s="95"/>
    </row>
    <row r="40" spans="1:25" x14ac:dyDescent="0.4">
      <c r="A40" s="9">
        <v>32</v>
      </c>
      <c r="B40" s="5"/>
      <c r="C40" s="45"/>
      <c r="D40" s="53"/>
      <c r="E40" s="56"/>
      <c r="F40" s="55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2" t="str">
        <f t="shared" si="11"/>
        <v/>
      </c>
      <c r="K40" s="43" t="str">
        <f t="shared" si="12"/>
        <v/>
      </c>
      <c r="L40" s="44" t="str">
        <f t="shared" si="13"/>
        <v/>
      </c>
      <c r="M40" s="42" t="str">
        <f t="shared" si="14"/>
        <v/>
      </c>
      <c r="N40" s="43" t="str">
        <f t="shared" si="15"/>
        <v/>
      </c>
      <c r="O40" s="44" t="str">
        <f t="shared" si="16"/>
        <v/>
      </c>
      <c r="P40" s="94"/>
      <c r="Q40" s="95"/>
      <c r="R40" s="95"/>
      <c r="S40" s="95"/>
      <c r="T40" s="95"/>
      <c r="U40" s="95"/>
      <c r="V40" s="95"/>
      <c r="W40" s="95"/>
      <c r="X40" s="95"/>
      <c r="Y40" s="95"/>
    </row>
    <row r="41" spans="1:25" x14ac:dyDescent="0.4">
      <c r="A41" s="9">
        <v>33</v>
      </c>
      <c r="B41" s="5"/>
      <c r="C41" s="45"/>
      <c r="D41" s="53"/>
      <c r="E41" s="56"/>
      <c r="F41" s="76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2" t="str">
        <f t="shared" si="11"/>
        <v/>
      </c>
      <c r="K41" s="43" t="str">
        <f t="shared" si="12"/>
        <v/>
      </c>
      <c r="L41" s="44" t="str">
        <f t="shared" si="13"/>
        <v/>
      </c>
      <c r="M41" s="42" t="str">
        <f t="shared" si="14"/>
        <v/>
      </c>
      <c r="N41" s="43" t="str">
        <f t="shared" si="15"/>
        <v/>
      </c>
      <c r="O41" s="44" t="str">
        <f t="shared" si="16"/>
        <v/>
      </c>
      <c r="P41" s="94"/>
      <c r="Q41" s="95"/>
      <c r="R41" s="95"/>
      <c r="S41" s="95"/>
      <c r="T41" s="95"/>
      <c r="U41" s="95"/>
      <c r="V41" s="95"/>
      <c r="W41" s="95"/>
      <c r="X41" s="95"/>
      <c r="Y41" s="95"/>
    </row>
    <row r="42" spans="1:25" x14ac:dyDescent="0.4">
      <c r="A42" s="9">
        <v>34</v>
      </c>
      <c r="B42" s="5"/>
      <c r="C42" s="45"/>
      <c r="D42" s="53"/>
      <c r="E42" s="56"/>
      <c r="F42" s="76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2" t="str">
        <f t="shared" si="11"/>
        <v/>
      </c>
      <c r="K42" s="43" t="str">
        <f t="shared" si="12"/>
        <v/>
      </c>
      <c r="L42" s="44" t="str">
        <f t="shared" si="13"/>
        <v/>
      </c>
      <c r="M42" s="42" t="str">
        <f>IF(D42="","",J42*D42)</f>
        <v/>
      </c>
      <c r="N42" s="43" t="str">
        <f t="shared" si="15"/>
        <v/>
      </c>
      <c r="O42" s="44" t="str">
        <f t="shared" si="16"/>
        <v/>
      </c>
      <c r="P42" s="94"/>
      <c r="Q42" s="95"/>
      <c r="R42" s="95"/>
      <c r="S42" s="95"/>
      <c r="T42" s="95"/>
      <c r="U42" s="95"/>
      <c r="V42" s="95"/>
      <c r="W42" s="95"/>
      <c r="X42" s="95"/>
      <c r="Y42" s="95"/>
    </row>
    <row r="43" spans="1:25" x14ac:dyDescent="0.4">
      <c r="A43" s="3">
        <v>35</v>
      </c>
      <c r="B43" s="5"/>
      <c r="C43" s="45"/>
      <c r="D43" s="53"/>
      <c r="E43" s="56"/>
      <c r="F43" s="55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2" t="str">
        <f t="shared" si="11"/>
        <v/>
      </c>
      <c r="K43" s="43" t="str">
        <f t="shared" si="12"/>
        <v/>
      </c>
      <c r="L43" s="44" t="str">
        <f t="shared" si="13"/>
        <v/>
      </c>
      <c r="M43" s="42" t="str">
        <f t="shared" si="14"/>
        <v/>
      </c>
      <c r="N43" s="43" t="str">
        <f t="shared" si="15"/>
        <v/>
      </c>
      <c r="O43" s="44" t="str">
        <f t="shared" si="16"/>
        <v/>
      </c>
      <c r="P43" s="94"/>
      <c r="Q43" s="95"/>
      <c r="R43" s="95"/>
      <c r="S43" s="95"/>
      <c r="T43" s="95"/>
      <c r="U43" s="95"/>
      <c r="V43" s="95"/>
      <c r="W43" s="95"/>
      <c r="X43" s="95"/>
      <c r="Y43" s="95"/>
    </row>
    <row r="44" spans="1:25" x14ac:dyDescent="0.4">
      <c r="A44" s="9">
        <v>36</v>
      </c>
      <c r="B44" s="5"/>
      <c r="C44" s="45"/>
      <c r="D44" s="53"/>
      <c r="E44" s="56"/>
      <c r="F44" s="55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2" t="str">
        <f>IF(G43="","",G43*0.03)</f>
        <v/>
      </c>
      <c r="K44" s="43" t="str">
        <f t="shared" si="12"/>
        <v/>
      </c>
      <c r="L44" s="44" t="str">
        <f t="shared" si="13"/>
        <v/>
      </c>
      <c r="M44" s="42" t="str">
        <f>IF(D44="","",J44*D44)</f>
        <v/>
      </c>
      <c r="N44" s="43" t="str">
        <f t="shared" si="15"/>
        <v/>
      </c>
      <c r="O44" s="44" t="str">
        <f t="shared" si="16"/>
        <v/>
      </c>
      <c r="P44" s="94"/>
      <c r="Q44" s="95"/>
      <c r="R44" s="95"/>
      <c r="S44" s="95"/>
      <c r="T44" s="95"/>
      <c r="U44" s="95"/>
      <c r="V44" s="95"/>
      <c r="W44" s="95"/>
      <c r="X44" s="95"/>
      <c r="Y44" s="95"/>
    </row>
    <row r="45" spans="1:25" x14ac:dyDescent="0.4">
      <c r="A45" s="9">
        <v>37</v>
      </c>
      <c r="B45" s="5"/>
      <c r="C45" s="45"/>
      <c r="D45" s="53"/>
      <c r="E45" s="54"/>
      <c r="F45" s="55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2" t="str">
        <f t="shared" si="11"/>
        <v/>
      </c>
      <c r="K45" s="43" t="str">
        <f t="shared" si="12"/>
        <v/>
      </c>
      <c r="L45" s="44" t="str">
        <f t="shared" si="13"/>
        <v/>
      </c>
      <c r="M45" s="42" t="str">
        <f t="shared" si="14"/>
        <v/>
      </c>
      <c r="N45" s="43" t="str">
        <f t="shared" si="15"/>
        <v/>
      </c>
      <c r="O45" s="44" t="str">
        <f t="shared" si="16"/>
        <v/>
      </c>
      <c r="P45" s="94"/>
      <c r="Q45" s="95"/>
      <c r="R45" s="95"/>
      <c r="S45" s="95"/>
      <c r="T45" s="95"/>
      <c r="U45" s="95"/>
      <c r="V45" s="95"/>
      <c r="W45" s="95"/>
      <c r="X45" s="95"/>
      <c r="Y45" s="95"/>
    </row>
    <row r="46" spans="1:25" x14ac:dyDescent="0.4">
      <c r="A46" s="9">
        <v>38</v>
      </c>
      <c r="B46" s="5"/>
      <c r="C46" s="45"/>
      <c r="D46" s="53"/>
      <c r="E46" s="54"/>
      <c r="F46" s="55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2" t="str">
        <f t="shared" si="11"/>
        <v/>
      </c>
      <c r="K46" s="43" t="str">
        <f t="shared" si="12"/>
        <v/>
      </c>
      <c r="L46" s="44" t="str">
        <f t="shared" si="13"/>
        <v/>
      </c>
      <c r="M46" s="42" t="str">
        <f t="shared" si="14"/>
        <v/>
      </c>
      <c r="N46" s="43" t="str">
        <f t="shared" si="15"/>
        <v/>
      </c>
      <c r="O46" s="44" t="str">
        <f t="shared" si="16"/>
        <v/>
      </c>
      <c r="P46" s="94"/>
      <c r="Q46" s="95"/>
      <c r="R46" s="95"/>
      <c r="S46" s="95"/>
      <c r="T46" s="95"/>
      <c r="U46" s="95"/>
      <c r="V46" s="95"/>
      <c r="W46" s="95"/>
      <c r="X46" s="95"/>
      <c r="Y46" s="95"/>
    </row>
    <row r="47" spans="1:25" x14ac:dyDescent="0.4">
      <c r="A47" s="9">
        <v>39</v>
      </c>
      <c r="B47" s="5"/>
      <c r="C47" s="45"/>
      <c r="D47" s="53"/>
      <c r="E47" s="54"/>
      <c r="F47" s="55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2" t="str">
        <f t="shared" si="11"/>
        <v/>
      </c>
      <c r="K47" s="43" t="str">
        <f t="shared" si="12"/>
        <v/>
      </c>
      <c r="L47" s="44" t="str">
        <f t="shared" si="13"/>
        <v/>
      </c>
      <c r="M47" s="42" t="str">
        <f t="shared" si="14"/>
        <v/>
      </c>
      <c r="N47" s="43" t="str">
        <f t="shared" si="15"/>
        <v/>
      </c>
      <c r="O47" s="44" t="str">
        <f t="shared" si="16"/>
        <v/>
      </c>
      <c r="P47" s="94"/>
      <c r="Q47" s="95"/>
      <c r="R47" s="95"/>
      <c r="S47" s="95"/>
      <c r="T47" s="95"/>
      <c r="U47" s="95"/>
      <c r="V47" s="95"/>
      <c r="W47" s="95"/>
      <c r="X47" s="95"/>
      <c r="Y47" s="95"/>
    </row>
    <row r="48" spans="1:25" x14ac:dyDescent="0.4">
      <c r="A48" s="9">
        <v>40</v>
      </c>
      <c r="B48" s="5"/>
      <c r="C48" s="45"/>
      <c r="D48" s="53"/>
      <c r="E48" s="54"/>
      <c r="F48" s="55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2" t="str">
        <f t="shared" si="11"/>
        <v/>
      </c>
      <c r="K48" s="43" t="str">
        <f t="shared" si="12"/>
        <v/>
      </c>
      <c r="L48" s="44" t="str">
        <f t="shared" si="13"/>
        <v/>
      </c>
      <c r="M48" s="42" t="str">
        <f t="shared" si="14"/>
        <v/>
      </c>
      <c r="N48" s="43" t="str">
        <f t="shared" si="15"/>
        <v/>
      </c>
      <c r="O48" s="44" t="str">
        <f t="shared" si="16"/>
        <v/>
      </c>
      <c r="P48" s="94"/>
      <c r="Q48" s="95"/>
      <c r="R48" s="95"/>
      <c r="S48" s="95"/>
      <c r="T48" s="95"/>
      <c r="U48" s="95"/>
      <c r="V48" s="95"/>
      <c r="W48" s="95"/>
      <c r="X48" s="95"/>
      <c r="Y48" s="95"/>
    </row>
    <row r="49" spans="1:25" x14ac:dyDescent="0.4">
      <c r="A49" s="9">
        <v>41</v>
      </c>
      <c r="B49" s="5"/>
      <c r="C49" s="45"/>
      <c r="D49" s="53"/>
      <c r="E49" s="54"/>
      <c r="F49" s="55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2" t="str">
        <f t="shared" si="11"/>
        <v/>
      </c>
      <c r="K49" s="43" t="str">
        <f t="shared" si="12"/>
        <v/>
      </c>
      <c r="L49" s="44" t="str">
        <f t="shared" si="13"/>
        <v/>
      </c>
      <c r="M49" s="42" t="str">
        <f t="shared" si="14"/>
        <v/>
      </c>
      <c r="N49" s="43" t="str">
        <f t="shared" si="15"/>
        <v/>
      </c>
      <c r="O49" s="44" t="str">
        <f t="shared" si="16"/>
        <v/>
      </c>
      <c r="P49" s="94"/>
      <c r="Q49" s="95"/>
      <c r="R49" s="95"/>
      <c r="S49" s="95"/>
      <c r="T49" s="95"/>
      <c r="U49" s="95"/>
      <c r="V49" s="95"/>
      <c r="W49" s="95"/>
      <c r="X49" s="95"/>
      <c r="Y49" s="95"/>
    </row>
    <row r="50" spans="1:25" x14ac:dyDescent="0.4">
      <c r="A50" s="9">
        <v>42</v>
      </c>
      <c r="B50" s="5"/>
      <c r="C50" s="45"/>
      <c r="D50" s="53"/>
      <c r="E50" s="54"/>
      <c r="F50" s="55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2" t="str">
        <f t="shared" si="11"/>
        <v/>
      </c>
      <c r="K50" s="43" t="str">
        <f t="shared" si="12"/>
        <v/>
      </c>
      <c r="L50" s="44" t="str">
        <f t="shared" si="13"/>
        <v/>
      </c>
      <c r="M50" s="42" t="str">
        <f t="shared" si="14"/>
        <v/>
      </c>
      <c r="N50" s="43" t="str">
        <f t="shared" si="15"/>
        <v/>
      </c>
      <c r="O50" s="44" t="str">
        <f t="shared" si="16"/>
        <v/>
      </c>
      <c r="P50" s="94"/>
      <c r="Q50" s="95"/>
      <c r="R50" s="95"/>
      <c r="S50" s="95"/>
      <c r="T50" s="95"/>
      <c r="U50" s="95"/>
      <c r="V50" s="95"/>
      <c r="W50" s="95"/>
      <c r="X50" s="95"/>
      <c r="Y50" s="95"/>
    </row>
    <row r="51" spans="1:25" x14ac:dyDescent="0.4">
      <c r="A51" s="9">
        <v>43</v>
      </c>
      <c r="B51" s="5"/>
      <c r="C51" s="45"/>
      <c r="D51" s="53"/>
      <c r="E51" s="54"/>
      <c r="F51" s="76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2" t="str">
        <f t="shared" si="11"/>
        <v/>
      </c>
      <c r="K51" s="43" t="str">
        <f t="shared" si="12"/>
        <v/>
      </c>
      <c r="L51" s="44" t="str">
        <f t="shared" si="13"/>
        <v/>
      </c>
      <c r="M51" s="42" t="str">
        <f t="shared" si="14"/>
        <v/>
      </c>
      <c r="N51" s="43" t="str">
        <f t="shared" si="15"/>
        <v/>
      </c>
      <c r="O51" s="44" t="str">
        <f t="shared" si="16"/>
        <v/>
      </c>
      <c r="P51" s="94"/>
      <c r="Q51" s="95"/>
      <c r="R51" s="95"/>
      <c r="S51" s="95"/>
      <c r="T51" s="95"/>
      <c r="U51" s="95"/>
      <c r="V51" s="95"/>
      <c r="W51" s="95"/>
      <c r="X51" s="95"/>
      <c r="Y51" s="95"/>
    </row>
    <row r="52" spans="1:25" x14ac:dyDescent="0.4">
      <c r="A52" s="9">
        <v>44</v>
      </c>
      <c r="B52" s="5"/>
      <c r="C52" s="45"/>
      <c r="D52" s="53"/>
      <c r="E52" s="54"/>
      <c r="F52" s="55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2" t="str">
        <f t="shared" si="11"/>
        <v/>
      </c>
      <c r="K52" s="43" t="str">
        <f t="shared" si="12"/>
        <v/>
      </c>
      <c r="L52" s="44" t="str">
        <f t="shared" si="13"/>
        <v/>
      </c>
      <c r="M52" s="42" t="str">
        <f t="shared" si="14"/>
        <v/>
      </c>
      <c r="N52" s="43" t="str">
        <f t="shared" si="15"/>
        <v/>
      </c>
      <c r="O52" s="44" t="str">
        <f t="shared" si="16"/>
        <v/>
      </c>
      <c r="P52" s="94"/>
      <c r="Q52" s="95"/>
      <c r="R52" s="95"/>
      <c r="S52" s="95"/>
      <c r="T52" s="95"/>
      <c r="U52" s="95"/>
      <c r="V52" s="95"/>
      <c r="W52" s="95"/>
      <c r="X52" s="95"/>
      <c r="Y52" s="95"/>
    </row>
    <row r="53" spans="1:25" x14ac:dyDescent="0.4">
      <c r="A53" s="9">
        <v>45</v>
      </c>
      <c r="B53" s="5"/>
      <c r="C53" s="45"/>
      <c r="D53" s="53"/>
      <c r="E53" s="54"/>
      <c r="F53" s="55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2" t="str">
        <f t="shared" si="11"/>
        <v/>
      </c>
      <c r="K53" s="43" t="str">
        <f t="shared" si="12"/>
        <v/>
      </c>
      <c r="L53" s="44" t="str">
        <f t="shared" si="13"/>
        <v/>
      </c>
      <c r="M53" s="42" t="str">
        <f t="shared" si="14"/>
        <v/>
      </c>
      <c r="N53" s="43" t="str">
        <f t="shared" si="15"/>
        <v/>
      </c>
      <c r="O53" s="44" t="str">
        <f t="shared" si="16"/>
        <v/>
      </c>
      <c r="P53" s="94"/>
      <c r="Q53" s="95"/>
      <c r="R53" s="95"/>
      <c r="S53" s="95"/>
      <c r="T53" s="95"/>
      <c r="U53" s="95"/>
      <c r="V53" s="95"/>
      <c r="W53" s="95"/>
      <c r="X53" s="95"/>
      <c r="Y53" s="95"/>
    </row>
    <row r="54" spans="1:25" x14ac:dyDescent="0.4">
      <c r="A54" s="9">
        <v>46</v>
      </c>
      <c r="B54" s="5"/>
      <c r="C54" s="45"/>
      <c r="D54" s="53"/>
      <c r="E54" s="54"/>
      <c r="F54" s="55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2" t="str">
        <f t="shared" si="11"/>
        <v/>
      </c>
      <c r="K54" s="43" t="str">
        <f t="shared" si="12"/>
        <v/>
      </c>
      <c r="L54" s="44" t="str">
        <f t="shared" si="13"/>
        <v/>
      </c>
      <c r="M54" s="42" t="str">
        <f t="shared" si="14"/>
        <v/>
      </c>
      <c r="N54" s="43" t="str">
        <f t="shared" si="15"/>
        <v/>
      </c>
      <c r="O54" s="44" t="str">
        <f t="shared" si="16"/>
        <v/>
      </c>
      <c r="P54" s="94"/>
      <c r="Q54" s="95"/>
      <c r="R54" s="95"/>
      <c r="S54" s="95"/>
      <c r="T54" s="95"/>
      <c r="U54" s="95"/>
      <c r="V54" s="95"/>
      <c r="W54" s="95"/>
      <c r="X54" s="95"/>
      <c r="Y54" s="95"/>
    </row>
    <row r="55" spans="1:25" x14ac:dyDescent="0.4">
      <c r="A55" s="9">
        <v>47</v>
      </c>
      <c r="B55" s="5"/>
      <c r="C55" s="45"/>
      <c r="D55" s="53"/>
      <c r="E55" s="54"/>
      <c r="F55" s="55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2" t="str">
        <f t="shared" si="11"/>
        <v/>
      </c>
      <c r="K55" s="43" t="str">
        <f t="shared" si="12"/>
        <v/>
      </c>
      <c r="L55" s="44" t="str">
        <f t="shared" si="13"/>
        <v/>
      </c>
      <c r="M55" s="42" t="str">
        <f t="shared" si="14"/>
        <v/>
      </c>
      <c r="N55" s="43" t="str">
        <f t="shared" si="15"/>
        <v/>
      </c>
      <c r="O55" s="44" t="str">
        <f t="shared" si="16"/>
        <v/>
      </c>
      <c r="P55" s="94"/>
      <c r="Q55" s="95"/>
      <c r="R55" s="95"/>
      <c r="S55" s="95"/>
      <c r="T55" s="95"/>
      <c r="U55" s="95"/>
      <c r="V55" s="95"/>
      <c r="W55" s="95"/>
      <c r="X55" s="95"/>
      <c r="Y55" s="95"/>
    </row>
    <row r="56" spans="1:25" x14ac:dyDescent="0.4">
      <c r="A56" s="9">
        <v>48</v>
      </c>
      <c r="B56" s="5"/>
      <c r="C56" s="45"/>
      <c r="D56" s="53"/>
      <c r="E56" s="54"/>
      <c r="F56" s="55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2" t="str">
        <f t="shared" si="11"/>
        <v/>
      </c>
      <c r="K56" s="43" t="str">
        <f t="shared" si="12"/>
        <v/>
      </c>
      <c r="L56" s="44" t="str">
        <f t="shared" si="13"/>
        <v/>
      </c>
      <c r="M56" s="42" t="str">
        <f t="shared" si="14"/>
        <v/>
      </c>
      <c r="N56" s="43" t="str">
        <f t="shared" si="15"/>
        <v/>
      </c>
      <c r="O56" s="44" t="str">
        <f t="shared" si="16"/>
        <v/>
      </c>
      <c r="P56" s="94"/>
      <c r="Q56" s="95"/>
      <c r="R56" s="95"/>
      <c r="S56" s="95"/>
      <c r="T56" s="95"/>
      <c r="U56" s="95"/>
      <c r="V56" s="95"/>
      <c r="W56" s="95"/>
      <c r="X56" s="95"/>
      <c r="Y56" s="95"/>
    </row>
    <row r="57" spans="1:25" x14ac:dyDescent="0.4">
      <c r="A57" s="9">
        <v>49</v>
      </c>
      <c r="B57" s="5"/>
      <c r="C57" s="45"/>
      <c r="D57" s="53"/>
      <c r="E57" s="54"/>
      <c r="F57" s="55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2" t="str">
        <f t="shared" si="11"/>
        <v/>
      </c>
      <c r="K57" s="43" t="str">
        <f t="shared" si="12"/>
        <v/>
      </c>
      <c r="L57" s="44" t="str">
        <f t="shared" si="13"/>
        <v/>
      </c>
      <c r="M57" s="42" t="str">
        <f t="shared" si="14"/>
        <v/>
      </c>
      <c r="N57" s="43" t="str">
        <f t="shared" si="15"/>
        <v/>
      </c>
      <c r="O57" s="44" t="str">
        <f t="shared" si="16"/>
        <v/>
      </c>
      <c r="P57" s="94"/>
      <c r="Q57" s="95"/>
      <c r="R57" s="95"/>
      <c r="S57" s="95"/>
      <c r="T57" s="95"/>
      <c r="U57" s="95"/>
      <c r="V57" s="95"/>
      <c r="W57" s="95"/>
      <c r="X57" s="95"/>
      <c r="Y57" s="95"/>
    </row>
    <row r="58" spans="1:25" ht="19.5" thickBot="1" x14ac:dyDescent="0.45">
      <c r="A58" s="9">
        <v>50</v>
      </c>
      <c r="B58" s="6"/>
      <c r="C58" s="49"/>
      <c r="D58" s="57"/>
      <c r="E58" s="58"/>
      <c r="F58" s="59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2" t="str">
        <f t="shared" si="11"/>
        <v/>
      </c>
      <c r="K58" s="43" t="str">
        <f t="shared" si="12"/>
        <v/>
      </c>
      <c r="L58" s="44" t="str">
        <f t="shared" si="13"/>
        <v/>
      </c>
      <c r="M58" s="42" t="str">
        <f t="shared" si="14"/>
        <v/>
      </c>
      <c r="N58" s="43" t="str">
        <f t="shared" si="15"/>
        <v/>
      </c>
      <c r="O58" s="44" t="str">
        <f t="shared" si="16"/>
        <v/>
      </c>
      <c r="P58" s="94"/>
      <c r="Q58" s="95"/>
      <c r="R58" s="95"/>
      <c r="S58" s="95"/>
      <c r="T58" s="95"/>
      <c r="U58" s="95"/>
      <c r="V58" s="95"/>
      <c r="W58" s="95"/>
      <c r="X58" s="95"/>
      <c r="Y58" s="95"/>
    </row>
    <row r="59" spans="1:25" ht="19.5" thickBot="1" x14ac:dyDescent="0.45">
      <c r="A59" s="9"/>
      <c r="B59" s="107" t="s">
        <v>5</v>
      </c>
      <c r="C59" s="108"/>
      <c r="D59" s="7">
        <f>COUNTIF(D9:D58,1.27)</f>
        <v>8</v>
      </c>
      <c r="E59" s="7">
        <f>COUNTIF(E9:E58,1.5)</f>
        <v>8</v>
      </c>
      <c r="F59" s="8">
        <f>COUNTIF(F9:F58,2)</f>
        <v>7</v>
      </c>
      <c r="G59" s="66">
        <f>M59+G8</f>
        <v>134869.43195516735</v>
      </c>
      <c r="H59" s="67">
        <f>N59+H8</f>
        <v>142210.06128366082</v>
      </c>
      <c r="I59" s="68">
        <f>O59+I8</f>
        <v>150363.025899136</v>
      </c>
      <c r="J59" s="63" t="s">
        <v>28</v>
      </c>
      <c r="K59" s="64">
        <f>B58-B9</f>
        <v>-42570</v>
      </c>
      <c r="L59" s="65" t="s">
        <v>29</v>
      </c>
      <c r="M59" s="77">
        <f>SUM(M9:M58)</f>
        <v>34869.431955167362</v>
      </c>
      <c r="N59" s="78">
        <f>SUM(N9:N58)</f>
        <v>42210.061283660827</v>
      </c>
      <c r="O59" s="79">
        <f>SUM(O9:O58)</f>
        <v>50363.02589913601</v>
      </c>
    </row>
    <row r="60" spans="1:25" ht="19.5" thickBot="1" x14ac:dyDescent="0.45">
      <c r="A60" s="9"/>
      <c r="B60" s="102" t="s">
        <v>6</v>
      </c>
      <c r="C60" s="103"/>
      <c r="D60" s="7">
        <f>COUNTIF(D9:D58,-1)</f>
        <v>0</v>
      </c>
      <c r="E60" s="7">
        <f>COUNTIF(E9:E58,-1)</f>
        <v>0</v>
      </c>
      <c r="F60" s="8">
        <f>COUNTIF(F9:F58,-1)</f>
        <v>0</v>
      </c>
      <c r="G60" s="96" t="s">
        <v>27</v>
      </c>
      <c r="H60" s="97"/>
      <c r="I60" s="98"/>
      <c r="J60" s="96" t="s">
        <v>30</v>
      </c>
      <c r="K60" s="97"/>
      <c r="L60" s="98"/>
      <c r="M60" s="9"/>
      <c r="N60" s="3"/>
      <c r="O60" s="4"/>
    </row>
    <row r="61" spans="1:25" ht="19.5" thickBot="1" x14ac:dyDescent="0.45">
      <c r="A61" s="9"/>
      <c r="B61" s="102" t="s">
        <v>32</v>
      </c>
      <c r="C61" s="103"/>
      <c r="D61" s="7">
        <f>COUNTIF(D9:D58,0)</f>
        <v>0</v>
      </c>
      <c r="E61" s="7">
        <f>COUNTIF(E9:E58,0)</f>
        <v>0</v>
      </c>
      <c r="F61" s="7">
        <f>COUNTIF(F9:F58,0)</f>
        <v>1</v>
      </c>
      <c r="G61" s="72">
        <f>G59/G8</f>
        <v>1.3486943195516736</v>
      </c>
      <c r="H61" s="73">
        <f t="shared" ref="H61" si="21">H59/H8</f>
        <v>1.4221006128366083</v>
      </c>
      <c r="I61" s="74">
        <f>I59/I8</f>
        <v>1.5036302589913599</v>
      </c>
      <c r="J61" s="61">
        <f>(G61-100%)*30/K59</f>
        <v>-2.4573243097369529E-4</v>
      </c>
      <c r="K61" s="61">
        <f>(H61-100%)*30/K59</f>
        <v>-2.9746343399338142E-4</v>
      </c>
      <c r="L61" s="62">
        <f>(I61-100%)*30/K59</f>
        <v>-3.5491913952879486E-4</v>
      </c>
      <c r="M61" s="10"/>
      <c r="N61" s="2"/>
      <c r="O61" s="11"/>
    </row>
    <row r="62" spans="1:25" ht="19.5" thickBot="1" x14ac:dyDescent="0.45">
      <c r="A62" s="3"/>
      <c r="B62" s="96" t="s">
        <v>4</v>
      </c>
      <c r="C62" s="97"/>
      <c r="D62" s="75">
        <f t="shared" ref="D62:E62" si="22">D59/(D59+D60+D61)</f>
        <v>1</v>
      </c>
      <c r="E62" s="70">
        <f t="shared" si="22"/>
        <v>1</v>
      </c>
      <c r="F62" s="71">
        <f>F59/(F59+F60+F61)</f>
        <v>0.875</v>
      </c>
    </row>
    <row r="64" spans="1:25" x14ac:dyDescent="0.4">
      <c r="D64" s="69"/>
      <c r="E64" s="69"/>
      <c r="F64" s="69"/>
    </row>
  </sheetData>
  <mergeCells count="62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  <mergeCell ref="P17:Y17"/>
    <mergeCell ref="P18:Y18"/>
    <mergeCell ref="P19:Y19"/>
    <mergeCell ref="P6:Y6"/>
    <mergeCell ref="P9:Y9"/>
    <mergeCell ref="P10:Y10"/>
    <mergeCell ref="P11:Y11"/>
    <mergeCell ref="P12:Y12"/>
    <mergeCell ref="P13:Y13"/>
    <mergeCell ref="P14:Y14"/>
    <mergeCell ref="P15:Y15"/>
    <mergeCell ref="P16:Y16"/>
    <mergeCell ref="P20:Y20"/>
    <mergeCell ref="P21:Y21"/>
    <mergeCell ref="P22:Y22"/>
    <mergeCell ref="P23:Y23"/>
    <mergeCell ref="P24:Y24"/>
    <mergeCell ref="P25:Y25"/>
    <mergeCell ref="P26:Y26"/>
    <mergeCell ref="P27:Y27"/>
    <mergeCell ref="P28:Y28"/>
    <mergeCell ref="P29:Y29"/>
    <mergeCell ref="P30:Y30"/>
    <mergeCell ref="P31:Y31"/>
    <mergeCell ref="P32:Y32"/>
    <mergeCell ref="P33:Y33"/>
    <mergeCell ref="P34:Y34"/>
    <mergeCell ref="P35:Y35"/>
    <mergeCell ref="P36:Y36"/>
    <mergeCell ref="P37:Y37"/>
    <mergeCell ref="P38:Y38"/>
    <mergeCell ref="P39:Y39"/>
    <mergeCell ref="P40:Y40"/>
    <mergeCell ref="P41:Y41"/>
    <mergeCell ref="P42:Y42"/>
    <mergeCell ref="P43:Y43"/>
    <mergeCell ref="P44:Y44"/>
    <mergeCell ref="P45:Y45"/>
    <mergeCell ref="P46:Y46"/>
    <mergeCell ref="P47:Y47"/>
    <mergeCell ref="P48:Y48"/>
    <mergeCell ref="P49:Y49"/>
    <mergeCell ref="P55:Y55"/>
    <mergeCell ref="P56:Y56"/>
    <mergeCell ref="P57:Y57"/>
    <mergeCell ref="P58:Y58"/>
    <mergeCell ref="P50:Y50"/>
    <mergeCell ref="P51:Y51"/>
    <mergeCell ref="P52:Y52"/>
    <mergeCell ref="P53:Y53"/>
    <mergeCell ref="P54:Y54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85" zoomScale="70" zoomScaleNormal="70" workbookViewId="0">
      <selection activeCell="AI412" sqref="AI412"/>
    </sheetView>
  </sheetViews>
  <sheetFormatPr defaultColWidth="8.125" defaultRowHeight="14.25" x14ac:dyDescent="0.4"/>
  <cols>
    <col min="1" max="1" width="6.625" style="93" customWidth="1"/>
    <col min="2" max="2" width="7.25" style="91" customWidth="1"/>
    <col min="3" max="256" width="8.125" style="91"/>
    <col min="257" max="257" width="6.625" style="91" customWidth="1"/>
    <col min="258" max="258" width="7.25" style="91" customWidth="1"/>
    <col min="259" max="512" width="8.125" style="91"/>
    <col min="513" max="513" width="6.625" style="91" customWidth="1"/>
    <col min="514" max="514" width="7.25" style="91" customWidth="1"/>
    <col min="515" max="768" width="8.125" style="91"/>
    <col min="769" max="769" width="6.625" style="91" customWidth="1"/>
    <col min="770" max="770" width="7.25" style="91" customWidth="1"/>
    <col min="771" max="1024" width="8.125" style="91"/>
    <col min="1025" max="1025" width="6.625" style="91" customWidth="1"/>
    <col min="1026" max="1026" width="7.25" style="91" customWidth="1"/>
    <col min="1027" max="1280" width="8.125" style="91"/>
    <col min="1281" max="1281" width="6.625" style="91" customWidth="1"/>
    <col min="1282" max="1282" width="7.25" style="91" customWidth="1"/>
    <col min="1283" max="1536" width="8.125" style="91"/>
    <col min="1537" max="1537" width="6.625" style="91" customWidth="1"/>
    <col min="1538" max="1538" width="7.25" style="91" customWidth="1"/>
    <col min="1539" max="1792" width="8.125" style="91"/>
    <col min="1793" max="1793" width="6.625" style="91" customWidth="1"/>
    <col min="1794" max="1794" width="7.25" style="91" customWidth="1"/>
    <col min="1795" max="2048" width="8.125" style="91"/>
    <col min="2049" max="2049" width="6.625" style="91" customWidth="1"/>
    <col min="2050" max="2050" width="7.25" style="91" customWidth="1"/>
    <col min="2051" max="2304" width="8.125" style="91"/>
    <col min="2305" max="2305" width="6.625" style="91" customWidth="1"/>
    <col min="2306" max="2306" width="7.25" style="91" customWidth="1"/>
    <col min="2307" max="2560" width="8.125" style="91"/>
    <col min="2561" max="2561" width="6.625" style="91" customWidth="1"/>
    <col min="2562" max="2562" width="7.25" style="91" customWidth="1"/>
    <col min="2563" max="2816" width="8.125" style="91"/>
    <col min="2817" max="2817" width="6.625" style="91" customWidth="1"/>
    <col min="2818" max="2818" width="7.25" style="91" customWidth="1"/>
    <col min="2819" max="3072" width="8.125" style="91"/>
    <col min="3073" max="3073" width="6.625" style="91" customWidth="1"/>
    <col min="3074" max="3074" width="7.25" style="91" customWidth="1"/>
    <col min="3075" max="3328" width="8.125" style="91"/>
    <col min="3329" max="3329" width="6.625" style="91" customWidth="1"/>
    <col min="3330" max="3330" width="7.25" style="91" customWidth="1"/>
    <col min="3331" max="3584" width="8.125" style="91"/>
    <col min="3585" max="3585" width="6.625" style="91" customWidth="1"/>
    <col min="3586" max="3586" width="7.25" style="91" customWidth="1"/>
    <col min="3587" max="3840" width="8.125" style="91"/>
    <col min="3841" max="3841" width="6.625" style="91" customWidth="1"/>
    <col min="3842" max="3842" width="7.25" style="91" customWidth="1"/>
    <col min="3843" max="4096" width="8.125" style="91"/>
    <col min="4097" max="4097" width="6.625" style="91" customWidth="1"/>
    <col min="4098" max="4098" width="7.25" style="91" customWidth="1"/>
    <col min="4099" max="4352" width="8.125" style="91"/>
    <col min="4353" max="4353" width="6.625" style="91" customWidth="1"/>
    <col min="4354" max="4354" width="7.25" style="91" customWidth="1"/>
    <col min="4355" max="4608" width="8.125" style="91"/>
    <col min="4609" max="4609" width="6.625" style="91" customWidth="1"/>
    <col min="4610" max="4610" width="7.25" style="91" customWidth="1"/>
    <col min="4611" max="4864" width="8.125" style="91"/>
    <col min="4865" max="4865" width="6.625" style="91" customWidth="1"/>
    <col min="4866" max="4866" width="7.25" style="91" customWidth="1"/>
    <col min="4867" max="5120" width="8.125" style="91"/>
    <col min="5121" max="5121" width="6.625" style="91" customWidth="1"/>
    <col min="5122" max="5122" width="7.25" style="91" customWidth="1"/>
    <col min="5123" max="5376" width="8.125" style="91"/>
    <col min="5377" max="5377" width="6.625" style="91" customWidth="1"/>
    <col min="5378" max="5378" width="7.25" style="91" customWidth="1"/>
    <col min="5379" max="5632" width="8.125" style="91"/>
    <col min="5633" max="5633" width="6.625" style="91" customWidth="1"/>
    <col min="5634" max="5634" width="7.25" style="91" customWidth="1"/>
    <col min="5635" max="5888" width="8.125" style="91"/>
    <col min="5889" max="5889" width="6.625" style="91" customWidth="1"/>
    <col min="5890" max="5890" width="7.25" style="91" customWidth="1"/>
    <col min="5891" max="6144" width="8.125" style="91"/>
    <col min="6145" max="6145" width="6.625" style="91" customWidth="1"/>
    <col min="6146" max="6146" width="7.25" style="91" customWidth="1"/>
    <col min="6147" max="6400" width="8.125" style="91"/>
    <col min="6401" max="6401" width="6.625" style="91" customWidth="1"/>
    <col min="6402" max="6402" width="7.25" style="91" customWidth="1"/>
    <col min="6403" max="6656" width="8.125" style="91"/>
    <col min="6657" max="6657" width="6.625" style="91" customWidth="1"/>
    <col min="6658" max="6658" width="7.25" style="91" customWidth="1"/>
    <col min="6659" max="6912" width="8.125" style="91"/>
    <col min="6913" max="6913" width="6.625" style="91" customWidth="1"/>
    <col min="6914" max="6914" width="7.25" style="91" customWidth="1"/>
    <col min="6915" max="7168" width="8.125" style="91"/>
    <col min="7169" max="7169" width="6.625" style="91" customWidth="1"/>
    <col min="7170" max="7170" width="7.25" style="91" customWidth="1"/>
    <col min="7171" max="7424" width="8.125" style="91"/>
    <col min="7425" max="7425" width="6.625" style="91" customWidth="1"/>
    <col min="7426" max="7426" width="7.25" style="91" customWidth="1"/>
    <col min="7427" max="7680" width="8.125" style="91"/>
    <col min="7681" max="7681" width="6.625" style="91" customWidth="1"/>
    <col min="7682" max="7682" width="7.25" style="91" customWidth="1"/>
    <col min="7683" max="7936" width="8.125" style="91"/>
    <col min="7937" max="7937" width="6.625" style="91" customWidth="1"/>
    <col min="7938" max="7938" width="7.25" style="91" customWidth="1"/>
    <col min="7939" max="8192" width="8.125" style="91"/>
    <col min="8193" max="8193" width="6.625" style="91" customWidth="1"/>
    <col min="8194" max="8194" width="7.25" style="91" customWidth="1"/>
    <col min="8195" max="8448" width="8.125" style="91"/>
    <col min="8449" max="8449" width="6.625" style="91" customWidth="1"/>
    <col min="8450" max="8450" width="7.25" style="91" customWidth="1"/>
    <col min="8451" max="8704" width="8.125" style="91"/>
    <col min="8705" max="8705" width="6.625" style="91" customWidth="1"/>
    <col min="8706" max="8706" width="7.25" style="91" customWidth="1"/>
    <col min="8707" max="8960" width="8.125" style="91"/>
    <col min="8961" max="8961" width="6.625" style="91" customWidth="1"/>
    <col min="8962" max="8962" width="7.25" style="91" customWidth="1"/>
    <col min="8963" max="9216" width="8.125" style="91"/>
    <col min="9217" max="9217" width="6.625" style="91" customWidth="1"/>
    <col min="9218" max="9218" width="7.25" style="91" customWidth="1"/>
    <col min="9219" max="9472" width="8.125" style="91"/>
    <col min="9473" max="9473" width="6.625" style="91" customWidth="1"/>
    <col min="9474" max="9474" width="7.25" style="91" customWidth="1"/>
    <col min="9475" max="9728" width="8.125" style="91"/>
    <col min="9729" max="9729" width="6.625" style="91" customWidth="1"/>
    <col min="9730" max="9730" width="7.25" style="91" customWidth="1"/>
    <col min="9731" max="9984" width="8.125" style="91"/>
    <col min="9985" max="9985" width="6.625" style="91" customWidth="1"/>
    <col min="9986" max="9986" width="7.25" style="91" customWidth="1"/>
    <col min="9987" max="10240" width="8.125" style="91"/>
    <col min="10241" max="10241" width="6.625" style="91" customWidth="1"/>
    <col min="10242" max="10242" width="7.25" style="91" customWidth="1"/>
    <col min="10243" max="10496" width="8.125" style="91"/>
    <col min="10497" max="10497" width="6.625" style="91" customWidth="1"/>
    <col min="10498" max="10498" width="7.25" style="91" customWidth="1"/>
    <col min="10499" max="10752" width="8.125" style="91"/>
    <col min="10753" max="10753" width="6.625" style="91" customWidth="1"/>
    <col min="10754" max="10754" width="7.25" style="91" customWidth="1"/>
    <col min="10755" max="11008" width="8.125" style="91"/>
    <col min="11009" max="11009" width="6.625" style="91" customWidth="1"/>
    <col min="11010" max="11010" width="7.25" style="91" customWidth="1"/>
    <col min="11011" max="11264" width="8.125" style="91"/>
    <col min="11265" max="11265" width="6.625" style="91" customWidth="1"/>
    <col min="11266" max="11266" width="7.25" style="91" customWidth="1"/>
    <col min="11267" max="11520" width="8.125" style="91"/>
    <col min="11521" max="11521" width="6.625" style="91" customWidth="1"/>
    <col min="11522" max="11522" width="7.25" style="91" customWidth="1"/>
    <col min="11523" max="11776" width="8.125" style="91"/>
    <col min="11777" max="11777" width="6.625" style="91" customWidth="1"/>
    <col min="11778" max="11778" width="7.25" style="91" customWidth="1"/>
    <col min="11779" max="12032" width="8.125" style="91"/>
    <col min="12033" max="12033" width="6.625" style="91" customWidth="1"/>
    <col min="12034" max="12034" width="7.25" style="91" customWidth="1"/>
    <col min="12035" max="12288" width="8.125" style="91"/>
    <col min="12289" max="12289" width="6.625" style="91" customWidth="1"/>
    <col min="12290" max="12290" width="7.25" style="91" customWidth="1"/>
    <col min="12291" max="12544" width="8.125" style="91"/>
    <col min="12545" max="12545" width="6.625" style="91" customWidth="1"/>
    <col min="12546" max="12546" width="7.25" style="91" customWidth="1"/>
    <col min="12547" max="12800" width="8.125" style="91"/>
    <col min="12801" max="12801" width="6.625" style="91" customWidth="1"/>
    <col min="12802" max="12802" width="7.25" style="91" customWidth="1"/>
    <col min="12803" max="13056" width="8.125" style="91"/>
    <col min="13057" max="13057" width="6.625" style="91" customWidth="1"/>
    <col min="13058" max="13058" width="7.25" style="91" customWidth="1"/>
    <col min="13059" max="13312" width="8.125" style="91"/>
    <col min="13313" max="13313" width="6.625" style="91" customWidth="1"/>
    <col min="13314" max="13314" width="7.25" style="91" customWidth="1"/>
    <col min="13315" max="13568" width="8.125" style="91"/>
    <col min="13569" max="13569" width="6.625" style="91" customWidth="1"/>
    <col min="13570" max="13570" width="7.25" style="91" customWidth="1"/>
    <col min="13571" max="13824" width="8.125" style="91"/>
    <col min="13825" max="13825" width="6.625" style="91" customWidth="1"/>
    <col min="13826" max="13826" width="7.25" style="91" customWidth="1"/>
    <col min="13827" max="14080" width="8.125" style="91"/>
    <col min="14081" max="14081" width="6.625" style="91" customWidth="1"/>
    <col min="14082" max="14082" width="7.25" style="91" customWidth="1"/>
    <col min="14083" max="14336" width="8.125" style="91"/>
    <col min="14337" max="14337" width="6.625" style="91" customWidth="1"/>
    <col min="14338" max="14338" width="7.25" style="91" customWidth="1"/>
    <col min="14339" max="14592" width="8.125" style="91"/>
    <col min="14593" max="14593" width="6.625" style="91" customWidth="1"/>
    <col min="14594" max="14594" width="7.25" style="91" customWidth="1"/>
    <col min="14595" max="14848" width="8.125" style="91"/>
    <col min="14849" max="14849" width="6.625" style="91" customWidth="1"/>
    <col min="14850" max="14850" width="7.25" style="91" customWidth="1"/>
    <col min="14851" max="15104" width="8.125" style="91"/>
    <col min="15105" max="15105" width="6.625" style="91" customWidth="1"/>
    <col min="15106" max="15106" width="7.25" style="91" customWidth="1"/>
    <col min="15107" max="15360" width="8.125" style="91"/>
    <col min="15361" max="15361" width="6.625" style="91" customWidth="1"/>
    <col min="15362" max="15362" width="7.25" style="91" customWidth="1"/>
    <col min="15363" max="15616" width="8.125" style="91"/>
    <col min="15617" max="15617" width="6.625" style="91" customWidth="1"/>
    <col min="15618" max="15618" width="7.25" style="91" customWidth="1"/>
    <col min="15619" max="15872" width="8.125" style="91"/>
    <col min="15873" max="15873" width="6.625" style="91" customWidth="1"/>
    <col min="15874" max="15874" width="7.25" style="91" customWidth="1"/>
    <col min="15875" max="16128" width="8.125" style="91"/>
    <col min="16129" max="16129" width="6.625" style="91" customWidth="1"/>
    <col min="16130" max="16130" width="7.25" style="91" customWidth="1"/>
    <col min="16131" max="16384" width="8.125" style="91"/>
  </cols>
  <sheetData/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tabSelected="1" zoomScale="145" zoomScaleSheetLayoutView="100" workbookViewId="0">
      <selection activeCell="A12" sqref="A12:J19"/>
    </sheetView>
  </sheetViews>
  <sheetFormatPr defaultColWidth="8.125" defaultRowHeight="13.5" x14ac:dyDescent="0.4"/>
  <cols>
    <col min="1" max="16384" width="8.125" style="50"/>
  </cols>
  <sheetData>
    <row r="1" spans="1:10" x14ac:dyDescent="0.4">
      <c r="A1" s="50" t="s">
        <v>24</v>
      </c>
    </row>
    <row r="2" spans="1:10" x14ac:dyDescent="0.4">
      <c r="A2" s="109" t="s">
        <v>38</v>
      </c>
      <c r="B2" s="110"/>
      <c r="C2" s="110"/>
      <c r="D2" s="110"/>
      <c r="E2" s="110"/>
      <c r="F2" s="110"/>
      <c r="G2" s="110"/>
      <c r="H2" s="110"/>
      <c r="I2" s="110"/>
      <c r="J2" s="110"/>
    </row>
    <row r="3" spans="1:10" x14ac:dyDescent="0.4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x14ac:dyDescent="0.4">
      <c r="A4" s="110"/>
      <c r="B4" s="110"/>
      <c r="C4" s="110"/>
      <c r="D4" s="110"/>
      <c r="E4" s="110"/>
      <c r="F4" s="110"/>
      <c r="G4" s="110"/>
      <c r="H4" s="110"/>
      <c r="I4" s="110"/>
      <c r="J4" s="110"/>
    </row>
    <row r="5" spans="1:10" x14ac:dyDescent="0.4">
      <c r="A5" s="110"/>
      <c r="B5" s="110"/>
      <c r="C5" s="110"/>
      <c r="D5" s="110"/>
      <c r="E5" s="110"/>
      <c r="F5" s="110"/>
      <c r="G5" s="110"/>
      <c r="H5" s="110"/>
      <c r="I5" s="110"/>
      <c r="J5" s="110"/>
    </row>
    <row r="6" spans="1:10" x14ac:dyDescent="0.4">
      <c r="A6" s="110"/>
      <c r="B6" s="110"/>
      <c r="C6" s="110"/>
      <c r="D6" s="110"/>
      <c r="E6" s="110"/>
      <c r="F6" s="110"/>
      <c r="G6" s="110"/>
      <c r="H6" s="110"/>
      <c r="I6" s="110"/>
      <c r="J6" s="110"/>
    </row>
    <row r="7" spans="1:10" x14ac:dyDescent="0.4">
      <c r="A7" s="110"/>
      <c r="B7" s="110"/>
      <c r="C7" s="110"/>
      <c r="D7" s="110"/>
      <c r="E7" s="110"/>
      <c r="F7" s="110"/>
      <c r="G7" s="110"/>
      <c r="H7" s="110"/>
      <c r="I7" s="110"/>
      <c r="J7" s="110"/>
    </row>
    <row r="8" spans="1:10" x14ac:dyDescent="0.4">
      <c r="A8" s="110"/>
      <c r="B8" s="110"/>
      <c r="C8" s="110"/>
      <c r="D8" s="110"/>
      <c r="E8" s="110"/>
      <c r="F8" s="110"/>
      <c r="G8" s="110"/>
      <c r="H8" s="110"/>
      <c r="I8" s="110"/>
      <c r="J8" s="110"/>
    </row>
    <row r="9" spans="1:10" x14ac:dyDescent="0.4">
      <c r="A9" s="110"/>
      <c r="B9" s="110"/>
      <c r="C9" s="110"/>
      <c r="D9" s="110"/>
      <c r="E9" s="110"/>
      <c r="F9" s="110"/>
      <c r="G9" s="110"/>
      <c r="H9" s="110"/>
      <c r="I9" s="110"/>
      <c r="J9" s="110"/>
    </row>
    <row r="12" spans="1:10" x14ac:dyDescent="0.4">
      <c r="A12" s="111" t="s">
        <v>39</v>
      </c>
      <c r="B12" s="112"/>
      <c r="C12" s="112"/>
      <c r="D12" s="112"/>
      <c r="E12" s="112"/>
      <c r="F12" s="112"/>
      <c r="G12" s="112"/>
      <c r="H12" s="112"/>
      <c r="I12" s="112"/>
      <c r="J12" s="112"/>
    </row>
    <row r="13" spans="1:10" x14ac:dyDescent="0.4">
      <c r="A13" s="112"/>
      <c r="B13" s="112"/>
      <c r="C13" s="112"/>
      <c r="D13" s="112"/>
      <c r="E13" s="112"/>
      <c r="F13" s="112"/>
      <c r="G13" s="112"/>
      <c r="H13" s="112"/>
      <c r="I13" s="112"/>
      <c r="J13" s="112"/>
    </row>
    <row r="14" spans="1:10" x14ac:dyDescent="0.4">
      <c r="A14" s="112"/>
      <c r="B14" s="112"/>
      <c r="C14" s="112"/>
      <c r="D14" s="112"/>
      <c r="E14" s="112"/>
      <c r="F14" s="112"/>
      <c r="G14" s="112"/>
      <c r="H14" s="112"/>
      <c r="I14" s="112"/>
      <c r="J14" s="112"/>
    </row>
    <row r="15" spans="1:10" x14ac:dyDescent="0.4">
      <c r="A15" s="112"/>
      <c r="B15" s="112"/>
      <c r="C15" s="112"/>
      <c r="D15" s="112"/>
      <c r="E15" s="112"/>
      <c r="F15" s="112"/>
      <c r="G15" s="112"/>
      <c r="H15" s="112"/>
      <c r="I15" s="112"/>
      <c r="J15" s="112"/>
    </row>
    <row r="16" spans="1:10" x14ac:dyDescent="0.4">
      <c r="A16" s="112"/>
      <c r="B16" s="112"/>
      <c r="C16" s="112"/>
      <c r="D16" s="112"/>
      <c r="E16" s="112"/>
      <c r="F16" s="112"/>
      <c r="G16" s="112"/>
      <c r="H16" s="112"/>
      <c r="I16" s="112"/>
      <c r="J16" s="112"/>
    </row>
    <row r="17" spans="1:10" x14ac:dyDescent="0.4">
      <c r="A17" s="112"/>
      <c r="B17" s="112"/>
      <c r="C17" s="112"/>
      <c r="D17" s="112"/>
      <c r="E17" s="112"/>
      <c r="F17" s="112"/>
      <c r="G17" s="112"/>
      <c r="H17" s="112"/>
      <c r="I17" s="112"/>
      <c r="J17" s="112"/>
    </row>
    <row r="18" spans="1:10" x14ac:dyDescent="0.4">
      <c r="A18" s="112"/>
      <c r="B18" s="112"/>
      <c r="C18" s="112"/>
      <c r="D18" s="112"/>
      <c r="E18" s="112"/>
      <c r="F18" s="112"/>
      <c r="G18" s="112"/>
      <c r="H18" s="112"/>
      <c r="I18" s="112"/>
      <c r="J18" s="112"/>
    </row>
    <row r="19" spans="1:10" x14ac:dyDescent="0.4">
      <c r="A19" s="112"/>
      <c r="B19" s="112"/>
      <c r="C19" s="112"/>
      <c r="D19" s="112"/>
      <c r="E19" s="112"/>
      <c r="F19" s="112"/>
      <c r="G19" s="112"/>
      <c r="H19" s="112"/>
      <c r="I19" s="112"/>
      <c r="J19" s="112"/>
    </row>
    <row r="21" spans="1:10" x14ac:dyDescent="0.4">
      <c r="A21" s="50" t="s">
        <v>25</v>
      </c>
    </row>
    <row r="22" spans="1:10" x14ac:dyDescent="0.4">
      <c r="A22" s="111"/>
      <c r="B22" s="111"/>
      <c r="C22" s="111"/>
      <c r="D22" s="111"/>
      <c r="E22" s="111"/>
      <c r="F22" s="111"/>
      <c r="G22" s="111"/>
      <c r="H22" s="111"/>
      <c r="I22" s="111"/>
      <c r="J22" s="111"/>
    </row>
    <row r="23" spans="1:10" x14ac:dyDescent="0.4">
      <c r="A23" s="111"/>
      <c r="B23" s="111"/>
      <c r="C23" s="111"/>
      <c r="D23" s="111"/>
      <c r="E23" s="111"/>
      <c r="F23" s="111"/>
      <c r="G23" s="111"/>
      <c r="H23" s="111"/>
      <c r="I23" s="111"/>
      <c r="J23" s="111"/>
    </row>
    <row r="24" spans="1:10" x14ac:dyDescent="0.4">
      <c r="A24" s="111"/>
      <c r="B24" s="111"/>
      <c r="C24" s="111"/>
      <c r="D24" s="111"/>
      <c r="E24" s="111"/>
      <c r="F24" s="111"/>
      <c r="G24" s="111"/>
      <c r="H24" s="111"/>
      <c r="I24" s="111"/>
      <c r="J24" s="111"/>
    </row>
    <row r="25" spans="1:10" x14ac:dyDescent="0.4">
      <c r="A25" s="111"/>
      <c r="B25" s="111"/>
      <c r="C25" s="111"/>
      <c r="D25" s="111"/>
      <c r="E25" s="111"/>
      <c r="F25" s="111"/>
      <c r="G25" s="111"/>
      <c r="H25" s="111"/>
      <c r="I25" s="111"/>
      <c r="J25" s="111"/>
    </row>
    <row r="26" spans="1:10" x14ac:dyDescent="0.4">
      <c r="A26" s="111"/>
      <c r="B26" s="111"/>
      <c r="C26" s="111"/>
      <c r="D26" s="111"/>
      <c r="E26" s="111"/>
      <c r="F26" s="111"/>
      <c r="G26" s="111"/>
      <c r="H26" s="111"/>
      <c r="I26" s="111"/>
      <c r="J26" s="111"/>
    </row>
    <row r="27" spans="1:10" x14ac:dyDescent="0.4">
      <c r="A27" s="111"/>
      <c r="B27" s="111"/>
      <c r="C27" s="111"/>
      <c r="D27" s="111"/>
      <c r="E27" s="111"/>
      <c r="F27" s="111"/>
      <c r="G27" s="111"/>
      <c r="H27" s="111"/>
      <c r="I27" s="111"/>
      <c r="J27" s="111"/>
    </row>
    <row r="28" spans="1:10" x14ac:dyDescent="0.4">
      <c r="A28" s="111"/>
      <c r="B28" s="111"/>
      <c r="C28" s="111"/>
      <c r="D28" s="111"/>
      <c r="E28" s="111"/>
      <c r="F28" s="111"/>
      <c r="G28" s="111"/>
      <c r="H28" s="111"/>
      <c r="I28" s="111"/>
      <c r="J28" s="111"/>
    </row>
    <row r="29" spans="1:10" x14ac:dyDescent="0.4">
      <c r="A29" s="111"/>
      <c r="B29" s="111"/>
      <c r="C29" s="111"/>
      <c r="D29" s="111"/>
      <c r="E29" s="111"/>
      <c r="F29" s="111"/>
      <c r="G29" s="111"/>
      <c r="H29" s="111"/>
      <c r="I29" s="111"/>
      <c r="J29" s="111"/>
    </row>
    <row r="31" spans="1:10" x14ac:dyDescent="0.4">
      <c r="A31" s="91"/>
      <c r="B31" s="91"/>
      <c r="C31" s="91"/>
      <c r="D31" s="91"/>
      <c r="E31" s="91"/>
      <c r="F31" s="91"/>
      <c r="G31" s="91"/>
      <c r="H31" s="91"/>
      <c r="I31" s="91"/>
      <c r="J31" s="91"/>
    </row>
    <row r="32" spans="1:10" x14ac:dyDescent="0.4">
      <c r="A32" s="113"/>
      <c r="B32" s="113"/>
      <c r="C32" s="113"/>
      <c r="D32" s="113"/>
      <c r="E32" s="113"/>
      <c r="F32" s="113"/>
      <c r="G32" s="113"/>
      <c r="H32" s="113"/>
      <c r="I32" s="113"/>
      <c r="J32" s="113"/>
    </row>
    <row r="33" spans="1:10" x14ac:dyDescent="0.4">
      <c r="A33" s="113"/>
      <c r="B33" s="113"/>
      <c r="C33" s="113"/>
      <c r="D33" s="113"/>
      <c r="E33" s="113"/>
      <c r="F33" s="113"/>
      <c r="G33" s="113"/>
      <c r="H33" s="113"/>
      <c r="I33" s="113"/>
      <c r="J33" s="113"/>
    </row>
    <row r="34" spans="1:10" x14ac:dyDescent="0.4">
      <c r="A34" s="113"/>
      <c r="B34" s="113"/>
      <c r="C34" s="113"/>
      <c r="D34" s="113"/>
      <c r="E34" s="113"/>
      <c r="F34" s="113"/>
      <c r="G34" s="113"/>
      <c r="H34" s="113"/>
      <c r="I34" s="113"/>
      <c r="J34" s="113"/>
    </row>
    <row r="35" spans="1:10" x14ac:dyDescent="0.4">
      <c r="A35" s="113"/>
      <c r="B35" s="113"/>
      <c r="C35" s="113"/>
      <c r="D35" s="113"/>
      <c r="E35" s="113"/>
      <c r="F35" s="113"/>
      <c r="G35" s="113"/>
      <c r="H35" s="113"/>
      <c r="I35" s="113"/>
      <c r="J35" s="113"/>
    </row>
    <row r="36" spans="1:10" x14ac:dyDescent="0.4">
      <c r="A36" s="113"/>
      <c r="B36" s="113"/>
      <c r="C36" s="113"/>
      <c r="D36" s="113"/>
      <c r="E36" s="113"/>
      <c r="F36" s="113"/>
      <c r="G36" s="113"/>
      <c r="H36" s="113"/>
      <c r="I36" s="113"/>
      <c r="J36" s="113"/>
    </row>
    <row r="37" spans="1:10" x14ac:dyDescent="0.4">
      <c r="A37" s="113"/>
      <c r="B37" s="113"/>
      <c r="C37" s="113"/>
      <c r="D37" s="113"/>
      <c r="E37" s="113"/>
      <c r="F37" s="113"/>
      <c r="G37" s="113"/>
      <c r="H37" s="113"/>
      <c r="I37" s="113"/>
      <c r="J37" s="113"/>
    </row>
    <row r="38" spans="1:10" x14ac:dyDescent="0.4">
      <c r="A38" s="113"/>
      <c r="B38" s="113"/>
      <c r="C38" s="113"/>
      <c r="D38" s="113"/>
      <c r="E38" s="113"/>
      <c r="F38" s="113"/>
      <c r="G38" s="113"/>
      <c r="H38" s="113"/>
      <c r="I38" s="113"/>
      <c r="J38" s="113"/>
    </row>
    <row r="39" spans="1:10" x14ac:dyDescent="0.4">
      <c r="A39" s="113"/>
      <c r="B39" s="113"/>
      <c r="C39" s="113"/>
      <c r="D39" s="113"/>
      <c r="E39" s="113"/>
      <c r="F39" s="113"/>
      <c r="G39" s="113"/>
      <c r="H39" s="113"/>
      <c r="I39" s="113"/>
      <c r="J39" s="113"/>
    </row>
    <row r="40" spans="1:10" x14ac:dyDescent="0.4">
      <c r="A40" s="113"/>
      <c r="B40" s="113"/>
      <c r="C40" s="113"/>
      <c r="D40" s="113"/>
      <c r="E40" s="113"/>
      <c r="F40" s="113"/>
      <c r="G40" s="113"/>
      <c r="H40" s="113"/>
      <c r="I40" s="113"/>
      <c r="J40" s="113"/>
    </row>
    <row r="41" spans="1:10" x14ac:dyDescent="0.4">
      <c r="A41" s="113"/>
      <c r="B41" s="113"/>
      <c r="C41" s="113"/>
      <c r="D41" s="113"/>
      <c r="E41" s="113"/>
      <c r="F41" s="113"/>
      <c r="G41" s="113"/>
      <c r="H41" s="113"/>
      <c r="I41" s="113"/>
      <c r="J41" s="113"/>
    </row>
    <row r="42" spans="1:10" x14ac:dyDescent="0.4">
      <c r="A42" s="113"/>
      <c r="B42" s="113"/>
      <c r="C42" s="113"/>
      <c r="D42" s="113"/>
      <c r="E42" s="113"/>
      <c r="F42" s="113"/>
      <c r="G42" s="113"/>
      <c r="H42" s="113"/>
      <c r="I42" s="113"/>
      <c r="J42" s="113"/>
    </row>
    <row r="43" spans="1:10" x14ac:dyDescent="0.4">
      <c r="A43" s="113"/>
      <c r="B43" s="113"/>
      <c r="C43" s="113"/>
      <c r="D43" s="113"/>
      <c r="E43" s="113"/>
      <c r="F43" s="113"/>
      <c r="G43" s="113"/>
      <c r="H43" s="113"/>
      <c r="I43" s="113"/>
      <c r="J43" s="113"/>
    </row>
    <row r="44" spans="1:10" x14ac:dyDescent="0.4">
      <c r="A44" s="113"/>
      <c r="B44" s="113"/>
      <c r="C44" s="113"/>
      <c r="D44" s="113"/>
      <c r="E44" s="113"/>
      <c r="F44" s="113"/>
      <c r="G44" s="113"/>
      <c r="H44" s="113"/>
      <c r="I44" s="113"/>
      <c r="J44" s="113"/>
    </row>
    <row r="45" spans="1:10" x14ac:dyDescent="0.4">
      <c r="A45" s="113"/>
      <c r="B45" s="113"/>
      <c r="C45" s="113"/>
      <c r="D45" s="113"/>
      <c r="E45" s="113"/>
      <c r="F45" s="113"/>
      <c r="G45" s="113"/>
      <c r="H45" s="113"/>
      <c r="I45" s="113"/>
      <c r="J45" s="113"/>
    </row>
    <row r="46" spans="1:10" x14ac:dyDescent="0.4">
      <c r="A46" s="113"/>
      <c r="B46" s="113"/>
      <c r="C46" s="113"/>
      <c r="D46" s="113"/>
      <c r="E46" s="113"/>
      <c r="F46" s="113"/>
      <c r="G46" s="113"/>
      <c r="H46" s="113"/>
      <c r="I46" s="113"/>
      <c r="J46" s="113"/>
    </row>
    <row r="47" spans="1:10" x14ac:dyDescent="0.4">
      <c r="A47" s="113"/>
      <c r="B47" s="113"/>
      <c r="C47" s="113"/>
      <c r="D47" s="113"/>
      <c r="E47" s="113"/>
      <c r="F47" s="113"/>
      <c r="G47" s="113"/>
      <c r="H47" s="113"/>
      <c r="I47" s="113"/>
      <c r="J47" s="113"/>
    </row>
    <row r="48" spans="1:10" x14ac:dyDescent="0.4">
      <c r="A48" s="113"/>
      <c r="B48" s="113"/>
      <c r="C48" s="113"/>
      <c r="D48" s="113"/>
      <c r="E48" s="113"/>
      <c r="F48" s="113"/>
      <c r="G48" s="113"/>
      <c r="H48" s="113"/>
      <c r="I48" s="113"/>
      <c r="J48" s="113"/>
    </row>
    <row r="49" spans="1:10" x14ac:dyDescent="0.4">
      <c r="A49" s="113"/>
      <c r="B49" s="113"/>
      <c r="C49" s="113"/>
      <c r="D49" s="113"/>
      <c r="E49" s="113"/>
      <c r="F49" s="113"/>
      <c r="G49" s="113"/>
      <c r="H49" s="113"/>
      <c r="I49" s="113"/>
      <c r="J49" s="113"/>
    </row>
    <row r="50" spans="1:10" x14ac:dyDescent="0.4">
      <c r="A50" s="113"/>
      <c r="B50" s="113"/>
      <c r="C50" s="113"/>
      <c r="D50" s="113"/>
      <c r="E50" s="113"/>
      <c r="F50" s="113"/>
      <c r="G50" s="113"/>
      <c r="H50" s="113"/>
      <c r="I50" s="113"/>
      <c r="J50" s="113"/>
    </row>
    <row r="51" spans="1:10" x14ac:dyDescent="0.4">
      <c r="A51" s="113"/>
      <c r="B51" s="113"/>
      <c r="C51" s="113"/>
      <c r="D51" s="113"/>
      <c r="E51" s="113"/>
      <c r="F51" s="113"/>
      <c r="G51" s="113"/>
      <c r="H51" s="113"/>
      <c r="I51" s="113"/>
      <c r="J51" s="113"/>
    </row>
    <row r="52" spans="1:10" x14ac:dyDescent="0.4">
      <c r="A52" s="111"/>
      <c r="B52" s="111"/>
      <c r="C52" s="111"/>
      <c r="D52" s="111"/>
      <c r="E52" s="111"/>
      <c r="F52" s="111"/>
      <c r="G52" s="111"/>
      <c r="H52" s="111"/>
      <c r="I52" s="111"/>
      <c r="J52" s="111"/>
    </row>
  </sheetData>
  <mergeCells count="5">
    <mergeCell ref="A2:J9"/>
    <mergeCell ref="A12:J19"/>
    <mergeCell ref="A22:J29"/>
    <mergeCell ref="A32:J51"/>
    <mergeCell ref="A52:J52"/>
  </mergeCells>
  <phoneticPr fontId="1"/>
  <pageMargins left="0.75" right="0.75" top="1" bottom="1" header="0.51111111111111107" footer="0.51111111111111107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zoomScale="80" zoomScaleNormal="80" workbookViewId="0">
      <selection activeCell="L15" sqref="L15"/>
    </sheetView>
  </sheetViews>
  <sheetFormatPr defaultRowHeight="18.75" x14ac:dyDescent="0.4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 x14ac:dyDescent="0.4">
      <c r="A1" s="29" t="s">
        <v>13</v>
      </c>
      <c r="B1" s="30"/>
      <c r="C1" s="31"/>
      <c r="D1" s="32"/>
      <c r="E1" s="31"/>
      <c r="F1" s="32"/>
      <c r="G1" s="31"/>
      <c r="H1" s="32"/>
    </row>
    <row r="2" spans="1:8" x14ac:dyDescent="0.4">
      <c r="A2" s="33"/>
      <c r="B2" s="31"/>
      <c r="C2" s="31"/>
      <c r="D2" s="32"/>
      <c r="E2" s="31"/>
      <c r="F2" s="32"/>
      <c r="G2" s="31"/>
      <c r="H2" s="32"/>
    </row>
    <row r="3" spans="1:8" x14ac:dyDescent="0.4">
      <c r="A3" s="34" t="s">
        <v>14</v>
      </c>
      <c r="B3" s="34" t="s">
        <v>15</v>
      </c>
      <c r="C3" s="34" t="s">
        <v>16</v>
      </c>
      <c r="D3" s="35" t="s">
        <v>17</v>
      </c>
      <c r="E3" s="34" t="s">
        <v>18</v>
      </c>
      <c r="F3" s="35" t="s">
        <v>17</v>
      </c>
      <c r="G3" s="34" t="s">
        <v>19</v>
      </c>
      <c r="H3" s="35" t="s">
        <v>17</v>
      </c>
    </row>
    <row r="4" spans="1:8" x14ac:dyDescent="0.4">
      <c r="A4" s="36" t="s">
        <v>20</v>
      </c>
      <c r="B4" s="36" t="s">
        <v>35</v>
      </c>
      <c r="C4" s="36"/>
      <c r="D4" s="37"/>
      <c r="E4" s="36"/>
      <c r="F4" s="37"/>
      <c r="G4" s="36"/>
      <c r="H4" s="37">
        <v>44215</v>
      </c>
    </row>
    <row r="5" spans="1:8" x14ac:dyDescent="0.4">
      <c r="A5" s="36" t="s">
        <v>20</v>
      </c>
      <c r="B5" s="36" t="s">
        <v>35</v>
      </c>
      <c r="C5" s="36"/>
      <c r="D5" s="37"/>
      <c r="E5" s="36"/>
      <c r="F5" s="38"/>
      <c r="G5" s="36"/>
      <c r="H5" s="37">
        <v>44222</v>
      </c>
    </row>
    <row r="6" spans="1:8" x14ac:dyDescent="0.4">
      <c r="A6" s="36" t="s">
        <v>20</v>
      </c>
      <c r="B6" s="36"/>
      <c r="C6" s="36"/>
      <c r="D6" s="38"/>
      <c r="E6" s="36"/>
      <c r="F6" s="38"/>
      <c r="G6" s="36"/>
      <c r="H6" s="38"/>
    </row>
    <row r="7" spans="1:8" x14ac:dyDescent="0.4">
      <c r="A7" s="36" t="s">
        <v>20</v>
      </c>
      <c r="B7" s="36"/>
      <c r="C7" s="36"/>
      <c r="D7" s="38"/>
      <c r="E7" s="36"/>
      <c r="F7" s="38"/>
      <c r="G7" s="36"/>
      <c r="H7" s="38"/>
    </row>
    <row r="8" spans="1:8" x14ac:dyDescent="0.4">
      <c r="A8" s="36" t="s">
        <v>20</v>
      </c>
      <c r="B8" s="36"/>
      <c r="C8" s="36"/>
      <c r="D8" s="38"/>
      <c r="E8" s="36"/>
      <c r="F8" s="38"/>
      <c r="G8" s="36"/>
      <c r="H8" s="38"/>
    </row>
    <row r="9" spans="1:8" x14ac:dyDescent="0.4">
      <c r="A9" s="36" t="s">
        <v>20</v>
      </c>
      <c r="B9" s="36"/>
      <c r="C9" s="36"/>
      <c r="D9" s="38"/>
      <c r="E9" s="36"/>
      <c r="F9" s="38"/>
      <c r="G9" s="36"/>
      <c r="H9" s="38"/>
    </row>
    <row r="10" spans="1:8" x14ac:dyDescent="0.4">
      <c r="A10" s="36" t="s">
        <v>20</v>
      </c>
      <c r="B10" s="36"/>
      <c r="C10" s="36"/>
      <c r="D10" s="38"/>
      <c r="E10" s="36"/>
      <c r="F10" s="38"/>
      <c r="G10" s="36"/>
      <c r="H10" s="38"/>
    </row>
    <row r="11" spans="1:8" x14ac:dyDescent="0.4">
      <c r="A11" s="36" t="s">
        <v>20</v>
      </c>
      <c r="B11" s="36"/>
      <c r="C11" s="36"/>
      <c r="D11" s="38"/>
      <c r="E11" s="36"/>
      <c r="F11" s="38"/>
      <c r="G11" s="36"/>
      <c r="H11" s="38"/>
    </row>
    <row r="12" spans="1:8" x14ac:dyDescent="0.4">
      <c r="A12" s="33"/>
      <c r="B12" s="31"/>
      <c r="C12" s="31"/>
      <c r="D12" s="32"/>
      <c r="E12" s="31"/>
      <c r="F12" s="32"/>
      <c r="G12" s="31"/>
      <c r="H12" s="32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みしなてつじ</cp:lastModifiedBy>
  <dcterms:created xsi:type="dcterms:W3CDTF">2020-09-18T03:10:57Z</dcterms:created>
  <dcterms:modified xsi:type="dcterms:W3CDTF">2022-02-04T13:43:41Z</dcterms:modified>
</cp:coreProperties>
</file>