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2.xml.rels" ContentType="application/vnd.openxmlformats-package.relationships+xml"/>
  <Override PartName="/xl/sharedStrings.xml" ContentType="application/vnd.openxmlformats-officedocument.spreadsheetml.sharedStrings+xml"/>
  <Override PartName="/xl/media/image4.png" ContentType="image/png"/>
  <Override PartName="/xl/media/image5.png" ContentType="image/png"/>
  <Override PartName="/xl/media/image6.png" ContentType="image/png"/>
  <Override PartName="/xl/media/image10.png" ContentType="image/png"/>
  <Override PartName="/xl/media/image7.png" ContentType="image/png"/>
  <Override PartName="/xl/media/image11.png" ContentType="image/png"/>
  <Override PartName="/xl/media/image8.png" ContentType="image/png"/>
  <Override PartName="/xl/media/image9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検証シート" sheetId="1" state="visible" r:id="rId2"/>
    <sheet name="画像" sheetId="2" state="visible" r:id="rId3"/>
    <sheet name="気づき" sheetId="3" state="visible" r:id="rId4"/>
    <sheet name="検証終了通貨" sheetId="4" state="visible" r:id="rId5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<sst xmlns="http://schemas.openxmlformats.org/spreadsheetml/2006/main" count="51" uniqueCount="39">
  <si>
    <t xml:space="preserve">通貨ペア</t>
  </si>
  <si>
    <t xml:space="preserve">GBPJPY</t>
  </si>
  <si>
    <t xml:space="preserve">時間足</t>
  </si>
  <si>
    <t xml:space="preserve">1H足 4H足</t>
  </si>
  <si>
    <t xml:space="preserve">当初資金</t>
  </si>
  <si>
    <t xml:space="preserve">エントリー理由</t>
  </si>
  <si>
    <t xml:space="preserve">1-トレンド初期のゾーンを探すFIB23.6　2-大底から38.2あたりの高値(低値)にFIBを引き38.2までの戻りを確認　
3- 38.2辺りの高値の1pip超えたらエントリー　38.2辺りの高値からエントリーするまでの間の一番低いポイントがStop</t>
  </si>
  <si>
    <t xml:space="preserve">決済理由</t>
  </si>
  <si>
    <t xml:space="preserve">FIB0.618で指値決済</t>
  </si>
  <si>
    <t xml:space="preserve">No.</t>
  </si>
  <si>
    <t xml:space="preserve">エントリー</t>
  </si>
  <si>
    <r>
      <rPr>
        <b val="true"/>
        <sz val="11"/>
        <color rgb="FF000000"/>
        <rFont val="游ゴシック"/>
        <family val="3"/>
        <charset val="128"/>
      </rPr>
      <t xml:space="preserve">決済</t>
    </r>
    <r>
      <rPr>
        <b val="true"/>
        <sz val="9"/>
        <color rgb="FF000000"/>
        <rFont val="游ゴシック"/>
        <family val="3"/>
        <charset val="128"/>
      </rPr>
      <t xml:space="preserve">(利確:1.27~2, 損切:-1,引分:0)</t>
    </r>
  </si>
  <si>
    <t xml:space="preserve">残金（円)</t>
  </si>
  <si>
    <t xml:space="preserve">損失上限（リスク3%）</t>
  </si>
  <si>
    <t xml:space="preserve">損益額</t>
  </si>
  <si>
    <t xml:space="preserve">日付</t>
  </si>
  <si>
    <t xml:space="preserve">買い1／売り2</t>
  </si>
  <si>
    <t xml:space="preserve">当初</t>
  </si>
  <si>
    <t xml:space="preserve">勝数</t>
  </si>
  <si>
    <t xml:space="preserve">期間</t>
  </si>
  <si>
    <t xml:space="preserve">日</t>
  </si>
  <si>
    <t xml:space="preserve">負数</t>
  </si>
  <si>
    <t xml:space="preserve">利益率</t>
  </si>
  <si>
    <t xml:space="preserve">月利</t>
  </si>
  <si>
    <t xml:space="preserve">引分</t>
  </si>
  <si>
    <t xml:space="preserve">勝率</t>
  </si>
  <si>
    <t xml:space="preserve">aaaaa</t>
  </si>
  <si>
    <t xml:space="preserve">気付き　質問</t>
  </si>
  <si>
    <t xml:space="preserve">手順２の時38.2以上の戻りが無い場合はキャンセルするよう再検証いたしました。</t>
  </si>
  <si>
    <t xml:space="preserve">感想</t>
  </si>
  <si>
    <t xml:space="preserve">今後</t>
  </si>
  <si>
    <t xml:space="preserve">検証終了通貨</t>
  </si>
  <si>
    <t xml:space="preserve">ルール</t>
  </si>
  <si>
    <t xml:space="preserve">日足</t>
  </si>
  <si>
    <t xml:space="preserve">終了日</t>
  </si>
  <si>
    <t xml:space="preserve">4Ｈ足</t>
  </si>
  <si>
    <t xml:space="preserve">１Ｈ足</t>
  </si>
  <si>
    <t xml:space="preserve">PB</t>
  </si>
  <si>
    <t xml:space="preserve">EUR/USD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</si>
</sst>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#,##0_ "/>
    <numFmt numFmtId="166" formatCode="#,##0_);[RED]\(#,##0\)"/>
    <numFmt numFmtId="167" formatCode="yyyy/m/d;@"/>
    <numFmt numFmtId="168" formatCode="#,##0;[RED]\-#,##0"/>
    <numFmt numFmtId="169" formatCode="General"/>
    <numFmt numFmtId="170" formatCode="0%"/>
    <numFmt numFmtId="171" formatCode="0.0%"/>
    <numFmt numFmtId="172" formatCode="yyyy/mm/dd"/>
  </numFmts>
  <fonts count="15">
    <font>
      <sz val="11"/>
      <color rgb="FF00000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1"/>
      <color rgb="FF000000"/>
      <name val="ＭＳ Ｐゴシック"/>
      <family val="3"/>
      <charset val="128"/>
    </font>
    <font>
      <b val="true"/>
      <sz val="11"/>
      <color rgb="FF000000"/>
      <name val="游ゴシック"/>
      <family val="3"/>
      <charset val="128"/>
    </font>
    <font>
      <b val="true"/>
      <sz val="9"/>
      <color rgb="FF000000"/>
      <name val="游ゴシック"/>
      <family val="3"/>
      <charset val="128"/>
    </font>
    <font>
      <sz val="11"/>
      <color rgb="FF000000"/>
      <name val="游ゴシック"/>
      <family val="3"/>
      <charset val="128"/>
    </font>
    <font>
      <sz val="11"/>
      <name val="游ゴシック"/>
      <family val="2"/>
      <charset val="128"/>
    </font>
    <font>
      <b val="true"/>
      <sz val="11"/>
      <name val="游ゴシック"/>
      <family val="3"/>
      <charset val="128"/>
    </font>
    <font>
      <b val="true"/>
      <sz val="12"/>
      <color rgb="FF000000"/>
      <name val="ＭＳ Ｐゴシック"/>
      <family val="3"/>
      <charset val="128"/>
    </font>
    <font>
      <sz val="18"/>
      <color rgb="FFFFFFFF"/>
      <name val="ＭＳ Ｐゴシック"/>
      <family val="3"/>
      <charset val="128"/>
    </font>
    <font>
      <b val="true"/>
      <sz val="14"/>
      <color rgb="FF000000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b val="true"/>
      <sz val="14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9DC3E6"/>
        <bgColor rgb="FFC0C0C0"/>
      </patternFill>
    </fill>
  </fills>
  <borders count="32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>
        <color rgb="FF2A6099"/>
      </left>
      <right/>
      <top/>
      <bottom style="thin">
        <color rgb="FF2A6099"/>
      </bottom>
      <diagonal/>
    </border>
    <border diagonalUp="false" diagonalDown="false">
      <left style="thin">
        <color rgb="FF2A6099"/>
      </left>
      <right style="thin">
        <color rgb="FF2A6099"/>
      </right>
      <top/>
      <bottom style="thin">
        <color rgb="FF2A6099"/>
      </bottom>
      <diagonal/>
    </border>
    <border diagonalUp="false" diagonalDown="false">
      <left/>
      <right/>
      <top/>
      <bottom style="thin">
        <color rgb="FF2A6099"/>
      </bottom>
      <diagonal/>
    </border>
    <border diagonalUp="false" diagonalDown="false">
      <left/>
      <right style="thin">
        <color rgb="FF2A6099"/>
      </right>
      <top/>
      <bottom style="thin">
        <color rgb="FF2A6099"/>
      </bottom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general" vertical="center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center" textRotation="0" wrapText="false" indent="0" shrinkToFit="false"/>
    </xf>
  </cellStyleXfs>
  <cellXfs count="118">
    <xf numFmtId="164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5" fontId="0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6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6" fillId="0" borderId="6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8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7" fillId="0" borderId="5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7" fillId="0" borderId="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8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9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11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1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1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12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1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14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15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16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10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0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16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8" fillId="2" borderId="16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18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1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2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19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17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19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20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21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22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2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2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21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2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21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25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2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2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26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2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26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24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26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27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8" fillId="2" borderId="2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2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28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2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3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0" borderId="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9" fontId="5" fillId="0" borderId="2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7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9" fillId="0" borderId="7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7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8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9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70" fontId="5" fillId="0" borderId="7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0" borderId="9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5" fillId="0" borderId="7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5" fillId="0" borderId="5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29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5" fillId="0" borderId="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70" fontId="5" fillId="0" borderId="8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70" fontId="5" fillId="0" borderId="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70" fontId="5" fillId="0" borderId="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10" fillId="0" borderId="0" xfId="2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11" fillId="0" borderId="0" xfId="2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4" fillId="0" borderId="0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4" fillId="0" borderId="0" xfId="20" applyFont="false" applyBorder="true" applyAlignment="true" applyProtection="false">
      <alignment horizontal="general" vertical="top" textRotation="0" wrapText="tru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2" fillId="3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3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標準 2" xfId="20"/>
    <cellStyle name="Excel Built-in Comma [0] 1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2A6099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DC3E6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5.png"/><Relationship Id="rId3" Type="http://schemas.openxmlformats.org/officeDocument/2006/relationships/image" Target="../media/image6.png"/><Relationship Id="rId4" Type="http://schemas.openxmlformats.org/officeDocument/2006/relationships/image" Target="../media/image7.png"/><Relationship Id="rId5" Type="http://schemas.openxmlformats.org/officeDocument/2006/relationships/image" Target="../media/image8.png"/><Relationship Id="rId6" Type="http://schemas.openxmlformats.org/officeDocument/2006/relationships/image" Target="../media/image9.png"/><Relationship Id="rId7" Type="http://schemas.openxmlformats.org/officeDocument/2006/relationships/image" Target="../media/image10.png"/><Relationship Id="rId8" Type="http://schemas.openxmlformats.org/officeDocument/2006/relationships/image" Target="../media/image11.png"/><Relationship Id="rId9" Type="http://schemas.openxmlformats.org/officeDocument/2006/relationships/image" Target="../media/image12.png"/><Relationship Id="rId10" Type="http://schemas.openxmlformats.org/officeDocument/2006/relationships/image" Target="../media/image13.png"/><Relationship Id="rId11" Type="http://schemas.openxmlformats.org/officeDocument/2006/relationships/image" Target="../media/image14.png"/><Relationship Id="rId12" Type="http://schemas.openxmlformats.org/officeDocument/2006/relationships/image" Target="../media/image15.png"/><Relationship Id="rId13" Type="http://schemas.openxmlformats.org/officeDocument/2006/relationships/image" Target="../media/image16.png"/><Relationship Id="rId14" Type="http://schemas.openxmlformats.org/officeDocument/2006/relationships/image" Target="../media/image17.png"/><Relationship Id="rId15" Type="http://schemas.openxmlformats.org/officeDocument/2006/relationships/image" Target="../media/image18.png"/><Relationship Id="rId16" Type="http://schemas.openxmlformats.org/officeDocument/2006/relationships/image" Target="../media/image19.png"/><Relationship Id="rId17" Type="http://schemas.openxmlformats.org/officeDocument/2006/relationships/image" Target="../media/image20.png"/><Relationship Id="rId18" Type="http://schemas.openxmlformats.org/officeDocument/2006/relationships/image" Target="../media/image2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605160</xdr:colOff>
      <xdr:row>13</xdr:row>
      <xdr:rowOff>77760</xdr:rowOff>
    </xdr:from>
    <xdr:to>
      <xdr:col>9</xdr:col>
      <xdr:colOff>507960</xdr:colOff>
      <xdr:row>18</xdr:row>
      <xdr:rowOff>95040</xdr:rowOff>
    </xdr:to>
    <xdr:sp>
      <xdr:nvSpPr>
        <xdr:cNvPr id="0" name="正方形/長方形 2"/>
        <xdr:cNvSpPr/>
      </xdr:nvSpPr>
      <xdr:spPr>
        <a:xfrm rot="856800">
          <a:off x="5450760" y="2430000"/>
          <a:ext cx="531360" cy="921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10</xdr:col>
      <xdr:colOff>46800</xdr:colOff>
      <xdr:row>60</xdr:row>
      <xdr:rowOff>107280</xdr:rowOff>
    </xdr:from>
    <xdr:to>
      <xdr:col>10</xdr:col>
      <xdr:colOff>61920</xdr:colOff>
      <xdr:row>61</xdr:row>
      <xdr:rowOff>129600</xdr:rowOff>
    </xdr:to>
    <xdr:sp>
      <xdr:nvSpPr>
        <xdr:cNvPr id="1" name="正方形/長方形 7"/>
        <xdr:cNvSpPr/>
      </xdr:nvSpPr>
      <xdr:spPr>
        <a:xfrm>
          <a:off x="6149520" y="11013120"/>
          <a:ext cx="15120" cy="2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10</xdr:col>
      <xdr:colOff>267840</xdr:colOff>
      <xdr:row>31</xdr:row>
      <xdr:rowOff>30600</xdr:rowOff>
    </xdr:from>
    <xdr:to>
      <xdr:col>10</xdr:col>
      <xdr:colOff>282960</xdr:colOff>
      <xdr:row>32</xdr:row>
      <xdr:rowOff>52920</xdr:rowOff>
    </xdr:to>
    <xdr:sp>
      <xdr:nvSpPr>
        <xdr:cNvPr id="2" name="正方形/長方形 1"/>
        <xdr:cNvSpPr/>
      </xdr:nvSpPr>
      <xdr:spPr>
        <a:xfrm>
          <a:off x="6370560" y="5669280"/>
          <a:ext cx="15120" cy="2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327600</xdr:colOff>
      <xdr:row>77</xdr:row>
      <xdr:rowOff>69480</xdr:rowOff>
    </xdr:from>
    <xdr:to>
      <xdr:col>13</xdr:col>
      <xdr:colOff>340200</xdr:colOff>
      <xdr:row>78</xdr:row>
      <xdr:rowOff>39240</xdr:rowOff>
    </xdr:to>
    <xdr:sp>
      <xdr:nvSpPr>
        <xdr:cNvPr id="3" name="正方形/長方形 3"/>
        <xdr:cNvSpPr/>
      </xdr:nvSpPr>
      <xdr:spPr>
        <a:xfrm>
          <a:off x="8316360" y="14051880"/>
          <a:ext cx="12600" cy="150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306000</xdr:colOff>
      <xdr:row>136</xdr:row>
      <xdr:rowOff>176040</xdr:rowOff>
    </xdr:from>
    <xdr:to>
      <xdr:col>6</xdr:col>
      <xdr:colOff>321120</xdr:colOff>
      <xdr:row>138</xdr:row>
      <xdr:rowOff>17280</xdr:rowOff>
    </xdr:to>
    <xdr:sp>
      <xdr:nvSpPr>
        <xdr:cNvPr id="4" name="正方形/長方形 5"/>
        <xdr:cNvSpPr/>
      </xdr:nvSpPr>
      <xdr:spPr>
        <a:xfrm>
          <a:off x="3894120" y="24836040"/>
          <a:ext cx="15120" cy="2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199080</xdr:colOff>
      <xdr:row>135</xdr:row>
      <xdr:rowOff>30960</xdr:rowOff>
    </xdr:from>
    <xdr:to>
      <xdr:col>7</xdr:col>
      <xdr:colOff>214200</xdr:colOff>
      <xdr:row>136</xdr:row>
      <xdr:rowOff>53280</xdr:rowOff>
    </xdr:to>
    <xdr:sp>
      <xdr:nvSpPr>
        <xdr:cNvPr id="5" name="正方形/長方形 6"/>
        <xdr:cNvSpPr/>
      </xdr:nvSpPr>
      <xdr:spPr>
        <a:xfrm>
          <a:off x="4415760" y="24509880"/>
          <a:ext cx="15120" cy="2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613800</xdr:colOff>
      <xdr:row>134</xdr:row>
      <xdr:rowOff>23400</xdr:rowOff>
    </xdr:from>
    <xdr:to>
      <xdr:col>7</xdr:col>
      <xdr:colOff>626400</xdr:colOff>
      <xdr:row>134</xdr:row>
      <xdr:rowOff>174240</xdr:rowOff>
    </xdr:to>
    <xdr:sp>
      <xdr:nvSpPr>
        <xdr:cNvPr id="6" name="正方形/長方形 14"/>
        <xdr:cNvSpPr/>
      </xdr:nvSpPr>
      <xdr:spPr>
        <a:xfrm>
          <a:off x="4830480" y="24321600"/>
          <a:ext cx="12600" cy="150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8</xdr:col>
      <xdr:colOff>144720</xdr:colOff>
      <xdr:row>105</xdr:row>
      <xdr:rowOff>23760</xdr:rowOff>
    </xdr:from>
    <xdr:to>
      <xdr:col>8</xdr:col>
      <xdr:colOff>157320</xdr:colOff>
      <xdr:row>106</xdr:row>
      <xdr:rowOff>38160</xdr:rowOff>
    </xdr:to>
    <xdr:sp>
      <xdr:nvSpPr>
        <xdr:cNvPr id="7" name="正方形/長方形 17"/>
        <xdr:cNvSpPr/>
      </xdr:nvSpPr>
      <xdr:spPr>
        <a:xfrm>
          <a:off x="4990320" y="19073520"/>
          <a:ext cx="12600" cy="195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343080</xdr:colOff>
      <xdr:row>102</xdr:row>
      <xdr:rowOff>176040</xdr:rowOff>
    </xdr:from>
    <xdr:to>
      <xdr:col>9</xdr:col>
      <xdr:colOff>358200</xdr:colOff>
      <xdr:row>104</xdr:row>
      <xdr:rowOff>19440</xdr:rowOff>
    </xdr:to>
    <xdr:sp>
      <xdr:nvSpPr>
        <xdr:cNvPr id="8" name="正方形/長方形 10"/>
        <xdr:cNvSpPr/>
      </xdr:nvSpPr>
      <xdr:spPr>
        <a:xfrm>
          <a:off x="5817240" y="18682920"/>
          <a:ext cx="15120" cy="205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449640</xdr:colOff>
      <xdr:row>178</xdr:row>
      <xdr:rowOff>145080</xdr:rowOff>
    </xdr:from>
    <xdr:to>
      <xdr:col>12</xdr:col>
      <xdr:colOff>462240</xdr:colOff>
      <xdr:row>179</xdr:row>
      <xdr:rowOff>169200</xdr:rowOff>
    </xdr:to>
    <xdr:sp>
      <xdr:nvSpPr>
        <xdr:cNvPr id="9" name="正方形/長方形 22"/>
        <xdr:cNvSpPr/>
      </xdr:nvSpPr>
      <xdr:spPr>
        <a:xfrm>
          <a:off x="7809840" y="32406120"/>
          <a:ext cx="12600" cy="205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15</xdr:col>
      <xdr:colOff>481320</xdr:colOff>
      <xdr:row>180</xdr:row>
      <xdr:rowOff>23760</xdr:rowOff>
    </xdr:from>
    <xdr:to>
      <xdr:col>15</xdr:col>
      <xdr:colOff>493920</xdr:colOff>
      <xdr:row>180</xdr:row>
      <xdr:rowOff>174600</xdr:rowOff>
    </xdr:to>
    <xdr:sp>
      <xdr:nvSpPr>
        <xdr:cNvPr id="10" name="正方形/長方形 23"/>
        <xdr:cNvSpPr/>
      </xdr:nvSpPr>
      <xdr:spPr>
        <a:xfrm>
          <a:off x="9727200" y="32646600"/>
          <a:ext cx="12600" cy="150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15</xdr:col>
      <xdr:colOff>191520</xdr:colOff>
      <xdr:row>223</xdr:row>
      <xdr:rowOff>69120</xdr:rowOff>
    </xdr:from>
    <xdr:to>
      <xdr:col>15</xdr:col>
      <xdr:colOff>206640</xdr:colOff>
      <xdr:row>224</xdr:row>
      <xdr:rowOff>91800</xdr:rowOff>
    </xdr:to>
    <xdr:sp>
      <xdr:nvSpPr>
        <xdr:cNvPr id="11" name="正方形/長方形 27"/>
        <xdr:cNvSpPr/>
      </xdr:nvSpPr>
      <xdr:spPr>
        <a:xfrm>
          <a:off x="9437400" y="40474080"/>
          <a:ext cx="15120" cy="2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8</xdr:col>
      <xdr:colOff>380880</xdr:colOff>
      <xdr:row>274</xdr:row>
      <xdr:rowOff>175680</xdr:rowOff>
    </xdr:from>
    <xdr:to>
      <xdr:col>8</xdr:col>
      <xdr:colOff>396000</xdr:colOff>
      <xdr:row>276</xdr:row>
      <xdr:rowOff>18360</xdr:rowOff>
    </xdr:to>
    <xdr:sp>
      <xdr:nvSpPr>
        <xdr:cNvPr id="12" name="正方形/長方形 9"/>
        <xdr:cNvSpPr/>
      </xdr:nvSpPr>
      <xdr:spPr>
        <a:xfrm>
          <a:off x="5226480" y="49810320"/>
          <a:ext cx="15120" cy="204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144720</xdr:colOff>
      <xdr:row>266</xdr:row>
      <xdr:rowOff>176040</xdr:rowOff>
    </xdr:from>
    <xdr:to>
      <xdr:col>12</xdr:col>
      <xdr:colOff>157320</xdr:colOff>
      <xdr:row>268</xdr:row>
      <xdr:rowOff>19080</xdr:rowOff>
    </xdr:to>
    <xdr:sp>
      <xdr:nvSpPr>
        <xdr:cNvPr id="13" name="正方形/長方形 11"/>
        <xdr:cNvSpPr/>
      </xdr:nvSpPr>
      <xdr:spPr>
        <a:xfrm>
          <a:off x="7504920" y="48362760"/>
          <a:ext cx="12600" cy="205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612720</xdr:colOff>
      <xdr:row>314</xdr:row>
      <xdr:rowOff>69480</xdr:rowOff>
    </xdr:from>
    <xdr:to>
      <xdr:col>9</xdr:col>
      <xdr:colOff>625320</xdr:colOff>
      <xdr:row>315</xdr:row>
      <xdr:rowOff>39240</xdr:rowOff>
    </xdr:to>
    <xdr:sp>
      <xdr:nvSpPr>
        <xdr:cNvPr id="14" name="正方形/長方形 13"/>
        <xdr:cNvSpPr/>
      </xdr:nvSpPr>
      <xdr:spPr>
        <a:xfrm>
          <a:off x="6086880" y="56943000"/>
          <a:ext cx="12600" cy="150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247680</xdr:colOff>
      <xdr:row>329</xdr:row>
      <xdr:rowOff>105120</xdr:rowOff>
    </xdr:from>
    <xdr:to>
      <xdr:col>12</xdr:col>
      <xdr:colOff>426600</xdr:colOff>
      <xdr:row>331</xdr:row>
      <xdr:rowOff>2160</xdr:rowOff>
    </xdr:to>
    <xdr:sp>
      <xdr:nvSpPr>
        <xdr:cNvPr id="15" name="テキスト ボックス 15"/>
        <xdr:cNvSpPr/>
      </xdr:nvSpPr>
      <xdr:spPr>
        <a:xfrm>
          <a:off x="7607880" y="59693400"/>
          <a:ext cx="178920" cy="258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557280</xdr:colOff>
      <xdr:row>307</xdr:row>
      <xdr:rowOff>69480</xdr:rowOff>
    </xdr:from>
    <xdr:to>
      <xdr:col>14</xdr:col>
      <xdr:colOff>569880</xdr:colOff>
      <xdr:row>308</xdr:row>
      <xdr:rowOff>39240</xdr:rowOff>
    </xdr:to>
    <xdr:sp>
      <xdr:nvSpPr>
        <xdr:cNvPr id="16" name="正方形/長方形 16"/>
        <xdr:cNvSpPr/>
      </xdr:nvSpPr>
      <xdr:spPr>
        <a:xfrm>
          <a:off x="9174600" y="55676160"/>
          <a:ext cx="12600" cy="150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252720</xdr:colOff>
      <xdr:row>355</xdr:row>
      <xdr:rowOff>145440</xdr:rowOff>
    </xdr:from>
    <xdr:to>
      <xdr:col>7</xdr:col>
      <xdr:colOff>265320</xdr:colOff>
      <xdr:row>356</xdr:row>
      <xdr:rowOff>115200</xdr:rowOff>
    </xdr:to>
    <xdr:sp>
      <xdr:nvSpPr>
        <xdr:cNvPr id="17" name="正方形/長方形 19"/>
        <xdr:cNvSpPr/>
      </xdr:nvSpPr>
      <xdr:spPr>
        <a:xfrm>
          <a:off x="4469400" y="64438920"/>
          <a:ext cx="12600" cy="150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68760</xdr:colOff>
      <xdr:row>355</xdr:row>
      <xdr:rowOff>160920</xdr:rowOff>
    </xdr:from>
    <xdr:to>
      <xdr:col>9</xdr:col>
      <xdr:colOff>81360</xdr:colOff>
      <xdr:row>357</xdr:row>
      <xdr:rowOff>1800</xdr:rowOff>
    </xdr:to>
    <xdr:sp>
      <xdr:nvSpPr>
        <xdr:cNvPr id="18" name="正方形/長方形 20"/>
        <xdr:cNvSpPr/>
      </xdr:nvSpPr>
      <xdr:spPr>
        <a:xfrm>
          <a:off x="5542920" y="64454400"/>
          <a:ext cx="12600" cy="203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114480</xdr:colOff>
      <xdr:row>398</xdr:row>
      <xdr:rowOff>175680</xdr:rowOff>
    </xdr:from>
    <xdr:to>
      <xdr:col>9</xdr:col>
      <xdr:colOff>129600</xdr:colOff>
      <xdr:row>400</xdr:row>
      <xdr:rowOff>19080</xdr:rowOff>
    </xdr:to>
    <xdr:sp>
      <xdr:nvSpPr>
        <xdr:cNvPr id="19" name="正方形/長方形 24"/>
        <xdr:cNvSpPr/>
      </xdr:nvSpPr>
      <xdr:spPr>
        <a:xfrm>
          <a:off x="5588640" y="72251280"/>
          <a:ext cx="15120" cy="205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222120</xdr:colOff>
      <xdr:row>403</xdr:row>
      <xdr:rowOff>160920</xdr:rowOff>
    </xdr:from>
    <xdr:to>
      <xdr:col>11</xdr:col>
      <xdr:colOff>234720</xdr:colOff>
      <xdr:row>405</xdr:row>
      <xdr:rowOff>2160</xdr:rowOff>
    </xdr:to>
    <xdr:sp>
      <xdr:nvSpPr>
        <xdr:cNvPr id="20" name="正方形/長方形 25"/>
        <xdr:cNvSpPr/>
      </xdr:nvSpPr>
      <xdr:spPr>
        <a:xfrm>
          <a:off x="6953400" y="73141200"/>
          <a:ext cx="12600" cy="2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144720</xdr:colOff>
      <xdr:row>406</xdr:row>
      <xdr:rowOff>145440</xdr:rowOff>
    </xdr:from>
    <xdr:to>
      <xdr:col>12</xdr:col>
      <xdr:colOff>157320</xdr:colOff>
      <xdr:row>407</xdr:row>
      <xdr:rowOff>169560</xdr:rowOff>
    </xdr:to>
    <xdr:sp>
      <xdr:nvSpPr>
        <xdr:cNvPr id="21" name="正方形/長方形 28"/>
        <xdr:cNvSpPr/>
      </xdr:nvSpPr>
      <xdr:spPr>
        <a:xfrm>
          <a:off x="7504920" y="73668600"/>
          <a:ext cx="12600" cy="205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411480</xdr:colOff>
      <xdr:row>408</xdr:row>
      <xdr:rowOff>106920</xdr:rowOff>
    </xdr:from>
    <xdr:to>
      <xdr:col>12</xdr:col>
      <xdr:colOff>424080</xdr:colOff>
      <xdr:row>409</xdr:row>
      <xdr:rowOff>76680</xdr:rowOff>
    </xdr:to>
    <xdr:sp>
      <xdr:nvSpPr>
        <xdr:cNvPr id="22" name="正方形/長方形 29"/>
        <xdr:cNvSpPr/>
      </xdr:nvSpPr>
      <xdr:spPr>
        <a:xfrm>
          <a:off x="7771680" y="73992240"/>
          <a:ext cx="12600" cy="150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68400</xdr:colOff>
      <xdr:row>0</xdr:row>
      <xdr:rowOff>0</xdr:rowOff>
    </xdr:from>
    <xdr:to>
      <xdr:col>11</xdr:col>
      <xdr:colOff>504720</xdr:colOff>
      <xdr:row>26</xdr:row>
      <xdr:rowOff>72000</xdr:rowOff>
    </xdr:to>
    <xdr:pic>
      <xdr:nvPicPr>
        <xdr:cNvPr id="23" name="画像 1" descr=""/>
        <xdr:cNvPicPr/>
      </xdr:nvPicPr>
      <xdr:blipFill>
        <a:blip r:embed="rId1"/>
        <a:stretch/>
      </xdr:blipFill>
      <xdr:spPr>
        <a:xfrm>
          <a:off x="68400" y="0"/>
          <a:ext cx="7167600" cy="4805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68400</xdr:colOff>
      <xdr:row>27</xdr:row>
      <xdr:rowOff>1800</xdr:rowOff>
    </xdr:from>
    <xdr:to>
      <xdr:col>11</xdr:col>
      <xdr:colOff>504720</xdr:colOff>
      <xdr:row>53</xdr:row>
      <xdr:rowOff>82800</xdr:rowOff>
    </xdr:to>
    <xdr:pic>
      <xdr:nvPicPr>
        <xdr:cNvPr id="24" name="画像 2" descr=""/>
        <xdr:cNvPicPr/>
      </xdr:nvPicPr>
      <xdr:blipFill>
        <a:blip r:embed="rId2"/>
        <a:stretch/>
      </xdr:blipFill>
      <xdr:spPr>
        <a:xfrm>
          <a:off x="68400" y="4916520"/>
          <a:ext cx="7167600" cy="4805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36000</xdr:colOff>
      <xdr:row>54</xdr:row>
      <xdr:rowOff>92160</xdr:rowOff>
    </xdr:from>
    <xdr:to>
      <xdr:col>11</xdr:col>
      <xdr:colOff>472320</xdr:colOff>
      <xdr:row>81</xdr:row>
      <xdr:rowOff>11160</xdr:rowOff>
    </xdr:to>
    <xdr:pic>
      <xdr:nvPicPr>
        <xdr:cNvPr id="25" name="画像 3" descr=""/>
        <xdr:cNvPicPr/>
      </xdr:nvPicPr>
      <xdr:blipFill>
        <a:blip r:embed="rId3"/>
        <a:stretch/>
      </xdr:blipFill>
      <xdr:spPr>
        <a:xfrm>
          <a:off x="36000" y="9912240"/>
          <a:ext cx="7167600" cy="4805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53280</xdr:colOff>
      <xdr:row>82</xdr:row>
      <xdr:rowOff>112320</xdr:rowOff>
    </xdr:from>
    <xdr:to>
      <xdr:col>11</xdr:col>
      <xdr:colOff>489600</xdr:colOff>
      <xdr:row>107</xdr:row>
      <xdr:rowOff>93960</xdr:rowOff>
    </xdr:to>
    <xdr:pic>
      <xdr:nvPicPr>
        <xdr:cNvPr id="26" name="画像 4" descr=""/>
        <xdr:cNvPicPr/>
      </xdr:nvPicPr>
      <xdr:blipFill>
        <a:blip r:embed="rId4"/>
        <a:stretch/>
      </xdr:blipFill>
      <xdr:spPr>
        <a:xfrm>
          <a:off x="53280" y="14999760"/>
          <a:ext cx="7167600" cy="4506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36000</xdr:colOff>
      <xdr:row>108</xdr:row>
      <xdr:rowOff>90000</xdr:rowOff>
    </xdr:from>
    <xdr:to>
      <xdr:col>11</xdr:col>
      <xdr:colOff>472320</xdr:colOff>
      <xdr:row>131</xdr:row>
      <xdr:rowOff>38880</xdr:rowOff>
    </xdr:to>
    <xdr:pic>
      <xdr:nvPicPr>
        <xdr:cNvPr id="27" name="画像 5" descr=""/>
        <xdr:cNvPicPr/>
      </xdr:nvPicPr>
      <xdr:blipFill>
        <a:blip r:embed="rId5"/>
        <a:stretch/>
      </xdr:blipFill>
      <xdr:spPr>
        <a:xfrm>
          <a:off x="36000" y="19682640"/>
          <a:ext cx="7167600" cy="4111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36000</xdr:colOff>
      <xdr:row>131</xdr:row>
      <xdr:rowOff>170280</xdr:rowOff>
    </xdr:from>
    <xdr:to>
      <xdr:col>11</xdr:col>
      <xdr:colOff>472320</xdr:colOff>
      <xdr:row>154</xdr:row>
      <xdr:rowOff>119160</xdr:rowOff>
    </xdr:to>
    <xdr:pic>
      <xdr:nvPicPr>
        <xdr:cNvPr id="28" name="画像 6" descr=""/>
        <xdr:cNvPicPr/>
      </xdr:nvPicPr>
      <xdr:blipFill>
        <a:blip r:embed="rId6"/>
        <a:stretch/>
      </xdr:blipFill>
      <xdr:spPr>
        <a:xfrm>
          <a:off x="36000" y="23925600"/>
          <a:ext cx="7167600" cy="4111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155</xdr:row>
      <xdr:rowOff>171360</xdr:rowOff>
    </xdr:from>
    <xdr:to>
      <xdr:col>11</xdr:col>
      <xdr:colOff>468720</xdr:colOff>
      <xdr:row>178</xdr:row>
      <xdr:rowOff>141840</xdr:rowOff>
    </xdr:to>
    <xdr:pic>
      <xdr:nvPicPr>
        <xdr:cNvPr id="29" name="画像 7" descr=""/>
        <xdr:cNvPicPr/>
      </xdr:nvPicPr>
      <xdr:blipFill>
        <a:blip r:embed="rId7"/>
        <a:stretch/>
      </xdr:blipFill>
      <xdr:spPr>
        <a:xfrm>
          <a:off x="0" y="2827008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36000</xdr:colOff>
      <xdr:row>180</xdr:row>
      <xdr:rowOff>360</xdr:rowOff>
    </xdr:from>
    <xdr:to>
      <xdr:col>11</xdr:col>
      <xdr:colOff>504720</xdr:colOff>
      <xdr:row>202</xdr:row>
      <xdr:rowOff>151560</xdr:rowOff>
    </xdr:to>
    <xdr:pic>
      <xdr:nvPicPr>
        <xdr:cNvPr id="30" name="画像 8" descr=""/>
        <xdr:cNvPicPr/>
      </xdr:nvPicPr>
      <xdr:blipFill>
        <a:blip r:embed="rId8"/>
        <a:stretch/>
      </xdr:blipFill>
      <xdr:spPr>
        <a:xfrm>
          <a:off x="36000" y="326232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204</xdr:row>
      <xdr:rowOff>360</xdr:rowOff>
    </xdr:from>
    <xdr:to>
      <xdr:col>11</xdr:col>
      <xdr:colOff>468720</xdr:colOff>
      <xdr:row>226</xdr:row>
      <xdr:rowOff>151560</xdr:rowOff>
    </xdr:to>
    <xdr:pic>
      <xdr:nvPicPr>
        <xdr:cNvPr id="31" name="画像 9" descr=""/>
        <xdr:cNvPicPr/>
      </xdr:nvPicPr>
      <xdr:blipFill>
        <a:blip r:embed="rId9"/>
        <a:stretch/>
      </xdr:blipFill>
      <xdr:spPr>
        <a:xfrm>
          <a:off x="0" y="369666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228</xdr:row>
      <xdr:rowOff>360</xdr:rowOff>
    </xdr:from>
    <xdr:to>
      <xdr:col>11</xdr:col>
      <xdr:colOff>468720</xdr:colOff>
      <xdr:row>250</xdr:row>
      <xdr:rowOff>151560</xdr:rowOff>
    </xdr:to>
    <xdr:pic>
      <xdr:nvPicPr>
        <xdr:cNvPr id="32" name="画像 10" descr=""/>
        <xdr:cNvPicPr/>
      </xdr:nvPicPr>
      <xdr:blipFill>
        <a:blip r:embed="rId10"/>
        <a:stretch/>
      </xdr:blipFill>
      <xdr:spPr>
        <a:xfrm>
          <a:off x="0" y="413100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252</xdr:row>
      <xdr:rowOff>360</xdr:rowOff>
    </xdr:from>
    <xdr:to>
      <xdr:col>11</xdr:col>
      <xdr:colOff>468720</xdr:colOff>
      <xdr:row>274</xdr:row>
      <xdr:rowOff>151560</xdr:rowOff>
    </xdr:to>
    <xdr:pic>
      <xdr:nvPicPr>
        <xdr:cNvPr id="33" name="画像 11" descr=""/>
        <xdr:cNvPicPr/>
      </xdr:nvPicPr>
      <xdr:blipFill>
        <a:blip r:embed="rId11"/>
        <a:stretch/>
      </xdr:blipFill>
      <xdr:spPr>
        <a:xfrm>
          <a:off x="0" y="456534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276</xdr:row>
      <xdr:rowOff>360</xdr:rowOff>
    </xdr:from>
    <xdr:to>
      <xdr:col>11</xdr:col>
      <xdr:colOff>468720</xdr:colOff>
      <xdr:row>298</xdr:row>
      <xdr:rowOff>151560</xdr:rowOff>
    </xdr:to>
    <xdr:pic>
      <xdr:nvPicPr>
        <xdr:cNvPr id="34" name="画像 12" descr=""/>
        <xdr:cNvPicPr/>
      </xdr:nvPicPr>
      <xdr:blipFill>
        <a:blip r:embed="rId12"/>
        <a:stretch/>
      </xdr:blipFill>
      <xdr:spPr>
        <a:xfrm>
          <a:off x="0" y="499968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300</xdr:row>
      <xdr:rowOff>360</xdr:rowOff>
    </xdr:from>
    <xdr:to>
      <xdr:col>11</xdr:col>
      <xdr:colOff>468720</xdr:colOff>
      <xdr:row>322</xdr:row>
      <xdr:rowOff>147960</xdr:rowOff>
    </xdr:to>
    <xdr:pic>
      <xdr:nvPicPr>
        <xdr:cNvPr id="35" name="画像 13" descr=""/>
        <xdr:cNvPicPr/>
      </xdr:nvPicPr>
      <xdr:blipFill>
        <a:blip r:embed="rId13"/>
        <a:stretch/>
      </xdr:blipFill>
      <xdr:spPr>
        <a:xfrm>
          <a:off x="0" y="54340200"/>
          <a:ext cx="7200000" cy="4129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324</xdr:row>
      <xdr:rowOff>360</xdr:rowOff>
    </xdr:from>
    <xdr:to>
      <xdr:col>11</xdr:col>
      <xdr:colOff>468720</xdr:colOff>
      <xdr:row>346</xdr:row>
      <xdr:rowOff>151560</xdr:rowOff>
    </xdr:to>
    <xdr:pic>
      <xdr:nvPicPr>
        <xdr:cNvPr id="36" name="画像 14" descr=""/>
        <xdr:cNvPicPr/>
      </xdr:nvPicPr>
      <xdr:blipFill>
        <a:blip r:embed="rId14"/>
        <a:stretch/>
      </xdr:blipFill>
      <xdr:spPr>
        <a:xfrm>
          <a:off x="0" y="586836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348</xdr:row>
      <xdr:rowOff>360</xdr:rowOff>
    </xdr:from>
    <xdr:to>
      <xdr:col>11</xdr:col>
      <xdr:colOff>468720</xdr:colOff>
      <xdr:row>370</xdr:row>
      <xdr:rowOff>151560</xdr:rowOff>
    </xdr:to>
    <xdr:pic>
      <xdr:nvPicPr>
        <xdr:cNvPr id="37" name="画像 15" descr=""/>
        <xdr:cNvPicPr/>
      </xdr:nvPicPr>
      <xdr:blipFill>
        <a:blip r:embed="rId15"/>
        <a:stretch/>
      </xdr:blipFill>
      <xdr:spPr>
        <a:xfrm>
          <a:off x="0" y="630270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372</xdr:row>
      <xdr:rowOff>360</xdr:rowOff>
    </xdr:from>
    <xdr:to>
      <xdr:col>11</xdr:col>
      <xdr:colOff>468720</xdr:colOff>
      <xdr:row>394</xdr:row>
      <xdr:rowOff>151560</xdr:rowOff>
    </xdr:to>
    <xdr:pic>
      <xdr:nvPicPr>
        <xdr:cNvPr id="38" name="画像 16" descr=""/>
        <xdr:cNvPicPr/>
      </xdr:nvPicPr>
      <xdr:blipFill>
        <a:blip r:embed="rId16"/>
        <a:stretch/>
      </xdr:blipFill>
      <xdr:spPr>
        <a:xfrm>
          <a:off x="0" y="673704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396</xdr:row>
      <xdr:rowOff>360</xdr:rowOff>
    </xdr:from>
    <xdr:to>
      <xdr:col>11</xdr:col>
      <xdr:colOff>468720</xdr:colOff>
      <xdr:row>418</xdr:row>
      <xdr:rowOff>151560</xdr:rowOff>
    </xdr:to>
    <xdr:pic>
      <xdr:nvPicPr>
        <xdr:cNvPr id="39" name="画像 17" descr=""/>
        <xdr:cNvPicPr/>
      </xdr:nvPicPr>
      <xdr:blipFill>
        <a:blip r:embed="rId17"/>
        <a:stretch/>
      </xdr:blipFill>
      <xdr:spPr>
        <a:xfrm>
          <a:off x="0" y="717138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420</xdr:row>
      <xdr:rowOff>360</xdr:rowOff>
    </xdr:from>
    <xdr:to>
      <xdr:col>11</xdr:col>
      <xdr:colOff>468720</xdr:colOff>
      <xdr:row>442</xdr:row>
      <xdr:rowOff>151560</xdr:rowOff>
    </xdr:to>
    <xdr:pic>
      <xdr:nvPicPr>
        <xdr:cNvPr id="40" name="画像 18" descr=""/>
        <xdr:cNvPicPr/>
      </xdr:nvPicPr>
      <xdr:blipFill>
        <a:blip r:embed="rId18"/>
        <a:stretch/>
      </xdr:blipFill>
      <xdr:spPr>
        <a:xfrm>
          <a:off x="0" y="76057200"/>
          <a:ext cx="7200000" cy="41328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R6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8" topLeftCell="B47" activePane="bottomRight" state="frozen"/>
      <selection pane="topLeft" activeCell="A1" activeCellId="0" sqref="A1"/>
      <selection pane="topRight" activeCell="B1" activeCellId="0" sqref="B1"/>
      <selection pane="bottomLeft" activeCell="A47" activeCellId="0" sqref="A47"/>
      <selection pane="bottomRight" activeCell="G37" activeCellId="0" sqref="G37"/>
    </sheetView>
  </sheetViews>
  <sheetFormatPr defaultColWidth="8.3046875" defaultRowHeight="18.75" zeroHeight="false" outlineLevelRow="0" outlineLevelCol="0"/>
  <cols>
    <col collapsed="false" customWidth="true" hidden="false" outlineLevel="0" max="1" min="1" style="0" width="4.87"/>
    <col collapsed="false" customWidth="true" hidden="false" outlineLevel="0" max="2" min="2" style="0" width="12"/>
    <col collapsed="false" customWidth="true" hidden="false" outlineLevel="0" max="3" min="3" style="0" width="10.61"/>
    <col collapsed="false" customWidth="true" hidden="false" outlineLevel="0" max="7" min="7" style="0" width="9.88"/>
    <col collapsed="false" customWidth="true" hidden="false" outlineLevel="0" max="15" min="10" style="0" width="7.75"/>
  </cols>
  <sheetData>
    <row r="1" customFormat="false" ht="18.75" hidden="false" customHeight="false" outlineLevel="0" collapsed="false">
      <c r="A1" s="1" t="s">
        <v>0</v>
      </c>
      <c r="C1" s="0" t="s">
        <v>1</v>
      </c>
    </row>
    <row r="2" customFormat="false" ht="18.75" hidden="false" customHeight="false" outlineLevel="0" collapsed="false">
      <c r="A2" s="1" t="s">
        <v>2</v>
      </c>
      <c r="C2" s="0" t="s">
        <v>3</v>
      </c>
    </row>
    <row r="3" customFormat="false" ht="18.75" hidden="false" customHeight="false" outlineLevel="0" collapsed="false">
      <c r="A3" s="1" t="s">
        <v>4</v>
      </c>
      <c r="C3" s="2" t="n">
        <v>100000</v>
      </c>
    </row>
    <row r="4" customFormat="false" ht="13.8" hidden="false" customHeight="true" outlineLevel="0" collapsed="false">
      <c r="A4" s="1" t="s">
        <v>5</v>
      </c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customFormat="false" ht="25.15" hidden="false" customHeight="true" outlineLevel="0" collapsed="false">
      <c r="A5" s="1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customFormat="false" ht="19.5" hidden="false" customHeight="false" outlineLevel="0" collapsed="false">
      <c r="A6" s="1" t="s">
        <v>7</v>
      </c>
      <c r="C6" s="2" t="s">
        <v>8</v>
      </c>
    </row>
    <row r="7" customFormat="false" ht="19.5" hidden="false" customHeight="false" outlineLevel="0" collapsed="false">
      <c r="A7" s="4" t="s">
        <v>9</v>
      </c>
      <c r="B7" s="4" t="s">
        <v>10</v>
      </c>
      <c r="C7" s="4" t="s">
        <v>10</v>
      </c>
      <c r="D7" s="5" t="s">
        <v>11</v>
      </c>
      <c r="E7" s="6"/>
      <c r="F7" s="7"/>
      <c r="G7" s="8" t="s">
        <v>12</v>
      </c>
      <c r="H7" s="8"/>
      <c r="I7" s="8"/>
      <c r="J7" s="8" t="s">
        <v>13</v>
      </c>
      <c r="K7" s="8"/>
      <c r="L7" s="8"/>
      <c r="M7" s="8" t="s">
        <v>14</v>
      </c>
      <c r="N7" s="8"/>
      <c r="O7" s="8"/>
    </row>
    <row r="8" customFormat="false" ht="13.8" hidden="false" customHeight="false" outlineLevel="0" collapsed="false">
      <c r="A8" s="9"/>
      <c r="B8" s="9" t="s">
        <v>15</v>
      </c>
      <c r="C8" s="10" t="s">
        <v>16</v>
      </c>
      <c r="D8" s="11" t="n">
        <v>0.618</v>
      </c>
      <c r="E8" s="12"/>
      <c r="F8" s="13"/>
      <c r="G8" s="11" t="n">
        <v>0.618</v>
      </c>
      <c r="H8" s="12"/>
      <c r="I8" s="13"/>
      <c r="J8" s="11" t="n">
        <v>0.618</v>
      </c>
      <c r="K8" s="12"/>
      <c r="L8" s="13"/>
      <c r="M8" s="11" t="n">
        <v>0.618</v>
      </c>
      <c r="N8" s="12"/>
      <c r="O8" s="13"/>
      <c r="Q8" s="0" t="e">
        <f aca="false">MT4;bid eurjpy</f>
        <v>#VALUE!</v>
      </c>
    </row>
    <row r="9" customFormat="false" ht="19.5" hidden="false" customHeight="false" outlineLevel="0" collapsed="false">
      <c r="A9" s="14" t="s">
        <v>17</v>
      </c>
      <c r="B9" s="15"/>
      <c r="C9" s="16"/>
      <c r="D9" s="17"/>
      <c r="E9" s="18"/>
      <c r="F9" s="19"/>
      <c r="G9" s="20" t="n">
        <f aca="false">C3</f>
        <v>100000</v>
      </c>
      <c r="H9" s="21" t="n">
        <f aca="false">C3</f>
        <v>100000</v>
      </c>
      <c r="I9" s="22" t="n">
        <f aca="false">C3</f>
        <v>100000</v>
      </c>
      <c r="J9" s="23" t="s">
        <v>13</v>
      </c>
      <c r="K9" s="23"/>
      <c r="L9" s="23"/>
      <c r="M9" s="23"/>
      <c r="N9" s="23"/>
      <c r="O9" s="23"/>
    </row>
    <row r="10" customFormat="false" ht="13.8" hidden="false" customHeight="false" outlineLevel="0" collapsed="false">
      <c r="A10" s="24" t="n">
        <v>1</v>
      </c>
      <c r="B10" s="25" t="n">
        <v>43910</v>
      </c>
      <c r="C10" s="26" t="n">
        <v>1</v>
      </c>
      <c r="D10" s="27" t="n">
        <v>0.618</v>
      </c>
      <c r="E10" s="28"/>
      <c r="F10" s="29"/>
      <c r="G10" s="30" t="n">
        <f aca="false">IF(D10="","",G9+M10)</f>
        <v>101854</v>
      </c>
      <c r="H10" s="30" t="str">
        <f aca="false">IF(E10="","",H9+N10)</f>
        <v/>
      </c>
      <c r="I10" s="30" t="str">
        <f aca="false">IF(F10="","",I9+O10)</f>
        <v/>
      </c>
      <c r="J10" s="31" t="n">
        <f aca="false">IF(G9="","",G9*0.03)</f>
        <v>3000</v>
      </c>
      <c r="K10" s="32" t="n">
        <f aca="false">IF(H9="","",H9*0.03)</f>
        <v>3000</v>
      </c>
      <c r="L10" s="33" t="n">
        <f aca="false">IF(I9="","",I9*0.03)</f>
        <v>3000</v>
      </c>
      <c r="M10" s="31" t="n">
        <f aca="false">IF(D10="","",J10*D10)</f>
        <v>1854</v>
      </c>
      <c r="N10" s="32" t="str">
        <f aca="false">IF(E10="","",K10*E10)</f>
        <v/>
      </c>
      <c r="O10" s="33" t="str">
        <f aca="false">IF(F10="","",L10*F10)</f>
        <v/>
      </c>
      <c r="P10" s="34"/>
      <c r="Q10" s="34"/>
      <c r="R10" s="34"/>
    </row>
    <row r="11" customFormat="false" ht="13.8" hidden="false" customHeight="false" outlineLevel="0" collapsed="false">
      <c r="A11" s="24" t="n">
        <v>2</v>
      </c>
      <c r="B11" s="35" t="n">
        <v>43992</v>
      </c>
      <c r="C11" s="36" t="n">
        <v>2</v>
      </c>
      <c r="D11" s="37" t="n">
        <v>0.618</v>
      </c>
      <c r="E11" s="38"/>
      <c r="F11" s="39"/>
      <c r="G11" s="30" t="n">
        <f aca="false">IF(D11="","",G10+M11)</f>
        <v>103742.37316</v>
      </c>
      <c r="H11" s="30" t="str">
        <f aca="false">IF(E11="","",H10+N11)</f>
        <v/>
      </c>
      <c r="I11" s="30" t="str">
        <f aca="false">IF(F11="","",I10+O11)</f>
        <v/>
      </c>
      <c r="J11" s="40" t="n">
        <f aca="false">IF(G10="","",G10*0.03)</f>
        <v>3055.62</v>
      </c>
      <c r="K11" s="41" t="str">
        <f aca="false">IF(H10="","",H10*0.03)</f>
        <v/>
      </c>
      <c r="L11" s="42" t="str">
        <f aca="false">IF(I10="","",I10*0.03)</f>
        <v/>
      </c>
      <c r="M11" s="40" t="n">
        <f aca="false">IF(D11="","",J11*D11)</f>
        <v>1888.37316</v>
      </c>
      <c r="N11" s="41" t="str">
        <f aca="false">IF(E11="","",K11*E11)</f>
        <v/>
      </c>
      <c r="O11" s="42" t="str">
        <f aca="false">IF(F11="","",L11*F11)</f>
        <v/>
      </c>
      <c r="P11" s="34"/>
      <c r="Q11" s="34"/>
      <c r="R11" s="34"/>
    </row>
    <row r="12" customFormat="false" ht="13.8" hidden="false" customHeight="false" outlineLevel="0" collapsed="false">
      <c r="A12" s="24" t="n">
        <v>3</v>
      </c>
      <c r="B12" s="35" t="n">
        <v>44140</v>
      </c>
      <c r="C12" s="36" t="n">
        <v>1</v>
      </c>
      <c r="D12" s="37" t="n">
        <v>0.618</v>
      </c>
      <c r="E12" s="38"/>
      <c r="F12" s="43"/>
      <c r="G12" s="30" t="n">
        <f aca="false">IF(D12="","",G11+M12)</f>
        <v>105665.756758386</v>
      </c>
      <c r="H12" s="30" t="str">
        <f aca="false">IF(E12="","",H11+N12)</f>
        <v/>
      </c>
      <c r="I12" s="30" t="str">
        <f aca="false">IF(F12="","",I11+O12)</f>
        <v/>
      </c>
      <c r="J12" s="40" t="n">
        <f aca="false">IF(G11="","",G11*0.03)</f>
        <v>3112.2711948</v>
      </c>
      <c r="K12" s="41" t="str">
        <f aca="false">IF(H11="","",H11*0.03)</f>
        <v/>
      </c>
      <c r="L12" s="42" t="str">
        <f aca="false">IF(I11="","",I11*0.03)</f>
        <v/>
      </c>
      <c r="M12" s="40" t="n">
        <f aca="false">IF(D12="","",J12*D12)</f>
        <v>1923.3835983864</v>
      </c>
      <c r="N12" s="41" t="str">
        <f aca="false">IF(E12="","",K12*E12)</f>
        <v/>
      </c>
      <c r="O12" s="42" t="str">
        <f aca="false">IF(F12="","",L12*F12)</f>
        <v/>
      </c>
      <c r="P12" s="34"/>
      <c r="Q12" s="34"/>
      <c r="R12" s="34"/>
    </row>
    <row r="13" customFormat="false" ht="13.8" hidden="false" customHeight="false" outlineLevel="0" collapsed="false">
      <c r="A13" s="24" t="n">
        <v>4</v>
      </c>
      <c r="B13" s="35" t="n">
        <v>44578</v>
      </c>
      <c r="C13" s="36" t="n">
        <v>2</v>
      </c>
      <c r="D13" s="37" t="n">
        <v>0.618</v>
      </c>
      <c r="E13" s="38"/>
      <c r="F13" s="39"/>
      <c r="G13" s="30" t="n">
        <f aca="false">IF(D13="","",G12+M13)</f>
        <v>107624.799888687</v>
      </c>
      <c r="H13" s="30" t="str">
        <f aca="false">IF(E13="","",H12+N13)</f>
        <v/>
      </c>
      <c r="I13" s="30" t="str">
        <f aca="false">IF(F13="","",I12+O13)</f>
        <v/>
      </c>
      <c r="J13" s="40" t="n">
        <f aca="false">IF(G12="","",G12*0.03)</f>
        <v>3169.97270275159</v>
      </c>
      <c r="K13" s="41" t="str">
        <f aca="false">IF(H12="","",H12*0.03)</f>
        <v/>
      </c>
      <c r="L13" s="42" t="str">
        <f aca="false">IF(I12="","",I12*0.03)</f>
        <v/>
      </c>
      <c r="M13" s="40" t="n">
        <f aca="false">IF(D13="","",J13*D13)</f>
        <v>1959.04313030048</v>
      </c>
      <c r="N13" s="41" t="str">
        <f aca="false">IF(E13="","",K13*E13)</f>
        <v/>
      </c>
      <c r="O13" s="42" t="str">
        <f aca="false">IF(F13="","",L13*F13)</f>
        <v/>
      </c>
      <c r="P13" s="34"/>
      <c r="Q13" s="34"/>
      <c r="R13" s="34"/>
    </row>
    <row r="14" customFormat="false" ht="13.8" hidden="false" customHeight="false" outlineLevel="0" collapsed="false">
      <c r="A14" s="24" t="n">
        <v>5</v>
      </c>
      <c r="B14" s="35" t="n">
        <v>42752</v>
      </c>
      <c r="C14" s="36" t="n">
        <v>1</v>
      </c>
      <c r="D14" s="37" t="n">
        <v>0.618</v>
      </c>
      <c r="E14" s="38"/>
      <c r="F14" s="43"/>
      <c r="G14" s="30" t="n">
        <f aca="false">IF(D14="","",G13+M14)</f>
        <v>109620.163678623</v>
      </c>
      <c r="H14" s="30" t="str">
        <f aca="false">IF(E14="","",H13+N14)</f>
        <v/>
      </c>
      <c r="I14" s="30" t="str">
        <f aca="false">IF(F14="","",I13+O14)</f>
        <v/>
      </c>
      <c r="J14" s="40" t="n">
        <f aca="false">IF(G13="","",G13*0.03)</f>
        <v>3228.74399666061</v>
      </c>
      <c r="K14" s="41" t="str">
        <f aca="false">IF(H13="","",H13*0.03)</f>
        <v/>
      </c>
      <c r="L14" s="42" t="str">
        <f aca="false">IF(I13="","",I13*0.03)</f>
        <v/>
      </c>
      <c r="M14" s="40" t="n">
        <f aca="false">IF(D14="","",J14*D14)</f>
        <v>1995.36378993625</v>
      </c>
      <c r="N14" s="41" t="str">
        <f aca="false">IF(E14="","",K14*E14)</f>
        <v/>
      </c>
      <c r="O14" s="42" t="str">
        <f aca="false">IF(F14="","",L14*F14)</f>
        <v/>
      </c>
      <c r="P14" s="34"/>
      <c r="Q14" s="34"/>
      <c r="R14" s="34"/>
    </row>
    <row r="15" customFormat="false" ht="13.8" hidden="false" customHeight="false" outlineLevel="0" collapsed="false">
      <c r="A15" s="44" t="n">
        <v>6</v>
      </c>
      <c r="B15" s="45" t="n">
        <v>42872</v>
      </c>
      <c r="C15" s="46" t="n">
        <v>2</v>
      </c>
      <c r="D15" s="47" t="n">
        <v>0.618</v>
      </c>
      <c r="E15" s="48"/>
      <c r="F15" s="49"/>
      <c r="G15" s="50" t="n">
        <f aca="false">IF(D15="","",G14+M15)</f>
        <v>111652.521513225</v>
      </c>
      <c r="H15" s="50" t="str">
        <f aca="false">IF(E15="","",H14+N15)</f>
        <v/>
      </c>
      <c r="I15" s="50" t="str">
        <f aca="false">IF(F15="","",I14+O15)</f>
        <v/>
      </c>
      <c r="J15" s="51" t="n">
        <f aca="false">IF(G14="","",G14*0.03)</f>
        <v>3288.60491035869</v>
      </c>
      <c r="K15" s="52" t="str">
        <f aca="false">IF(H14="","",H14*0.03)</f>
        <v/>
      </c>
      <c r="L15" s="53" t="str">
        <f aca="false">IF(I14="","",I14*0.03)</f>
        <v/>
      </c>
      <c r="M15" s="51" t="n">
        <f aca="false">IF(D15="","",J15*D15)</f>
        <v>2032.35783460167</v>
      </c>
      <c r="N15" s="52" t="str">
        <f aca="false">IF(E15="","",K15*E15)</f>
        <v/>
      </c>
      <c r="O15" s="53" t="str">
        <f aca="false">IF(F15="","",L15*F15)</f>
        <v/>
      </c>
      <c r="P15" s="34"/>
      <c r="Q15" s="34"/>
      <c r="R15" s="34"/>
    </row>
    <row r="16" customFormat="false" ht="13.8" hidden="false" customHeight="false" outlineLevel="0" collapsed="false">
      <c r="A16" s="54" t="n">
        <v>7</v>
      </c>
      <c r="B16" s="55" t="n">
        <v>43266</v>
      </c>
      <c r="C16" s="56" t="n">
        <v>2</v>
      </c>
      <c r="D16" s="57" t="n">
        <v>0.618</v>
      </c>
      <c r="E16" s="38"/>
      <c r="F16" s="58"/>
      <c r="G16" s="30" t="n">
        <f aca="false">IF(D16="","",G15+M16)</f>
        <v>113722.55926208</v>
      </c>
      <c r="H16" s="30" t="str">
        <f aca="false">IF(E16="","",H15+N16)</f>
        <v/>
      </c>
      <c r="I16" s="30" t="str">
        <f aca="false">IF(F16="","",I15+O16)</f>
        <v/>
      </c>
      <c r="J16" s="59" t="n">
        <f aca="false">IF(G15="","",G15*0.03)</f>
        <v>3349.57564539674</v>
      </c>
      <c r="K16" s="41" t="str">
        <f aca="false">IF(H15="","",H15*0.03)</f>
        <v/>
      </c>
      <c r="L16" s="60" t="str">
        <f aca="false">IF(I15="","",I15*0.03)</f>
        <v/>
      </c>
      <c r="M16" s="59" t="n">
        <f aca="false">IF(D16="","",J16*D16)</f>
        <v>2070.03774885519</v>
      </c>
      <c r="N16" s="41" t="str">
        <f aca="false">IF(E16="","",K16*E16)</f>
        <v/>
      </c>
      <c r="O16" s="60" t="str">
        <f aca="false">IF(F16="","",L16*F16)</f>
        <v/>
      </c>
      <c r="P16" s="34"/>
      <c r="Q16" s="34"/>
      <c r="R16" s="34"/>
    </row>
    <row r="17" customFormat="false" ht="13.8" hidden="false" customHeight="false" outlineLevel="0" collapsed="false">
      <c r="A17" s="54" t="n">
        <v>8</v>
      </c>
      <c r="B17" s="55" t="n">
        <v>43402</v>
      </c>
      <c r="C17" s="56" t="n">
        <v>1</v>
      </c>
      <c r="D17" s="57" t="n">
        <v>0.618</v>
      </c>
      <c r="E17" s="38"/>
      <c r="F17" s="58"/>
      <c r="G17" s="30" t="n">
        <f aca="false">IF(D17="","",G16+M17)</f>
        <v>115830.975510799</v>
      </c>
      <c r="H17" s="30" t="str">
        <f aca="false">IF(E17="","",H16+N17)</f>
        <v/>
      </c>
      <c r="I17" s="30" t="str">
        <f aca="false">IF(F17="","",I16+O17)</f>
        <v/>
      </c>
      <c r="J17" s="59" t="n">
        <f aca="false">IF(G16="","",G16*0.03)</f>
        <v>3411.6767778624</v>
      </c>
      <c r="K17" s="41" t="str">
        <f aca="false">IF(H16="","",H16*0.03)</f>
        <v/>
      </c>
      <c r="L17" s="60" t="str">
        <f aca="false">IF(I16="","",I16*0.03)</f>
        <v/>
      </c>
      <c r="M17" s="59" t="n">
        <f aca="false">IF(D17="","",J17*D17)</f>
        <v>2108.41624871896</v>
      </c>
      <c r="N17" s="41" t="str">
        <f aca="false">IF(E17="","",K17*E17)</f>
        <v/>
      </c>
      <c r="O17" s="60" t="str">
        <f aca="false">IF(F17="","",L17*F17)</f>
        <v/>
      </c>
      <c r="P17" s="34"/>
      <c r="Q17" s="34"/>
      <c r="R17" s="34"/>
    </row>
    <row r="18" customFormat="false" ht="13.8" hidden="false" customHeight="false" outlineLevel="0" collapsed="false">
      <c r="A18" s="54" t="n">
        <v>9</v>
      </c>
      <c r="B18" s="55" t="n">
        <v>43731</v>
      </c>
      <c r="C18" s="56" t="n">
        <v>2</v>
      </c>
      <c r="D18" s="57" t="n">
        <v>0.618</v>
      </c>
      <c r="E18" s="38"/>
      <c r="F18" s="58"/>
      <c r="G18" s="30" t="n">
        <f aca="false">IF(D18="","",G17+M18)</f>
        <v>117978.481796769</v>
      </c>
      <c r="H18" s="30" t="str">
        <f aca="false">IF(E18="","",H17+N18)</f>
        <v/>
      </c>
      <c r="I18" s="30" t="str">
        <f aca="false">IF(F18="","",I17+O18)</f>
        <v/>
      </c>
      <c r="J18" s="59" t="n">
        <f aca="false">IF(G17="","",G17*0.03)</f>
        <v>3474.92926532397</v>
      </c>
      <c r="K18" s="41" t="str">
        <f aca="false">IF(H17="","",H17*0.03)</f>
        <v/>
      </c>
      <c r="L18" s="60" t="str">
        <f aca="false">IF(I17="","",I17*0.03)</f>
        <v/>
      </c>
      <c r="M18" s="59" t="n">
        <f aca="false">IF(D18="","",J18*D18)</f>
        <v>2147.50628597021</v>
      </c>
      <c r="N18" s="41" t="str">
        <f aca="false">IF(E18="","",K18*E18)</f>
        <v/>
      </c>
      <c r="O18" s="60" t="str">
        <f aca="false">IF(F18="","",L18*F18)</f>
        <v/>
      </c>
      <c r="P18" s="34"/>
      <c r="Q18" s="34"/>
      <c r="R18" s="34"/>
    </row>
    <row r="19" customFormat="false" ht="13.8" hidden="false" customHeight="false" outlineLevel="0" collapsed="false">
      <c r="A19" s="54" t="n">
        <v>10</v>
      </c>
      <c r="B19" s="55" t="n">
        <v>43910</v>
      </c>
      <c r="C19" s="56" t="n">
        <v>1</v>
      </c>
      <c r="D19" s="61" t="n">
        <v>0.618</v>
      </c>
      <c r="E19" s="38"/>
      <c r="F19" s="58"/>
      <c r="G19" s="30" t="n">
        <f aca="false">IF(D19="","",G18+M19)</f>
        <v>120165.802849281</v>
      </c>
      <c r="H19" s="30" t="str">
        <f aca="false">IF(E19="","",H18+N19)</f>
        <v/>
      </c>
      <c r="I19" s="30" t="str">
        <f aca="false">IF(F19="","",I18+O19)</f>
        <v/>
      </c>
      <c r="J19" s="59" t="n">
        <f aca="false">IF(G18="","",G18*0.03)</f>
        <v>3539.35445390308</v>
      </c>
      <c r="K19" s="41" t="str">
        <f aca="false">IF(H18="","",H18*0.03)</f>
        <v/>
      </c>
      <c r="L19" s="60" t="str">
        <f aca="false">IF(I18="","",I18*0.03)</f>
        <v/>
      </c>
      <c r="M19" s="59" t="n">
        <f aca="false">IF(D19="","",J19*D19)</f>
        <v>2187.3210525121</v>
      </c>
      <c r="N19" s="41" t="str">
        <f aca="false">IF(E19="","",K19*E19)</f>
        <v/>
      </c>
      <c r="O19" s="60" t="str">
        <f aca="false">IF(F19="","",L19*F19)</f>
        <v/>
      </c>
      <c r="P19" s="34"/>
      <c r="Q19" s="34"/>
      <c r="R19" s="34"/>
    </row>
    <row r="20" customFormat="false" ht="13.8" hidden="false" customHeight="false" outlineLevel="0" collapsed="false">
      <c r="A20" s="54" t="n">
        <v>11</v>
      </c>
      <c r="B20" s="55" t="n">
        <v>44002</v>
      </c>
      <c r="C20" s="56" t="n">
        <v>2</v>
      </c>
      <c r="D20" s="61" t="n">
        <v>0.618</v>
      </c>
      <c r="E20" s="38"/>
      <c r="F20" s="58"/>
      <c r="G20" s="30" t="n">
        <f aca="false">IF(D20="","",G19+M20)</f>
        <v>122393.676834107</v>
      </c>
      <c r="H20" s="30" t="str">
        <f aca="false">IF(E20="","",H19+N20)</f>
        <v/>
      </c>
      <c r="I20" s="30" t="str">
        <f aca="false">IF(F20="","",I19+O20)</f>
        <v/>
      </c>
      <c r="J20" s="59" t="n">
        <f aca="false">IF(G19="","",G19*0.03)</f>
        <v>3604.97408547844</v>
      </c>
      <c r="K20" s="41" t="str">
        <f aca="false">IF(H19="","",H19*0.03)</f>
        <v/>
      </c>
      <c r="L20" s="60" t="str">
        <f aca="false">IF(I19="","",I19*0.03)</f>
        <v/>
      </c>
      <c r="M20" s="59" t="n">
        <f aca="false">IF(D20="","",J20*D20)</f>
        <v>2227.87398482567</v>
      </c>
      <c r="N20" s="41" t="str">
        <f aca="false">IF(E20="","",K20*E20)</f>
        <v/>
      </c>
      <c r="O20" s="60" t="str">
        <f aca="false">IF(F20="","",L20*F20)</f>
        <v/>
      </c>
      <c r="P20" s="34"/>
      <c r="Q20" s="34"/>
      <c r="R20" s="34"/>
    </row>
    <row r="21" customFormat="false" ht="13.8" hidden="false" customHeight="false" outlineLevel="0" collapsed="false">
      <c r="A21" s="62" t="n">
        <v>12</v>
      </c>
      <c r="B21" s="63" t="n">
        <v>44081</v>
      </c>
      <c r="C21" s="64" t="n">
        <v>2</v>
      </c>
      <c r="D21" s="65" t="n">
        <v>0.618</v>
      </c>
      <c r="E21" s="66"/>
      <c r="F21" s="67"/>
      <c r="G21" s="68" t="n">
        <f aca="false">IF(D21="","",G20+M21)</f>
        <v>124662.855602611</v>
      </c>
      <c r="H21" s="68" t="str">
        <f aca="false">IF(E21="","",H20+N21)</f>
        <v/>
      </c>
      <c r="I21" s="68" t="str">
        <f aca="false">IF(F21="","",I20+O21)</f>
        <v/>
      </c>
      <c r="J21" s="69" t="n">
        <f aca="false">IF(G20="","",G20*0.03)</f>
        <v>3671.81030502321</v>
      </c>
      <c r="K21" s="70" t="str">
        <f aca="false">IF(H20="","",H20*0.03)</f>
        <v/>
      </c>
      <c r="L21" s="71" t="str">
        <f aca="false">IF(I20="","",I20*0.03)</f>
        <v/>
      </c>
      <c r="M21" s="69" t="n">
        <f aca="false">IF(D21="","",J21*D21)</f>
        <v>2269.17876850434</v>
      </c>
      <c r="N21" s="70" t="str">
        <f aca="false">IF(E21="","",K21*E21)</f>
        <v/>
      </c>
      <c r="O21" s="71" t="str">
        <f aca="false">IF(F21="","",L21*F21)</f>
        <v/>
      </c>
      <c r="P21" s="34"/>
      <c r="Q21" s="34"/>
      <c r="R21" s="34"/>
    </row>
    <row r="22" customFormat="false" ht="18.75" hidden="false" customHeight="false" outlineLevel="0" collapsed="false">
      <c r="A22" s="54" t="n">
        <v>13</v>
      </c>
      <c r="B22" s="55" t="n">
        <v>36440</v>
      </c>
      <c r="C22" s="56" t="n">
        <v>2</v>
      </c>
      <c r="D22" s="61" t="n">
        <v>0.618</v>
      </c>
      <c r="E22" s="38"/>
      <c r="F22" s="58"/>
      <c r="G22" s="30" t="n">
        <f aca="false">IF(D22="","",G21+M22)</f>
        <v>126974.104945483</v>
      </c>
      <c r="H22" s="30" t="str">
        <f aca="false">IF(E22="","",H21+N22)</f>
        <v/>
      </c>
      <c r="I22" s="30" t="str">
        <f aca="false">IF(F22="","",I21+O22)</f>
        <v/>
      </c>
      <c r="J22" s="59" t="n">
        <f aca="false">IF(G21="","",G21*0.03)</f>
        <v>3739.88566807834</v>
      </c>
      <c r="K22" s="41" t="str">
        <f aca="false">IF(H21="","",H21*0.03)</f>
        <v/>
      </c>
      <c r="L22" s="60" t="str">
        <f aca="false">IF(I21="","",I21*0.03)</f>
        <v/>
      </c>
      <c r="M22" s="59" t="n">
        <f aca="false">IF(D22="","",J22*D22)</f>
        <v>2311.24934287241</v>
      </c>
      <c r="N22" s="41" t="str">
        <f aca="false">IF(E22="","",K22*E22)</f>
        <v/>
      </c>
      <c r="O22" s="60" t="str">
        <f aca="false">IF(F22="","",L22*F22)</f>
        <v/>
      </c>
      <c r="P22" s="34"/>
      <c r="Q22" s="34"/>
      <c r="R22" s="34"/>
    </row>
    <row r="23" customFormat="false" ht="18.75" hidden="false" customHeight="false" outlineLevel="0" collapsed="false">
      <c r="A23" s="54" t="n">
        <v>14</v>
      </c>
      <c r="B23" s="55" t="n">
        <v>36564</v>
      </c>
      <c r="C23" s="56" t="n">
        <v>2</v>
      </c>
      <c r="D23" s="61" t="n">
        <v>0.618</v>
      </c>
      <c r="E23" s="38"/>
      <c r="F23" s="58"/>
      <c r="G23" s="30" t="n">
        <f aca="false">IF(D23="","",G22+M23)</f>
        <v>129328.204851173</v>
      </c>
      <c r="H23" s="30" t="str">
        <f aca="false">IF(E23="","",H22+N23)</f>
        <v/>
      </c>
      <c r="I23" s="30" t="str">
        <f aca="false">IF(F23="","",I22+O23)</f>
        <v/>
      </c>
      <c r="J23" s="59" t="n">
        <f aca="false">IF(G22="","",G22*0.03)</f>
        <v>3809.2231483645</v>
      </c>
      <c r="K23" s="41" t="str">
        <f aca="false">IF(H22="","",H22*0.03)</f>
        <v/>
      </c>
      <c r="L23" s="60" t="str">
        <f aca="false">IF(I22="","",I22*0.03)</f>
        <v/>
      </c>
      <c r="M23" s="59" t="n">
        <f aca="false">IF(D23="","",J23*D23)</f>
        <v>2354.09990568926</v>
      </c>
      <c r="N23" s="41" t="str">
        <f aca="false">IF(E23="","",K23*E23)</f>
        <v/>
      </c>
      <c r="O23" s="60" t="str">
        <f aca="false">IF(F23="","",L23*F23)</f>
        <v/>
      </c>
      <c r="P23" s="34"/>
      <c r="Q23" s="34"/>
      <c r="R23" s="34"/>
    </row>
    <row r="24" customFormat="false" ht="18.75" hidden="false" customHeight="false" outlineLevel="0" collapsed="false">
      <c r="A24" s="54" t="n">
        <v>15</v>
      </c>
      <c r="B24" s="55" t="n">
        <v>36578</v>
      </c>
      <c r="C24" s="56" t="n">
        <v>2</v>
      </c>
      <c r="D24" s="61" t="n">
        <v>0.618</v>
      </c>
      <c r="E24" s="38"/>
      <c r="F24" s="72"/>
      <c r="G24" s="30" t="n">
        <f aca="false">IF(D24="","",G23+M24)</f>
        <v>131725.949769113</v>
      </c>
      <c r="H24" s="30" t="str">
        <f aca="false">IF(E24="","",H23+N24)</f>
        <v/>
      </c>
      <c r="I24" s="30" t="str">
        <f aca="false">IF(F24="","",I23+O24)</f>
        <v/>
      </c>
      <c r="J24" s="59" t="n">
        <f aca="false">IF(G23="","",G23*0.03)</f>
        <v>3879.84614553518</v>
      </c>
      <c r="K24" s="41" t="str">
        <f aca="false">IF(H23="","",H23*0.03)</f>
        <v/>
      </c>
      <c r="L24" s="60" t="str">
        <f aca="false">IF(I23="","",I23*0.03)</f>
        <v/>
      </c>
      <c r="M24" s="59" t="n">
        <f aca="false">IF(D24="","",J24*D24)</f>
        <v>2397.74491794074</v>
      </c>
      <c r="N24" s="41" t="str">
        <f aca="false">IF(E24="","",K24*E24)</f>
        <v/>
      </c>
      <c r="O24" s="60" t="str">
        <f aca="false">IF(F24="","",L24*F24)</f>
        <v/>
      </c>
      <c r="P24" s="34"/>
      <c r="Q24" s="34"/>
      <c r="R24" s="34"/>
    </row>
    <row r="25" customFormat="false" ht="18.75" hidden="false" customHeight="false" outlineLevel="0" collapsed="false">
      <c r="A25" s="54" t="n">
        <v>16</v>
      </c>
      <c r="B25" s="55" t="n">
        <v>36822</v>
      </c>
      <c r="C25" s="56" t="n">
        <v>2</v>
      </c>
      <c r="D25" s="61" t="n">
        <v>0.618</v>
      </c>
      <c r="E25" s="38"/>
      <c r="F25" s="58"/>
      <c r="G25" s="30" t="n">
        <f aca="false">IF(D25="","",G24+M25)</f>
        <v>134168.148877833</v>
      </c>
      <c r="H25" s="30" t="str">
        <f aca="false">IF(E25="","",H24+N25)</f>
        <v/>
      </c>
      <c r="I25" s="30" t="str">
        <f aca="false">IF(F25="","",I24+O25)</f>
        <v/>
      </c>
      <c r="J25" s="59" t="n">
        <f aca="false">IF(G24="","",G24*0.03)</f>
        <v>3951.7784930734</v>
      </c>
      <c r="K25" s="41" t="str">
        <f aca="false">IF(H24="","",H24*0.03)</f>
        <v/>
      </c>
      <c r="L25" s="60" t="str">
        <f aca="false">IF(I24="","",I24*0.03)</f>
        <v/>
      </c>
      <c r="M25" s="59" t="n">
        <f aca="false">IF(D25="","",J25*D25)</f>
        <v>2442.19910871936</v>
      </c>
      <c r="N25" s="41" t="str">
        <f aca="false">IF(E25="","",K25*E25)</f>
        <v/>
      </c>
      <c r="O25" s="60" t="str">
        <f aca="false">IF(F25="","",L25*F25)</f>
        <v/>
      </c>
      <c r="P25" s="34"/>
      <c r="Q25" s="34"/>
      <c r="R25" s="34"/>
    </row>
    <row r="26" customFormat="false" ht="18.75" hidden="false" customHeight="false" outlineLevel="0" collapsed="false">
      <c r="A26" s="54" t="n">
        <v>17</v>
      </c>
      <c r="B26" s="55" t="n">
        <v>36568</v>
      </c>
      <c r="C26" s="56" t="n">
        <v>2</v>
      </c>
      <c r="D26" s="61" t="n">
        <v>0.618</v>
      </c>
      <c r="E26" s="38"/>
      <c r="F26" s="58"/>
      <c r="G26" s="30" t="n">
        <f aca="false">IF(D26="","",G25+M26)</f>
        <v>136655.626358028</v>
      </c>
      <c r="H26" s="30" t="str">
        <f aca="false">IF(E26="","",H25+N26)</f>
        <v/>
      </c>
      <c r="I26" s="30" t="str">
        <f aca="false">IF(F26="","",I25+O26)</f>
        <v/>
      </c>
      <c r="J26" s="59" t="n">
        <f aca="false">IF(G25="","",G25*0.03)</f>
        <v>4025.04446633498</v>
      </c>
      <c r="K26" s="41" t="str">
        <f aca="false">IF(H25="","",H25*0.03)</f>
        <v/>
      </c>
      <c r="L26" s="60" t="str">
        <f aca="false">IF(I25="","",I25*0.03)</f>
        <v/>
      </c>
      <c r="M26" s="59" t="n">
        <f aca="false">IF(D26="","",J26*D26)</f>
        <v>2487.47748019502</v>
      </c>
      <c r="N26" s="41" t="str">
        <f aca="false">IF(E26="","",K26*E26)</f>
        <v/>
      </c>
      <c r="O26" s="60" t="str">
        <f aca="false">IF(F26="","",L26*F26)</f>
        <v/>
      </c>
      <c r="P26" s="34"/>
      <c r="Q26" s="34"/>
      <c r="R26" s="34"/>
    </row>
    <row r="27" customFormat="false" ht="18.75" hidden="false" customHeight="false" outlineLevel="0" collapsed="false">
      <c r="A27" s="54" t="n">
        <v>18</v>
      </c>
      <c r="B27" s="55" t="n">
        <v>44574</v>
      </c>
      <c r="C27" s="56" t="n">
        <v>2</v>
      </c>
      <c r="D27" s="61" t="n">
        <v>0.618</v>
      </c>
      <c r="E27" s="38"/>
      <c r="F27" s="58"/>
      <c r="G27" s="30" t="n">
        <f aca="false">IF(D27="","",G26+M27)</f>
        <v>139189.221670706</v>
      </c>
      <c r="H27" s="30" t="str">
        <f aca="false">IF(E27="","",H26+N27)</f>
        <v/>
      </c>
      <c r="I27" s="30" t="str">
        <f aca="false">IF(F27="","",I26+O27)</f>
        <v/>
      </c>
      <c r="J27" s="59" t="n">
        <f aca="false">IF(G26="","",G26*0.03)</f>
        <v>4099.66879074083</v>
      </c>
      <c r="K27" s="41" t="str">
        <f aca="false">IF(H26="","",H26*0.03)</f>
        <v/>
      </c>
      <c r="L27" s="60" t="str">
        <f aca="false">IF(I26="","",I26*0.03)</f>
        <v/>
      </c>
      <c r="M27" s="59" t="n">
        <f aca="false">IF(D27="","",J27*D27)</f>
        <v>2533.59531267784</v>
      </c>
      <c r="N27" s="41" t="str">
        <f aca="false">IF(E27="","",K27*E27)</f>
        <v/>
      </c>
      <c r="O27" s="60" t="str">
        <f aca="false">IF(F27="","",L27*F27)</f>
        <v/>
      </c>
      <c r="P27" s="34"/>
      <c r="Q27" s="34"/>
      <c r="R27" s="34"/>
    </row>
    <row r="28" customFormat="false" ht="18.75" hidden="false" customHeight="false" outlineLevel="0" collapsed="false">
      <c r="A28" s="54" t="n">
        <v>19</v>
      </c>
      <c r="B28" s="55"/>
      <c r="C28" s="56"/>
      <c r="D28" s="61"/>
      <c r="E28" s="38"/>
      <c r="F28" s="58"/>
      <c r="G28" s="30" t="str">
        <f aca="false">IF(D28="","",G27+M28)</f>
        <v/>
      </c>
      <c r="H28" s="30" t="str">
        <f aca="false">IF(E28="","",H27+N28)</f>
        <v/>
      </c>
      <c r="I28" s="30" t="str">
        <f aca="false">IF(F28="","",I27+O28)</f>
        <v/>
      </c>
      <c r="J28" s="59" t="n">
        <f aca="false">IF(G27="","",G27*0.03)</f>
        <v>4175.67665012117</v>
      </c>
      <c r="K28" s="41" t="str">
        <f aca="false">IF(H27="","",H27*0.03)</f>
        <v/>
      </c>
      <c r="L28" s="60" t="str">
        <f aca="false">IF(I27="","",I27*0.03)</f>
        <v/>
      </c>
      <c r="M28" s="59" t="str">
        <f aca="false">IF(D28="","",J28*D28)</f>
        <v/>
      </c>
      <c r="N28" s="41" t="str">
        <f aca="false">IF(E28="","",K28*E28)</f>
        <v/>
      </c>
      <c r="O28" s="60" t="str">
        <f aca="false">IF(F28="","",L28*F28)</f>
        <v/>
      </c>
      <c r="P28" s="34"/>
      <c r="Q28" s="34"/>
      <c r="R28" s="34"/>
    </row>
    <row r="29" customFormat="false" ht="18.75" hidden="false" customHeight="false" outlineLevel="0" collapsed="false">
      <c r="A29" s="54" t="n">
        <v>20</v>
      </c>
      <c r="B29" s="55"/>
      <c r="C29" s="56"/>
      <c r="D29" s="61"/>
      <c r="E29" s="38"/>
      <c r="F29" s="58"/>
      <c r="G29" s="30" t="str">
        <f aca="false">IF(D29="","",G28+M29)</f>
        <v/>
      </c>
      <c r="H29" s="30" t="str">
        <f aca="false">IF(E29="","",H28+N29)</f>
        <v/>
      </c>
      <c r="I29" s="30" t="str">
        <f aca="false">IF(F29="","",I28+O29)</f>
        <v/>
      </c>
      <c r="J29" s="59" t="str">
        <f aca="false">IF(G28="","",G28*0.03)</f>
        <v/>
      </c>
      <c r="K29" s="41" t="str">
        <f aca="false">IF(H28="","",H28*0.03)</f>
        <v/>
      </c>
      <c r="L29" s="60" t="str">
        <f aca="false">IF(I28="","",I28*0.03)</f>
        <v/>
      </c>
      <c r="M29" s="59" t="str">
        <f aca="false">IF(D29="","",J29*D29)</f>
        <v/>
      </c>
      <c r="N29" s="41" t="str">
        <f aca="false">IF(E29="","",K29*E29)</f>
        <v/>
      </c>
      <c r="O29" s="60" t="str">
        <f aca="false">IF(F29="","",L29*F29)</f>
        <v/>
      </c>
      <c r="P29" s="34"/>
      <c r="Q29" s="34"/>
      <c r="R29" s="34"/>
    </row>
    <row r="30" customFormat="false" ht="18.75" hidden="false" customHeight="false" outlineLevel="0" collapsed="false">
      <c r="A30" s="54" t="n">
        <v>21</v>
      </c>
      <c r="B30" s="55"/>
      <c r="C30" s="56"/>
      <c r="D30" s="61"/>
      <c r="E30" s="38"/>
      <c r="F30" s="72"/>
      <c r="G30" s="30" t="str">
        <f aca="false">IF(D30="","",G29+M30)</f>
        <v/>
      </c>
      <c r="H30" s="30" t="str">
        <f aca="false">IF(E30="","",H29+N30)</f>
        <v/>
      </c>
      <c r="I30" s="30" t="str">
        <f aca="false">IF(F30="","",I29+O30)</f>
        <v/>
      </c>
      <c r="J30" s="59" t="str">
        <f aca="false">IF(G29="","",G29*0.03)</f>
        <v/>
      </c>
      <c r="K30" s="41" t="str">
        <f aca="false">IF(H29="","",H29*0.03)</f>
        <v/>
      </c>
      <c r="L30" s="60" t="str">
        <f aca="false">IF(I29="","",I29*0.03)</f>
        <v/>
      </c>
      <c r="M30" s="59" t="str">
        <f aca="false">IF(D30="","",J30*D30)</f>
        <v/>
      </c>
      <c r="N30" s="41" t="str">
        <f aca="false">IF(E30="","",K30*E30)</f>
        <v/>
      </c>
      <c r="O30" s="60" t="str">
        <f aca="false">IF(F30="","",L30*F30)</f>
        <v/>
      </c>
      <c r="P30" s="34"/>
      <c r="Q30" s="34"/>
      <c r="R30" s="34"/>
    </row>
    <row r="31" customFormat="false" ht="18.75" hidden="false" customHeight="false" outlineLevel="0" collapsed="false">
      <c r="A31" s="54" t="n">
        <v>22</v>
      </c>
      <c r="B31" s="55"/>
      <c r="C31" s="56"/>
      <c r="D31" s="61"/>
      <c r="E31" s="38"/>
      <c r="F31" s="72"/>
      <c r="G31" s="30" t="str">
        <f aca="false">IF(D31="","",G30+M31)</f>
        <v/>
      </c>
      <c r="H31" s="30" t="str">
        <f aca="false">IF(E31="","",H30+N31)</f>
        <v/>
      </c>
      <c r="I31" s="30" t="str">
        <f aca="false">IF(F31="","",I30+O31)</f>
        <v/>
      </c>
      <c r="J31" s="59" t="str">
        <f aca="false">IF(G30="","",G30*0.03)</f>
        <v/>
      </c>
      <c r="K31" s="41" t="str">
        <f aca="false">IF(H30="","",H30*0.03)</f>
        <v/>
      </c>
      <c r="L31" s="60" t="str">
        <f aca="false">IF(I30="","",I30*0.03)</f>
        <v/>
      </c>
      <c r="M31" s="59" t="str">
        <f aca="false">IF(D31="","",J31*D31)</f>
        <v/>
      </c>
      <c r="N31" s="41" t="str">
        <f aca="false">IF(E31="","",K31*E31)</f>
        <v/>
      </c>
      <c r="O31" s="60" t="str">
        <f aca="false">IF(F31="","",L31*F31)</f>
        <v/>
      </c>
      <c r="P31" s="34"/>
      <c r="Q31" s="34"/>
      <c r="R31" s="34"/>
    </row>
    <row r="32" customFormat="false" ht="18.75" hidden="false" customHeight="false" outlineLevel="0" collapsed="false">
      <c r="A32" s="54" t="n">
        <v>23</v>
      </c>
      <c r="B32" s="55"/>
      <c r="C32" s="56"/>
      <c r="D32" s="61"/>
      <c r="E32" s="38"/>
      <c r="F32" s="58"/>
      <c r="G32" s="30" t="str">
        <f aca="false">IF(D32="","",G31+M32)</f>
        <v/>
      </c>
      <c r="H32" s="30" t="str">
        <f aca="false">IF(E32="","",H31+N32)</f>
        <v/>
      </c>
      <c r="I32" s="30" t="str">
        <f aca="false">IF(F32="","",I31+O32)</f>
        <v/>
      </c>
      <c r="J32" s="59" t="str">
        <f aca="false">IF(G31="","",G31*0.03)</f>
        <v/>
      </c>
      <c r="K32" s="41" t="str">
        <f aca="false">IF(H31="","",H31*0.03)</f>
        <v/>
      </c>
      <c r="L32" s="60" t="str">
        <f aca="false">IF(I31="","",I31*0.03)</f>
        <v/>
      </c>
      <c r="M32" s="59" t="str">
        <f aca="false">IF(D32="","",J32*D32)</f>
        <v/>
      </c>
      <c r="N32" s="41" t="str">
        <f aca="false">IF(E32="","",K32*E32)</f>
        <v/>
      </c>
      <c r="O32" s="60" t="str">
        <f aca="false">IF(F32="","",L32*F32)</f>
        <v/>
      </c>
      <c r="P32" s="34"/>
      <c r="Q32" s="34"/>
      <c r="R32" s="34"/>
    </row>
    <row r="33" customFormat="false" ht="18.75" hidden="false" customHeight="false" outlineLevel="0" collapsed="false">
      <c r="A33" s="54" t="n">
        <v>24</v>
      </c>
      <c r="B33" s="55"/>
      <c r="C33" s="56"/>
      <c r="D33" s="61"/>
      <c r="E33" s="38"/>
      <c r="F33" s="58"/>
      <c r="G33" s="30" t="str">
        <f aca="false">IF(D33="","",G32+M33)</f>
        <v/>
      </c>
      <c r="H33" s="30" t="str">
        <f aca="false">IF(E33="","",H32+N33)</f>
        <v/>
      </c>
      <c r="I33" s="30" t="str">
        <f aca="false">IF(F33="","",I32+O33)</f>
        <v/>
      </c>
      <c r="J33" s="59" t="str">
        <f aca="false">IF(G32="","",G32*0.03)</f>
        <v/>
      </c>
      <c r="K33" s="41" t="str">
        <f aca="false">IF(H32="","",H32*0.03)</f>
        <v/>
      </c>
      <c r="L33" s="60" t="str">
        <f aca="false">IF(I32="","",I32*0.03)</f>
        <v/>
      </c>
      <c r="M33" s="59" t="str">
        <f aca="false">IF(D33="","",J33*D33)</f>
        <v/>
      </c>
      <c r="N33" s="41" t="str">
        <f aca="false">IF(E33="","",K33*E33)</f>
        <v/>
      </c>
      <c r="O33" s="60" t="str">
        <f aca="false">IF(F33="","",L33*F33)</f>
        <v/>
      </c>
      <c r="P33" s="34"/>
      <c r="Q33" s="34"/>
      <c r="R33" s="34"/>
    </row>
    <row r="34" customFormat="false" ht="18.75" hidden="false" customHeight="false" outlineLevel="0" collapsed="false">
      <c r="A34" s="54" t="n">
        <v>25</v>
      </c>
      <c r="B34" s="55"/>
      <c r="C34" s="56"/>
      <c r="D34" s="61"/>
      <c r="E34" s="38"/>
      <c r="F34" s="58"/>
      <c r="G34" s="30" t="str">
        <f aca="false">IF(D34="","",G33+M34)</f>
        <v/>
      </c>
      <c r="H34" s="30" t="str">
        <f aca="false">IF(E34="","",H33+N34)</f>
        <v/>
      </c>
      <c r="I34" s="30" t="str">
        <f aca="false">IF(F34="","",I33+O34)</f>
        <v/>
      </c>
      <c r="J34" s="59" t="str">
        <f aca="false">IF(G33="","",G33*0.03)</f>
        <v/>
      </c>
      <c r="K34" s="41" t="str">
        <f aca="false">IF(H33="","",H33*0.03)</f>
        <v/>
      </c>
      <c r="L34" s="60" t="str">
        <f aca="false">IF(I33="","",I33*0.03)</f>
        <v/>
      </c>
      <c r="M34" s="59" t="str">
        <f aca="false">IF(D34="","",J34*D34)</f>
        <v/>
      </c>
      <c r="N34" s="41" t="str">
        <f aca="false">IF(E34="","",K34*E34)</f>
        <v/>
      </c>
      <c r="O34" s="60" t="str">
        <f aca="false">IF(F34="","",L34*F34)</f>
        <v/>
      </c>
      <c r="P34" s="34"/>
      <c r="Q34" s="34"/>
      <c r="R34" s="34"/>
    </row>
    <row r="35" customFormat="false" ht="18.75" hidden="false" customHeight="false" outlineLevel="0" collapsed="false">
      <c r="A35" s="54" t="n">
        <v>26</v>
      </c>
      <c r="B35" s="55"/>
      <c r="C35" s="56"/>
      <c r="D35" s="61"/>
      <c r="E35" s="38"/>
      <c r="F35" s="72"/>
      <c r="G35" s="30" t="str">
        <f aca="false">IF(D35="","",G34+M35)</f>
        <v/>
      </c>
      <c r="H35" s="30" t="str">
        <f aca="false">IF(E35="","",H34+N35)</f>
        <v/>
      </c>
      <c r="I35" s="30" t="str">
        <f aca="false">IF(F35="","",I34+O35)</f>
        <v/>
      </c>
      <c r="J35" s="59" t="str">
        <f aca="false">IF(G34="","",G34*0.03)</f>
        <v/>
      </c>
      <c r="K35" s="41" t="str">
        <f aca="false">IF(H34="","",H34*0.03)</f>
        <v/>
      </c>
      <c r="L35" s="60" t="str">
        <f aca="false">IF(I34="","",I34*0.03)</f>
        <v/>
      </c>
      <c r="M35" s="59" t="str">
        <f aca="false">IF(D35="","",J35*D35)</f>
        <v/>
      </c>
      <c r="N35" s="41" t="str">
        <f aca="false">IF(E35="","",K35*E35)</f>
        <v/>
      </c>
      <c r="O35" s="60" t="str">
        <f aca="false">IF(F35="","",L35*F35)</f>
        <v/>
      </c>
      <c r="P35" s="34"/>
      <c r="Q35" s="34"/>
      <c r="R35" s="34"/>
    </row>
    <row r="36" customFormat="false" ht="18.75" hidden="false" customHeight="false" outlineLevel="0" collapsed="false">
      <c r="A36" s="54" t="n">
        <v>27</v>
      </c>
      <c r="B36" s="55"/>
      <c r="C36" s="56"/>
      <c r="D36" s="61"/>
      <c r="E36" s="38"/>
      <c r="F36" s="72"/>
      <c r="G36" s="30" t="str">
        <f aca="false">IF(D36="","",G35+M36)</f>
        <v/>
      </c>
      <c r="H36" s="30" t="str">
        <f aca="false">IF(E36="","",H35+N36)</f>
        <v/>
      </c>
      <c r="I36" s="30" t="str">
        <f aca="false">IF(F36="","",I35+O36)</f>
        <v/>
      </c>
      <c r="J36" s="59" t="str">
        <f aca="false">IF(G35="","",G35*0.03)</f>
        <v/>
      </c>
      <c r="K36" s="41" t="str">
        <f aca="false">IF(H35="","",H35*0.03)</f>
        <v/>
      </c>
      <c r="L36" s="60" t="str">
        <f aca="false">IF(I35="","",I35*0.03)</f>
        <v/>
      </c>
      <c r="M36" s="59" t="str">
        <f aca="false">IF(D36="","",J36*D36)</f>
        <v/>
      </c>
      <c r="N36" s="41" t="str">
        <f aca="false">IF(E36="","",K36*E36)</f>
        <v/>
      </c>
      <c r="O36" s="60" t="str">
        <f aca="false">IF(F36="","",L36*F36)</f>
        <v/>
      </c>
      <c r="P36" s="34"/>
      <c r="Q36" s="34"/>
      <c r="R36" s="34"/>
    </row>
    <row r="37" customFormat="false" ht="18.75" hidden="false" customHeight="false" outlineLevel="0" collapsed="false">
      <c r="A37" s="54" t="n">
        <v>28</v>
      </c>
      <c r="B37" s="55"/>
      <c r="C37" s="56"/>
      <c r="D37" s="61"/>
      <c r="E37" s="38"/>
      <c r="F37" s="58"/>
      <c r="G37" s="30" t="str">
        <f aca="false">IF(D37="","",G36+M37)</f>
        <v/>
      </c>
      <c r="H37" s="30" t="str">
        <f aca="false">IF(E37="","",H36+N37)</f>
        <v/>
      </c>
      <c r="I37" s="30" t="str">
        <f aca="false">IF(F37="","",I36+O37)</f>
        <v/>
      </c>
      <c r="J37" s="59" t="str">
        <f aca="false">IF(G36="","",G36*0.03)</f>
        <v/>
      </c>
      <c r="K37" s="41" t="str">
        <f aca="false">IF(H36="","",H36*0.03)</f>
        <v/>
      </c>
      <c r="L37" s="60" t="str">
        <f aca="false">IF(I36="","",I36*0.03)</f>
        <v/>
      </c>
      <c r="M37" s="59" t="str">
        <f aca="false">IF(D37="","",J37*D37)</f>
        <v/>
      </c>
      <c r="N37" s="41" t="str">
        <f aca="false">IF(E37="","",K37*E37)</f>
        <v/>
      </c>
      <c r="O37" s="60" t="str">
        <f aca="false">IF(F37="","",L37*F37)</f>
        <v/>
      </c>
      <c r="P37" s="34"/>
      <c r="Q37" s="34"/>
      <c r="R37" s="34"/>
    </row>
    <row r="38" customFormat="false" ht="18.75" hidden="false" customHeight="false" outlineLevel="0" collapsed="false">
      <c r="A38" s="54" t="n">
        <v>29</v>
      </c>
      <c r="B38" s="55"/>
      <c r="C38" s="56"/>
      <c r="D38" s="61"/>
      <c r="E38" s="38"/>
      <c r="F38" s="58"/>
      <c r="G38" s="30" t="str">
        <f aca="false">IF(D38="","",G37+M38)</f>
        <v/>
      </c>
      <c r="H38" s="30" t="str">
        <f aca="false">IF(E38="","",H37+N38)</f>
        <v/>
      </c>
      <c r="I38" s="30" t="str">
        <f aca="false">IF(F38="","",I37+O38)</f>
        <v/>
      </c>
      <c r="J38" s="59" t="str">
        <f aca="false">IF(G37="","",G37*0.03)</f>
        <v/>
      </c>
      <c r="K38" s="41" t="str">
        <f aca="false">IF(H37="","",H37*0.03)</f>
        <v/>
      </c>
      <c r="L38" s="60" t="str">
        <f aca="false">IF(I37="","",I37*0.03)</f>
        <v/>
      </c>
      <c r="M38" s="59" t="str">
        <f aca="false">IF(D38="","",J38*D38)</f>
        <v/>
      </c>
      <c r="N38" s="41" t="str">
        <f aca="false">IF(E38="","",K38*E38)</f>
        <v/>
      </c>
      <c r="O38" s="60" t="str">
        <f aca="false">IF(F38="","",L38*F38)</f>
        <v/>
      </c>
      <c r="P38" s="34"/>
      <c r="Q38" s="34"/>
      <c r="R38" s="34"/>
    </row>
    <row r="39" customFormat="false" ht="18.75" hidden="false" customHeight="false" outlineLevel="0" collapsed="false">
      <c r="A39" s="54" t="n">
        <v>30</v>
      </c>
      <c r="B39" s="55"/>
      <c r="C39" s="56"/>
      <c r="D39" s="61"/>
      <c r="E39" s="38"/>
      <c r="F39" s="58"/>
      <c r="G39" s="30" t="str">
        <f aca="false">IF(D39="","",G38+M39)</f>
        <v/>
      </c>
      <c r="H39" s="30" t="str">
        <f aca="false">IF(E39="","",H38+N39)</f>
        <v/>
      </c>
      <c r="I39" s="30" t="str">
        <f aca="false">IF(F39="","",I38+O39)</f>
        <v/>
      </c>
      <c r="J39" s="59" t="str">
        <f aca="false">IF(G38="","",G38*0.03)</f>
        <v/>
      </c>
      <c r="K39" s="41" t="str">
        <f aca="false">IF(H38="","",H38*0.03)</f>
        <v/>
      </c>
      <c r="L39" s="60" t="str">
        <f aca="false">IF(I38="","",I38*0.03)</f>
        <v/>
      </c>
      <c r="M39" s="59" t="str">
        <f aca="false">IF(D39="","",J39*D39)</f>
        <v/>
      </c>
      <c r="N39" s="41" t="str">
        <f aca="false">IF(E39="","",K39*E39)</f>
        <v/>
      </c>
      <c r="O39" s="60" t="str">
        <f aca="false">IF(F39="","",L39*F39)</f>
        <v/>
      </c>
      <c r="P39" s="34"/>
      <c r="Q39" s="34"/>
      <c r="R39" s="34"/>
    </row>
    <row r="40" customFormat="false" ht="18.75" hidden="false" customHeight="false" outlineLevel="0" collapsed="false">
      <c r="A40" s="54" t="n">
        <v>31</v>
      </c>
      <c r="B40" s="55"/>
      <c r="C40" s="56"/>
      <c r="D40" s="61"/>
      <c r="E40" s="38"/>
      <c r="F40" s="58"/>
      <c r="G40" s="30" t="str">
        <f aca="false">IF(D40="","",G39+M40)</f>
        <v/>
      </c>
      <c r="H40" s="30" t="str">
        <f aca="false">IF(E40="","",H39+N40)</f>
        <v/>
      </c>
      <c r="I40" s="30" t="str">
        <f aca="false">IF(F40="","",I39+O40)</f>
        <v/>
      </c>
      <c r="J40" s="59" t="str">
        <f aca="false">IF(G39="","",G39*0.03)</f>
        <v/>
      </c>
      <c r="K40" s="41" t="str">
        <f aca="false">IF(H39="","",H39*0.03)</f>
        <v/>
      </c>
      <c r="L40" s="60" t="str">
        <f aca="false">IF(I39="","",I39*0.03)</f>
        <v/>
      </c>
      <c r="M40" s="59" t="str">
        <f aca="false">IF(D40="","",J40*D40)</f>
        <v/>
      </c>
      <c r="N40" s="41" t="str">
        <f aca="false">IF(E40="","",K40*E40)</f>
        <v/>
      </c>
      <c r="O40" s="60" t="str">
        <f aca="false">IF(F40="","",L40*F40)</f>
        <v/>
      </c>
      <c r="P40" s="34"/>
      <c r="Q40" s="34"/>
      <c r="R40" s="34"/>
    </row>
    <row r="41" customFormat="false" ht="18.75" hidden="false" customHeight="false" outlineLevel="0" collapsed="false">
      <c r="A41" s="54" t="n">
        <v>32</v>
      </c>
      <c r="B41" s="55"/>
      <c r="C41" s="56"/>
      <c r="D41" s="61"/>
      <c r="E41" s="38"/>
      <c r="F41" s="58"/>
      <c r="G41" s="30" t="str">
        <f aca="false">IF(D41="","",G40+M41)</f>
        <v/>
      </c>
      <c r="H41" s="30" t="str">
        <f aca="false">IF(E41="","",H40+N41)</f>
        <v/>
      </c>
      <c r="I41" s="30" t="str">
        <f aca="false">IF(F41="","",I40+O41)</f>
        <v/>
      </c>
      <c r="J41" s="59" t="str">
        <f aca="false">IF(G40="","",G40*0.03)</f>
        <v/>
      </c>
      <c r="K41" s="41" t="str">
        <f aca="false">IF(H40="","",H40*0.03)</f>
        <v/>
      </c>
      <c r="L41" s="60" t="str">
        <f aca="false">IF(I40="","",I40*0.03)</f>
        <v/>
      </c>
      <c r="M41" s="59" t="str">
        <f aca="false">IF(D41="","",J41*D41)</f>
        <v/>
      </c>
      <c r="N41" s="41" t="str">
        <f aca="false">IF(E41="","",K41*E41)</f>
        <v/>
      </c>
      <c r="O41" s="60" t="str">
        <f aca="false">IF(F41="","",L41*F41)</f>
        <v/>
      </c>
      <c r="P41" s="34"/>
      <c r="Q41" s="34"/>
      <c r="R41" s="34"/>
    </row>
    <row r="42" customFormat="false" ht="18.75" hidden="false" customHeight="false" outlineLevel="0" collapsed="false">
      <c r="A42" s="54" t="n">
        <v>33</v>
      </c>
      <c r="B42" s="55"/>
      <c r="C42" s="56"/>
      <c r="D42" s="61"/>
      <c r="E42" s="38"/>
      <c r="F42" s="72"/>
      <c r="G42" s="30" t="str">
        <f aca="false">IF(D42="","",G41+M42)</f>
        <v/>
      </c>
      <c r="H42" s="30" t="str">
        <f aca="false">IF(E42="","",H41+N42)</f>
        <v/>
      </c>
      <c r="I42" s="30" t="str">
        <f aca="false">IF(F42="","",I41+O42)</f>
        <v/>
      </c>
      <c r="J42" s="59" t="str">
        <f aca="false">IF(G41="","",G41*0.03)</f>
        <v/>
      </c>
      <c r="K42" s="41" t="str">
        <f aca="false">IF(H41="","",H41*0.03)</f>
        <v/>
      </c>
      <c r="L42" s="60" t="str">
        <f aca="false">IF(I41="","",I41*0.03)</f>
        <v/>
      </c>
      <c r="M42" s="59" t="str">
        <f aca="false">IF(D42="","",J42*D42)</f>
        <v/>
      </c>
      <c r="N42" s="41" t="str">
        <f aca="false">IF(E42="","",K42*E42)</f>
        <v/>
      </c>
      <c r="O42" s="60" t="str">
        <f aca="false">IF(F42="","",L42*F42)</f>
        <v/>
      </c>
      <c r="P42" s="34"/>
      <c r="Q42" s="34"/>
      <c r="R42" s="34"/>
    </row>
    <row r="43" customFormat="false" ht="18.75" hidden="false" customHeight="false" outlineLevel="0" collapsed="false">
      <c r="A43" s="54" t="n">
        <v>34</v>
      </c>
      <c r="B43" s="55"/>
      <c r="C43" s="56"/>
      <c r="D43" s="61"/>
      <c r="E43" s="38"/>
      <c r="F43" s="72"/>
      <c r="G43" s="30" t="str">
        <f aca="false">IF(D43="","",G42+M43)</f>
        <v/>
      </c>
      <c r="H43" s="30" t="str">
        <f aca="false">IF(E43="","",H42+N43)</f>
        <v/>
      </c>
      <c r="I43" s="30" t="str">
        <f aca="false">IF(F43="","",I42+O43)</f>
        <v/>
      </c>
      <c r="J43" s="59" t="str">
        <f aca="false">IF(G42="","",G42*0.03)</f>
        <v/>
      </c>
      <c r="K43" s="41" t="str">
        <f aca="false">IF(H42="","",H42*0.03)</f>
        <v/>
      </c>
      <c r="L43" s="60" t="str">
        <f aca="false">IF(I42="","",I42*0.03)</f>
        <v/>
      </c>
      <c r="M43" s="59" t="str">
        <f aca="false">IF(D43="","",J43*D43)</f>
        <v/>
      </c>
      <c r="N43" s="41" t="str">
        <f aca="false">IF(E43="","",K43*E43)</f>
        <v/>
      </c>
      <c r="O43" s="60" t="str">
        <f aca="false">IF(F43="","",L43*F43)</f>
        <v/>
      </c>
      <c r="P43" s="34"/>
      <c r="Q43" s="34"/>
      <c r="R43" s="34"/>
    </row>
    <row r="44" customFormat="false" ht="18.75" hidden="false" customHeight="false" outlineLevel="0" collapsed="false">
      <c r="A44" s="73" t="n">
        <v>35</v>
      </c>
      <c r="B44" s="55"/>
      <c r="C44" s="56"/>
      <c r="D44" s="61"/>
      <c r="E44" s="38"/>
      <c r="F44" s="58"/>
      <c r="G44" s="30" t="str">
        <f aca="false">IF(D44="","",G43+M44)</f>
        <v/>
      </c>
      <c r="H44" s="30" t="str">
        <f aca="false">IF(E44="","",H43+N44)</f>
        <v/>
      </c>
      <c r="I44" s="30" t="str">
        <f aca="false">IF(F44="","",I43+O44)</f>
        <v/>
      </c>
      <c r="J44" s="59" t="str">
        <f aca="false">IF(G43="","",G43*0.03)</f>
        <v/>
      </c>
      <c r="K44" s="41" t="str">
        <f aca="false">IF(H43="","",H43*0.03)</f>
        <v/>
      </c>
      <c r="L44" s="60" t="str">
        <f aca="false">IF(I43="","",I43*0.03)</f>
        <v/>
      </c>
      <c r="M44" s="59" t="str">
        <f aca="false">IF(D44="","",J44*D44)</f>
        <v/>
      </c>
      <c r="N44" s="41" t="str">
        <f aca="false">IF(E44="","",K44*E44)</f>
        <v/>
      </c>
      <c r="O44" s="60" t="str">
        <f aca="false">IF(F44="","",L44*F44)</f>
        <v/>
      </c>
    </row>
    <row r="45" customFormat="false" ht="18.75" hidden="false" customHeight="false" outlineLevel="0" collapsed="false">
      <c r="A45" s="54" t="n">
        <v>36</v>
      </c>
      <c r="B45" s="55"/>
      <c r="C45" s="56"/>
      <c r="D45" s="61"/>
      <c r="E45" s="38"/>
      <c r="F45" s="58"/>
      <c r="G45" s="30" t="str">
        <f aca="false">IF(D45="","",G44+M45)</f>
        <v/>
      </c>
      <c r="H45" s="30" t="str">
        <f aca="false">IF(E45="","",H44+N45)</f>
        <v/>
      </c>
      <c r="I45" s="30" t="str">
        <f aca="false">IF(F45="","",I44+O45)</f>
        <v/>
      </c>
      <c r="J45" s="59" t="str">
        <f aca="false">IF(G44="","",G44*0.03)</f>
        <v/>
      </c>
      <c r="K45" s="41" t="str">
        <f aca="false">IF(H44="","",H44*0.03)</f>
        <v/>
      </c>
      <c r="L45" s="60" t="str">
        <f aca="false">IF(I44="","",I44*0.03)</f>
        <v/>
      </c>
      <c r="M45" s="59" t="str">
        <f aca="false">IF(D45="","",J45*D45)</f>
        <v/>
      </c>
      <c r="N45" s="41" t="str">
        <f aca="false">IF(E45="","",K45*E45)</f>
        <v/>
      </c>
      <c r="O45" s="60" t="str">
        <f aca="false">IF(F45="","",L45*F45)</f>
        <v/>
      </c>
    </row>
    <row r="46" customFormat="false" ht="18.75" hidden="false" customHeight="false" outlineLevel="0" collapsed="false">
      <c r="A46" s="54" t="n">
        <v>37</v>
      </c>
      <c r="B46" s="55"/>
      <c r="C46" s="56"/>
      <c r="D46" s="61"/>
      <c r="E46" s="38"/>
      <c r="F46" s="58"/>
      <c r="G46" s="30" t="str">
        <f aca="false">IF(D46="","",G45+M46)</f>
        <v/>
      </c>
      <c r="H46" s="30" t="str">
        <f aca="false">IF(E46="","",H45+N46)</f>
        <v/>
      </c>
      <c r="I46" s="30" t="str">
        <f aca="false">IF(F46="","",I45+O46)</f>
        <v/>
      </c>
      <c r="J46" s="59" t="str">
        <f aca="false">IF(G45="","",G45*0.03)</f>
        <v/>
      </c>
      <c r="K46" s="41" t="str">
        <f aca="false">IF(H45="","",H45*0.03)</f>
        <v/>
      </c>
      <c r="L46" s="60" t="str">
        <f aca="false">IF(I45="","",I45*0.03)</f>
        <v/>
      </c>
      <c r="M46" s="59" t="str">
        <f aca="false">IF(D46="","",J46*D46)</f>
        <v/>
      </c>
      <c r="N46" s="41" t="str">
        <f aca="false">IF(E46="","",K46*E46)</f>
        <v/>
      </c>
      <c r="O46" s="60" t="str">
        <f aca="false">IF(F46="","",L46*F46)</f>
        <v/>
      </c>
    </row>
    <row r="47" customFormat="false" ht="18.75" hidden="false" customHeight="false" outlineLevel="0" collapsed="false">
      <c r="A47" s="54" t="n">
        <v>38</v>
      </c>
      <c r="B47" s="55"/>
      <c r="C47" s="56"/>
      <c r="D47" s="61"/>
      <c r="E47" s="38"/>
      <c r="F47" s="58"/>
      <c r="G47" s="30" t="str">
        <f aca="false">IF(D47="","",G46+M47)</f>
        <v/>
      </c>
      <c r="H47" s="30" t="str">
        <f aca="false">IF(E47="","",H46+N47)</f>
        <v/>
      </c>
      <c r="I47" s="30" t="str">
        <f aca="false">IF(F47="","",I46+O47)</f>
        <v/>
      </c>
      <c r="J47" s="59" t="str">
        <f aca="false">IF(G46="","",G46*0.03)</f>
        <v/>
      </c>
      <c r="K47" s="41" t="str">
        <f aca="false">IF(H46="","",H46*0.03)</f>
        <v/>
      </c>
      <c r="L47" s="60" t="str">
        <f aca="false">IF(I46="","",I46*0.03)</f>
        <v/>
      </c>
      <c r="M47" s="59" t="str">
        <f aca="false">IF(D47="","",J47*D47)</f>
        <v/>
      </c>
      <c r="N47" s="41" t="str">
        <f aca="false">IF(E47="","",K47*E47)</f>
        <v/>
      </c>
      <c r="O47" s="60" t="str">
        <f aca="false">IF(F47="","",L47*F47)</f>
        <v/>
      </c>
    </row>
    <row r="48" customFormat="false" ht="18.75" hidden="false" customHeight="false" outlineLevel="0" collapsed="false">
      <c r="A48" s="54" t="n">
        <v>39</v>
      </c>
      <c r="B48" s="55"/>
      <c r="C48" s="56"/>
      <c r="D48" s="61"/>
      <c r="E48" s="38"/>
      <c r="F48" s="58"/>
      <c r="G48" s="30" t="str">
        <f aca="false">IF(D48="","",G47+M48)</f>
        <v/>
      </c>
      <c r="H48" s="30" t="str">
        <f aca="false">IF(E48="","",H47+N48)</f>
        <v/>
      </c>
      <c r="I48" s="30" t="str">
        <f aca="false">IF(F48="","",I47+O48)</f>
        <v/>
      </c>
      <c r="J48" s="59" t="str">
        <f aca="false">IF(G47="","",G47*0.03)</f>
        <v/>
      </c>
      <c r="K48" s="41" t="str">
        <f aca="false">IF(H47="","",H47*0.03)</f>
        <v/>
      </c>
      <c r="L48" s="60" t="str">
        <f aca="false">IF(I47="","",I47*0.03)</f>
        <v/>
      </c>
      <c r="M48" s="59" t="str">
        <f aca="false">IF(D48="","",J48*D48)</f>
        <v/>
      </c>
      <c r="N48" s="41" t="str">
        <f aca="false">IF(E48="","",K48*E48)</f>
        <v/>
      </c>
      <c r="O48" s="60" t="str">
        <f aca="false">IF(F48="","",L48*F48)</f>
        <v/>
      </c>
    </row>
    <row r="49" customFormat="false" ht="18.75" hidden="false" customHeight="false" outlineLevel="0" collapsed="false">
      <c r="A49" s="54" t="n">
        <v>40</v>
      </c>
      <c r="B49" s="55"/>
      <c r="C49" s="56"/>
      <c r="D49" s="61"/>
      <c r="E49" s="38"/>
      <c r="F49" s="58"/>
      <c r="G49" s="30" t="str">
        <f aca="false">IF(D49="","",G48+M49)</f>
        <v/>
      </c>
      <c r="H49" s="30" t="str">
        <f aca="false">IF(E49="","",H48+N49)</f>
        <v/>
      </c>
      <c r="I49" s="30" t="str">
        <f aca="false">IF(F49="","",I48+O49)</f>
        <v/>
      </c>
      <c r="J49" s="59" t="str">
        <f aca="false">IF(G48="","",G48*0.03)</f>
        <v/>
      </c>
      <c r="K49" s="41" t="str">
        <f aca="false">IF(H48="","",H48*0.03)</f>
        <v/>
      </c>
      <c r="L49" s="60" t="str">
        <f aca="false">IF(I48="","",I48*0.03)</f>
        <v/>
      </c>
      <c r="M49" s="59" t="str">
        <f aca="false">IF(D49="","",J49*D49)</f>
        <v/>
      </c>
      <c r="N49" s="41" t="str">
        <f aca="false">IF(E49="","",K49*E49)</f>
        <v/>
      </c>
      <c r="O49" s="60" t="str">
        <f aca="false">IF(F49="","",L49*F49)</f>
        <v/>
      </c>
    </row>
    <row r="50" customFormat="false" ht="18.75" hidden="false" customHeight="false" outlineLevel="0" collapsed="false">
      <c r="A50" s="54" t="n">
        <v>41</v>
      </c>
      <c r="B50" s="55"/>
      <c r="C50" s="56"/>
      <c r="D50" s="61"/>
      <c r="E50" s="38"/>
      <c r="F50" s="58"/>
      <c r="G50" s="30" t="str">
        <f aca="false">IF(D50="","",G49+M50)</f>
        <v/>
      </c>
      <c r="H50" s="30" t="str">
        <f aca="false">IF(E50="","",H49+N50)</f>
        <v/>
      </c>
      <c r="I50" s="30" t="str">
        <f aca="false">IF(F50="","",I49+O50)</f>
        <v/>
      </c>
      <c r="J50" s="59" t="str">
        <f aca="false">IF(G49="","",G49*0.03)</f>
        <v/>
      </c>
      <c r="K50" s="41" t="str">
        <f aca="false">IF(H49="","",H49*0.03)</f>
        <v/>
      </c>
      <c r="L50" s="60" t="str">
        <f aca="false">IF(I49="","",I49*0.03)</f>
        <v/>
      </c>
      <c r="M50" s="59" t="str">
        <f aca="false">IF(D50="","",J50*D50)</f>
        <v/>
      </c>
      <c r="N50" s="41" t="str">
        <f aca="false">IF(E50="","",K50*E50)</f>
        <v/>
      </c>
      <c r="O50" s="60" t="str">
        <f aca="false">IF(F50="","",L50*F50)</f>
        <v/>
      </c>
    </row>
    <row r="51" customFormat="false" ht="18.75" hidden="false" customHeight="false" outlineLevel="0" collapsed="false">
      <c r="A51" s="54" t="n">
        <v>42</v>
      </c>
      <c r="B51" s="55"/>
      <c r="C51" s="56"/>
      <c r="D51" s="61"/>
      <c r="E51" s="38"/>
      <c r="F51" s="58"/>
      <c r="G51" s="30" t="str">
        <f aca="false">IF(D51="","",G50+M51)</f>
        <v/>
      </c>
      <c r="H51" s="30" t="str">
        <f aca="false">IF(E51="","",H50+N51)</f>
        <v/>
      </c>
      <c r="I51" s="30" t="str">
        <f aca="false">IF(F51="","",I50+O51)</f>
        <v/>
      </c>
      <c r="J51" s="59" t="str">
        <f aca="false">IF(G50="","",G50*0.03)</f>
        <v/>
      </c>
      <c r="K51" s="41" t="str">
        <f aca="false">IF(H50="","",H50*0.03)</f>
        <v/>
      </c>
      <c r="L51" s="60" t="str">
        <f aca="false">IF(I50="","",I50*0.03)</f>
        <v/>
      </c>
      <c r="M51" s="59" t="str">
        <f aca="false">IF(D51="","",J51*D51)</f>
        <v/>
      </c>
      <c r="N51" s="41" t="str">
        <f aca="false">IF(E51="","",K51*E51)</f>
        <v/>
      </c>
      <c r="O51" s="60" t="str">
        <f aca="false">IF(F51="","",L51*F51)</f>
        <v/>
      </c>
    </row>
    <row r="52" customFormat="false" ht="18.75" hidden="false" customHeight="false" outlineLevel="0" collapsed="false">
      <c r="A52" s="54" t="n">
        <v>43</v>
      </c>
      <c r="B52" s="55"/>
      <c r="C52" s="56"/>
      <c r="D52" s="61"/>
      <c r="E52" s="38"/>
      <c r="F52" s="72"/>
      <c r="G52" s="30" t="str">
        <f aca="false">IF(D52="","",G51+M52)</f>
        <v/>
      </c>
      <c r="H52" s="30" t="str">
        <f aca="false">IF(E52="","",H51+N52)</f>
        <v/>
      </c>
      <c r="I52" s="30" t="str">
        <f aca="false">IF(F52="","",I51+O52)</f>
        <v/>
      </c>
      <c r="J52" s="59" t="str">
        <f aca="false">IF(G51="","",G51*0.03)</f>
        <v/>
      </c>
      <c r="K52" s="41" t="str">
        <f aca="false">IF(H51="","",H51*0.03)</f>
        <v/>
      </c>
      <c r="L52" s="60" t="str">
        <f aca="false">IF(I51="","",I51*0.03)</f>
        <v/>
      </c>
      <c r="M52" s="59" t="str">
        <f aca="false">IF(D52="","",J52*D52)</f>
        <v/>
      </c>
      <c r="N52" s="41" t="str">
        <f aca="false">IF(E52="","",K52*E52)</f>
        <v/>
      </c>
      <c r="O52" s="60" t="str">
        <f aca="false">IF(F52="","",L52*F52)</f>
        <v/>
      </c>
    </row>
    <row r="53" customFormat="false" ht="18.75" hidden="false" customHeight="false" outlineLevel="0" collapsed="false">
      <c r="A53" s="54" t="n">
        <v>44</v>
      </c>
      <c r="B53" s="55"/>
      <c r="C53" s="56"/>
      <c r="D53" s="61"/>
      <c r="E53" s="38"/>
      <c r="F53" s="58"/>
      <c r="G53" s="30" t="str">
        <f aca="false">IF(D53="","",G52+M53)</f>
        <v/>
      </c>
      <c r="H53" s="30" t="str">
        <f aca="false">IF(E53="","",H52+N53)</f>
        <v/>
      </c>
      <c r="I53" s="30" t="str">
        <f aca="false">IF(F53="","",I52+O53)</f>
        <v/>
      </c>
      <c r="J53" s="59" t="str">
        <f aca="false">IF(G52="","",G52*0.03)</f>
        <v/>
      </c>
      <c r="K53" s="41" t="str">
        <f aca="false">IF(H52="","",H52*0.03)</f>
        <v/>
      </c>
      <c r="L53" s="60" t="str">
        <f aca="false">IF(I52="","",I52*0.03)</f>
        <v/>
      </c>
      <c r="M53" s="59" t="str">
        <f aca="false">IF(D53="","",J53*D53)</f>
        <v/>
      </c>
      <c r="N53" s="41" t="str">
        <f aca="false">IF(E53="","",K53*E53)</f>
        <v/>
      </c>
      <c r="O53" s="60" t="str">
        <f aca="false">IF(F53="","",L53*F53)</f>
        <v/>
      </c>
    </row>
    <row r="54" customFormat="false" ht="18.75" hidden="false" customHeight="false" outlineLevel="0" collapsed="false">
      <c r="A54" s="54" t="n">
        <v>45</v>
      </c>
      <c r="B54" s="55"/>
      <c r="C54" s="56"/>
      <c r="D54" s="61"/>
      <c r="E54" s="38"/>
      <c r="F54" s="58"/>
      <c r="G54" s="30" t="str">
        <f aca="false">IF(D54="","",G53+M54)</f>
        <v/>
      </c>
      <c r="H54" s="30" t="str">
        <f aca="false">IF(E54="","",H53+N54)</f>
        <v/>
      </c>
      <c r="I54" s="30" t="str">
        <f aca="false">IF(F54="","",I53+O54)</f>
        <v/>
      </c>
      <c r="J54" s="59" t="str">
        <f aca="false">IF(G53="","",G53*0.03)</f>
        <v/>
      </c>
      <c r="K54" s="41" t="str">
        <f aca="false">IF(H53="","",H53*0.03)</f>
        <v/>
      </c>
      <c r="L54" s="60" t="str">
        <f aca="false">IF(I53="","",I53*0.03)</f>
        <v/>
      </c>
      <c r="M54" s="59" t="str">
        <f aca="false">IF(D54="","",J54*D54)</f>
        <v/>
      </c>
      <c r="N54" s="41" t="str">
        <f aca="false">IF(E54="","",K54*E54)</f>
        <v/>
      </c>
      <c r="O54" s="60" t="str">
        <f aca="false">IF(F54="","",L54*F54)</f>
        <v/>
      </c>
    </row>
    <row r="55" customFormat="false" ht="18.75" hidden="false" customHeight="false" outlineLevel="0" collapsed="false">
      <c r="A55" s="54" t="n">
        <v>46</v>
      </c>
      <c r="B55" s="55"/>
      <c r="C55" s="56"/>
      <c r="D55" s="61"/>
      <c r="E55" s="38"/>
      <c r="F55" s="58"/>
      <c r="G55" s="30" t="str">
        <f aca="false">IF(D55="","",G54+M55)</f>
        <v/>
      </c>
      <c r="H55" s="30" t="str">
        <f aca="false">IF(E55="","",H54+N55)</f>
        <v/>
      </c>
      <c r="I55" s="30" t="str">
        <f aca="false">IF(F55="","",I54+O55)</f>
        <v/>
      </c>
      <c r="J55" s="59" t="str">
        <f aca="false">IF(G54="","",G54*0.03)</f>
        <v/>
      </c>
      <c r="K55" s="41" t="str">
        <f aca="false">IF(H54="","",H54*0.03)</f>
        <v/>
      </c>
      <c r="L55" s="60" t="str">
        <f aca="false">IF(I54="","",I54*0.03)</f>
        <v/>
      </c>
      <c r="M55" s="59" t="str">
        <f aca="false">IF(D55="","",J55*D55)</f>
        <v/>
      </c>
      <c r="N55" s="41" t="str">
        <f aca="false">IF(E55="","",K55*E55)</f>
        <v/>
      </c>
      <c r="O55" s="60" t="str">
        <f aca="false">IF(F55="","",L55*F55)</f>
        <v/>
      </c>
    </row>
    <row r="56" customFormat="false" ht="18.75" hidden="false" customHeight="false" outlineLevel="0" collapsed="false">
      <c r="A56" s="54" t="n">
        <v>47</v>
      </c>
      <c r="B56" s="55"/>
      <c r="C56" s="56"/>
      <c r="D56" s="61"/>
      <c r="E56" s="38"/>
      <c r="F56" s="58"/>
      <c r="G56" s="30" t="str">
        <f aca="false">IF(D56="","",G55+M56)</f>
        <v/>
      </c>
      <c r="H56" s="30" t="str">
        <f aca="false">IF(E56="","",H55+N56)</f>
        <v/>
      </c>
      <c r="I56" s="30" t="str">
        <f aca="false">IF(F56="","",I55+O56)</f>
        <v/>
      </c>
      <c r="J56" s="59" t="str">
        <f aca="false">IF(G55="","",G55*0.03)</f>
        <v/>
      </c>
      <c r="K56" s="41" t="str">
        <f aca="false">IF(H55="","",H55*0.03)</f>
        <v/>
      </c>
      <c r="L56" s="60" t="str">
        <f aca="false">IF(I55="","",I55*0.03)</f>
        <v/>
      </c>
      <c r="M56" s="59" t="str">
        <f aca="false">IF(D56="","",J56*D56)</f>
        <v/>
      </c>
      <c r="N56" s="41" t="str">
        <f aca="false">IF(E56="","",K56*E56)</f>
        <v/>
      </c>
      <c r="O56" s="60" t="str">
        <f aca="false">IF(F56="","",L56*F56)</f>
        <v/>
      </c>
    </row>
    <row r="57" customFormat="false" ht="18.75" hidden="false" customHeight="false" outlineLevel="0" collapsed="false">
      <c r="A57" s="54" t="n">
        <v>48</v>
      </c>
      <c r="B57" s="55"/>
      <c r="C57" s="56"/>
      <c r="D57" s="61"/>
      <c r="E57" s="38"/>
      <c r="F57" s="58"/>
      <c r="G57" s="30" t="str">
        <f aca="false">IF(D57="","",G56+M57)</f>
        <v/>
      </c>
      <c r="H57" s="30" t="str">
        <f aca="false">IF(E57="","",H56+N57)</f>
        <v/>
      </c>
      <c r="I57" s="30" t="str">
        <f aca="false">IF(F57="","",I56+O57)</f>
        <v/>
      </c>
      <c r="J57" s="59" t="str">
        <f aca="false">IF(G56="","",G56*0.03)</f>
        <v/>
      </c>
      <c r="K57" s="41" t="str">
        <f aca="false">IF(H56="","",H56*0.03)</f>
        <v/>
      </c>
      <c r="L57" s="60" t="str">
        <f aca="false">IF(I56="","",I56*0.03)</f>
        <v/>
      </c>
      <c r="M57" s="59" t="str">
        <f aca="false">IF(D57="","",J57*D57)</f>
        <v/>
      </c>
      <c r="N57" s="41" t="str">
        <f aca="false">IF(E57="","",K57*E57)</f>
        <v/>
      </c>
      <c r="O57" s="60" t="str">
        <f aca="false">IF(F57="","",L57*F57)</f>
        <v/>
      </c>
    </row>
    <row r="58" customFormat="false" ht="18.75" hidden="false" customHeight="false" outlineLevel="0" collapsed="false">
      <c r="A58" s="54" t="n">
        <v>49</v>
      </c>
      <c r="B58" s="55"/>
      <c r="C58" s="56"/>
      <c r="D58" s="61"/>
      <c r="E58" s="38"/>
      <c r="F58" s="58"/>
      <c r="G58" s="30" t="str">
        <f aca="false">IF(D58="","",G57+M58)</f>
        <v/>
      </c>
      <c r="H58" s="30" t="str">
        <f aca="false">IF(E58="","",H57+N58)</f>
        <v/>
      </c>
      <c r="I58" s="30" t="str">
        <f aca="false">IF(F58="","",I57+O58)</f>
        <v/>
      </c>
      <c r="J58" s="59" t="str">
        <f aca="false">IF(G57="","",G57*0.03)</f>
        <v/>
      </c>
      <c r="K58" s="41" t="str">
        <f aca="false">IF(H57="","",H57*0.03)</f>
        <v/>
      </c>
      <c r="L58" s="60" t="str">
        <f aca="false">IF(I57="","",I57*0.03)</f>
        <v/>
      </c>
      <c r="M58" s="59" t="str">
        <f aca="false">IF(D58="","",J58*D58)</f>
        <v/>
      </c>
      <c r="N58" s="41" t="str">
        <f aca="false">IF(E58="","",K58*E58)</f>
        <v/>
      </c>
      <c r="O58" s="60" t="str">
        <f aca="false">IF(F58="","",L58*F58)</f>
        <v/>
      </c>
    </row>
    <row r="59" customFormat="false" ht="19.5" hidden="false" customHeight="false" outlineLevel="0" collapsed="false">
      <c r="A59" s="54" t="n">
        <v>50</v>
      </c>
      <c r="B59" s="74"/>
      <c r="C59" s="75"/>
      <c r="D59" s="76"/>
      <c r="E59" s="77"/>
      <c r="F59" s="78"/>
      <c r="G59" s="30" t="str">
        <f aca="false">IF(D59="","",G58+M59)</f>
        <v/>
      </c>
      <c r="H59" s="30" t="str">
        <f aca="false">IF(E59="","",H58+N59)</f>
        <v/>
      </c>
      <c r="I59" s="30" t="str">
        <f aca="false">IF(F59="","",I58+O59)</f>
        <v/>
      </c>
      <c r="J59" s="59" t="str">
        <f aca="false">IF(G58="","",G58*0.03)</f>
        <v/>
      </c>
      <c r="K59" s="41" t="str">
        <f aca="false">IF(H58="","",H58*0.03)</f>
        <v/>
      </c>
      <c r="L59" s="60" t="str">
        <f aca="false">IF(I58="","",I58*0.03)</f>
        <v/>
      </c>
      <c r="M59" s="59" t="str">
        <f aca="false">IF(D59="","",J59*D59)</f>
        <v/>
      </c>
      <c r="N59" s="41" t="str">
        <f aca="false">IF(E59="","",K59*E59)</f>
        <v/>
      </c>
      <c r="O59" s="60" t="str">
        <f aca="false">IF(F59="","",L59*F59)</f>
        <v/>
      </c>
    </row>
    <row r="60" customFormat="false" ht="19.5" hidden="false" customHeight="false" outlineLevel="0" collapsed="false">
      <c r="A60" s="54"/>
      <c r="B60" s="79" t="s">
        <v>18</v>
      </c>
      <c r="C60" s="79"/>
      <c r="D60" s="80" t="n">
        <f aca="false">COUNTIF(D10:D59,1.27)</f>
        <v>0</v>
      </c>
      <c r="E60" s="80" t="n">
        <f aca="false">COUNTIF(E10:E59,1.5)</f>
        <v>0</v>
      </c>
      <c r="F60" s="81" t="n">
        <f aca="false">COUNTIF(F10:F59,2)</f>
        <v>0</v>
      </c>
      <c r="G60" s="82" t="n">
        <f aca="false">M60+G9</f>
        <v>139189.221670706</v>
      </c>
      <c r="H60" s="21" t="n">
        <f aca="false">N60+H9</f>
        <v>100000</v>
      </c>
      <c r="I60" s="22" t="n">
        <f aca="false">O60+I9</f>
        <v>100000</v>
      </c>
      <c r="J60" s="8" t="s">
        <v>19</v>
      </c>
      <c r="K60" s="83" t="n">
        <f aca="false">B59-B10</f>
        <v>-43910</v>
      </c>
      <c r="L60" s="84" t="s">
        <v>20</v>
      </c>
      <c r="M60" s="85" t="n">
        <f aca="false">SUM(M10:M59)</f>
        <v>39189.2216707059</v>
      </c>
      <c r="N60" s="86" t="n">
        <f aca="false">SUM(N10:N59)</f>
        <v>0</v>
      </c>
      <c r="O60" s="87" t="n">
        <f aca="false">SUM(O10:O59)</f>
        <v>0</v>
      </c>
    </row>
    <row r="61" customFormat="false" ht="19.5" hidden="false" customHeight="false" outlineLevel="0" collapsed="false">
      <c r="A61" s="54"/>
      <c r="B61" s="88" t="s">
        <v>21</v>
      </c>
      <c r="C61" s="88"/>
      <c r="D61" s="80" t="n">
        <f aca="false">COUNTIF(D10:D59,-1)</f>
        <v>0</v>
      </c>
      <c r="E61" s="80" t="n">
        <f aca="false">COUNTIF(E10:E59,-1)</f>
        <v>0</v>
      </c>
      <c r="F61" s="81" t="n">
        <f aca="false">COUNTIF(F10:F59,-1)</f>
        <v>0</v>
      </c>
      <c r="G61" s="8" t="s">
        <v>22</v>
      </c>
      <c r="H61" s="8"/>
      <c r="I61" s="8"/>
      <c r="J61" s="8" t="s">
        <v>23</v>
      </c>
      <c r="K61" s="8"/>
      <c r="L61" s="8"/>
      <c r="M61" s="54"/>
      <c r="N61" s="73"/>
      <c r="O61" s="89"/>
    </row>
    <row r="62" customFormat="false" ht="19.5" hidden="false" customHeight="false" outlineLevel="0" collapsed="false">
      <c r="A62" s="54"/>
      <c r="B62" s="88" t="s">
        <v>24</v>
      </c>
      <c r="C62" s="88"/>
      <c r="D62" s="80" t="n">
        <f aca="false">COUNTIF(D10:D59,0)</f>
        <v>0</v>
      </c>
      <c r="E62" s="80" t="n">
        <f aca="false">COUNTIF(E10:E59,0)</f>
        <v>0</v>
      </c>
      <c r="F62" s="80" t="n">
        <f aca="false">COUNTIF(F10:F59,0)</f>
        <v>0</v>
      </c>
      <c r="G62" s="90" t="n">
        <f aca="false">G60/G9</f>
        <v>1.39189221670706</v>
      </c>
      <c r="H62" s="91" t="n">
        <f aca="false">H60/H9</f>
        <v>1</v>
      </c>
      <c r="I62" s="92" t="n">
        <f aca="false">I60/I9</f>
        <v>1</v>
      </c>
      <c r="J62" s="93" t="n">
        <f aca="false">(G62-100%)*30/K60</f>
        <v>-0.000267746902783233</v>
      </c>
      <c r="K62" s="93" t="n">
        <f aca="false">(H62-100%)*30/K60</f>
        <v>-0</v>
      </c>
      <c r="L62" s="94" t="n">
        <f aca="false">(I62-100%)*30/K60</f>
        <v>-0</v>
      </c>
      <c r="M62" s="95"/>
      <c r="N62" s="96"/>
      <c r="O62" s="97"/>
    </row>
    <row r="63" customFormat="false" ht="19.5" hidden="false" customHeight="false" outlineLevel="0" collapsed="false">
      <c r="A63" s="73"/>
      <c r="B63" s="98" t="s">
        <v>25</v>
      </c>
      <c r="C63" s="98"/>
      <c r="D63" s="99" t="e">
        <f aca="false">D60/(D60+D61+D62)</f>
        <v>#DIV/0!</v>
      </c>
      <c r="E63" s="100" t="e">
        <f aca="false">E60/(E60+E61+E62)</f>
        <v>#DIV/0!</v>
      </c>
      <c r="F63" s="101" t="e">
        <f aca="false">F60/(F60+F61+F62)</f>
        <v>#DIV/0!</v>
      </c>
    </row>
    <row r="65" customFormat="false" ht="18.75" hidden="false" customHeight="false" outlineLevel="0" collapsed="false">
      <c r="D65" s="102"/>
      <c r="E65" s="102"/>
      <c r="F65" s="102"/>
    </row>
  </sheetData>
  <mergeCells count="12">
    <mergeCell ref="C4:O5"/>
    <mergeCell ref="G7:I7"/>
    <mergeCell ref="J7:L7"/>
    <mergeCell ref="M7:O7"/>
    <mergeCell ref="J9:L9"/>
    <mergeCell ref="M9:O9"/>
    <mergeCell ref="B60:C60"/>
    <mergeCell ref="B61:C61"/>
    <mergeCell ref="G61:I61"/>
    <mergeCell ref="J61:L61"/>
    <mergeCell ref="B62:C62"/>
    <mergeCell ref="B63:C6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L21:Q42"/>
  <sheetViews>
    <sheetView showFormulas="false" showGridLines="true" showRowColHeaders="true" showZeros="true" rightToLeft="false" tabSelected="false" showOutlineSymbols="true" defaultGridColor="true" view="normal" topLeftCell="A152" colorId="64" zoomScale="100" zoomScaleNormal="100" zoomScalePageLayoutView="100" workbookViewId="0">
      <selection pane="topLeft" activeCell="O187" activeCellId="0" sqref="O187"/>
    </sheetView>
  </sheetViews>
  <sheetFormatPr defaultColWidth="8.1171875" defaultRowHeight="14.25" zeroHeight="false" outlineLevelRow="0" outlineLevelCol="0"/>
  <cols>
    <col collapsed="false" customWidth="true" hidden="false" outlineLevel="0" max="1" min="1" style="103" width="6.62"/>
    <col collapsed="false" customWidth="true" hidden="false" outlineLevel="0" max="2" min="2" style="104" width="7.25"/>
    <col collapsed="false" customWidth="false" hidden="false" outlineLevel="0" max="256" min="3" style="104" width="8.12"/>
    <col collapsed="false" customWidth="true" hidden="false" outlineLevel="0" max="257" min="257" style="104" width="6.62"/>
    <col collapsed="false" customWidth="true" hidden="false" outlineLevel="0" max="258" min="258" style="104" width="7.25"/>
    <col collapsed="false" customWidth="false" hidden="false" outlineLevel="0" max="512" min="259" style="104" width="8.12"/>
    <col collapsed="false" customWidth="true" hidden="false" outlineLevel="0" max="513" min="513" style="104" width="6.62"/>
    <col collapsed="false" customWidth="true" hidden="false" outlineLevel="0" max="514" min="514" style="104" width="7.25"/>
    <col collapsed="false" customWidth="false" hidden="false" outlineLevel="0" max="768" min="515" style="104" width="8.12"/>
    <col collapsed="false" customWidth="true" hidden="false" outlineLevel="0" max="769" min="769" style="104" width="6.62"/>
    <col collapsed="false" customWidth="true" hidden="false" outlineLevel="0" max="770" min="770" style="104" width="7.25"/>
    <col collapsed="false" customWidth="false" hidden="false" outlineLevel="0" max="1024" min="771" style="104" width="8.12"/>
  </cols>
  <sheetData>
    <row r="21" customFormat="false" ht="15" hidden="false" customHeight="false" outlineLevel="0" collapsed="false">
      <c r="L21" s="0"/>
      <c r="M21" s="0"/>
      <c r="N21" s="0"/>
      <c r="O21" s="0"/>
      <c r="P21" s="0"/>
      <c r="Q21" s="0"/>
    </row>
    <row r="22" customFormat="false" ht="15" hidden="false" customHeight="false" outlineLevel="0" collapsed="false"/>
    <row r="23" customFormat="false" ht="15" hidden="false" customHeight="false" outlineLevel="0" collapsed="false"/>
    <row r="39" customFormat="false" ht="15" hidden="false" customHeight="false" outlineLevel="0" collapsed="false"/>
    <row r="42" customFormat="false" ht="15" hidden="false" customHeight="false" outlineLevel="0" collapsed="false">
      <c r="M42" s="105" t="s">
        <v>26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J2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1171875" defaultRowHeight="13.5" zeroHeight="false" outlineLevelRow="0" outlineLevelCol="0"/>
  <cols>
    <col collapsed="false" customWidth="false" hidden="false" outlineLevel="0" max="1024" min="1" style="104" width="8.12"/>
  </cols>
  <sheetData>
    <row r="1" customFormat="false" ht="13.5" hidden="false" customHeight="false" outlineLevel="0" collapsed="false">
      <c r="A1" s="104" t="s">
        <v>27</v>
      </c>
    </row>
    <row r="2" customFormat="false" ht="13.8" hidden="false" customHeight="true" outlineLevel="0" collapsed="false">
      <c r="A2" s="106" t="s">
        <v>28</v>
      </c>
      <c r="B2" s="106"/>
      <c r="C2" s="106"/>
      <c r="D2" s="106"/>
      <c r="E2" s="106"/>
      <c r="F2" s="106"/>
      <c r="G2" s="106"/>
      <c r="H2" s="106"/>
      <c r="I2" s="106"/>
      <c r="J2" s="106"/>
    </row>
    <row r="3" customFormat="false" ht="13.5" hidden="false" customHeight="false" outlineLevel="0" collapsed="false">
      <c r="A3" s="106"/>
      <c r="B3" s="106"/>
      <c r="C3" s="106"/>
      <c r="D3" s="106"/>
      <c r="E3" s="106"/>
      <c r="F3" s="106"/>
      <c r="G3" s="106"/>
      <c r="H3" s="106"/>
      <c r="I3" s="106"/>
      <c r="J3" s="106"/>
    </row>
    <row r="4" customFormat="false" ht="13.5" hidden="false" customHeight="false" outlineLevel="0" collapsed="false">
      <c r="A4" s="106"/>
      <c r="B4" s="106"/>
      <c r="C4" s="106"/>
      <c r="D4" s="106"/>
      <c r="E4" s="106"/>
      <c r="F4" s="106"/>
      <c r="G4" s="106"/>
      <c r="H4" s="106"/>
      <c r="I4" s="106"/>
      <c r="J4" s="106"/>
    </row>
    <row r="5" customFormat="false" ht="13.5" hidden="false" customHeight="false" outlineLevel="0" collapsed="false">
      <c r="A5" s="106"/>
      <c r="B5" s="106"/>
      <c r="C5" s="106"/>
      <c r="D5" s="106"/>
      <c r="E5" s="106"/>
      <c r="F5" s="106"/>
      <c r="G5" s="106"/>
      <c r="H5" s="106"/>
      <c r="I5" s="106"/>
      <c r="J5" s="106"/>
    </row>
    <row r="6" customFormat="false" ht="13.5" hidden="false" customHeight="false" outlineLevel="0" collapsed="false">
      <c r="A6" s="106"/>
      <c r="B6" s="106"/>
      <c r="C6" s="106"/>
      <c r="D6" s="106"/>
      <c r="E6" s="106"/>
      <c r="F6" s="106"/>
      <c r="G6" s="106"/>
      <c r="H6" s="106"/>
      <c r="I6" s="106"/>
      <c r="J6" s="106"/>
    </row>
    <row r="7" customFormat="false" ht="13.5" hidden="false" customHeight="false" outlineLevel="0" collapsed="false">
      <c r="A7" s="106"/>
      <c r="B7" s="106"/>
      <c r="C7" s="106"/>
      <c r="D7" s="106"/>
      <c r="E7" s="106"/>
      <c r="F7" s="106"/>
      <c r="G7" s="106"/>
      <c r="H7" s="106"/>
      <c r="I7" s="106"/>
      <c r="J7" s="106"/>
    </row>
    <row r="8" customFormat="false" ht="13.5" hidden="false" customHeight="false" outlineLevel="0" collapsed="false">
      <c r="A8" s="106"/>
      <c r="B8" s="106"/>
      <c r="C8" s="106"/>
      <c r="D8" s="106"/>
      <c r="E8" s="106"/>
      <c r="F8" s="106"/>
      <c r="G8" s="106"/>
      <c r="H8" s="106"/>
      <c r="I8" s="106"/>
      <c r="J8" s="106"/>
    </row>
    <row r="9" customFormat="false" ht="13.5" hidden="false" customHeight="false" outlineLevel="0" collapsed="false">
      <c r="A9" s="106"/>
      <c r="B9" s="106"/>
      <c r="C9" s="106"/>
      <c r="D9" s="106"/>
      <c r="E9" s="106"/>
      <c r="F9" s="106"/>
      <c r="G9" s="106"/>
      <c r="H9" s="106"/>
      <c r="I9" s="106"/>
      <c r="J9" s="106"/>
    </row>
    <row r="11" customFormat="false" ht="13.5" hidden="false" customHeight="false" outlineLevel="0" collapsed="false">
      <c r="A11" s="104" t="s">
        <v>29</v>
      </c>
    </row>
    <row r="12" customFormat="false" ht="13.5" hidden="false" customHeight="false" outlineLevel="0" collapsed="false">
      <c r="A12" s="107"/>
      <c r="B12" s="107"/>
      <c r="C12" s="107"/>
      <c r="D12" s="107"/>
      <c r="E12" s="107"/>
      <c r="F12" s="107"/>
      <c r="G12" s="107"/>
      <c r="H12" s="107"/>
      <c r="I12" s="107"/>
      <c r="J12" s="107"/>
    </row>
    <row r="13" customFormat="false" ht="13.5" hidden="false" customHeight="false" outlineLevel="0" collapsed="false">
      <c r="A13" s="107"/>
      <c r="B13" s="107"/>
      <c r="C13" s="107"/>
      <c r="D13" s="107"/>
      <c r="E13" s="107"/>
      <c r="F13" s="107"/>
      <c r="G13" s="107"/>
      <c r="H13" s="107"/>
      <c r="I13" s="107"/>
      <c r="J13" s="107"/>
    </row>
    <row r="14" customFormat="false" ht="13.5" hidden="false" customHeight="false" outlineLevel="0" collapsed="false">
      <c r="A14" s="107"/>
      <c r="B14" s="107"/>
      <c r="C14" s="107"/>
      <c r="D14" s="107"/>
      <c r="E14" s="107"/>
      <c r="F14" s="107"/>
      <c r="G14" s="107"/>
      <c r="H14" s="107"/>
      <c r="I14" s="107"/>
      <c r="J14" s="107"/>
    </row>
    <row r="15" customFormat="false" ht="13.5" hidden="false" customHeight="false" outlineLevel="0" collapsed="false">
      <c r="A15" s="107"/>
      <c r="B15" s="107"/>
      <c r="C15" s="107"/>
      <c r="D15" s="107"/>
      <c r="E15" s="107"/>
      <c r="F15" s="107"/>
      <c r="G15" s="107"/>
      <c r="H15" s="107"/>
      <c r="I15" s="107"/>
      <c r="J15" s="107"/>
    </row>
    <row r="16" customFormat="false" ht="13.5" hidden="false" customHeight="false" outlineLevel="0" collapsed="false">
      <c r="A16" s="107"/>
      <c r="B16" s="107"/>
      <c r="C16" s="107"/>
      <c r="D16" s="107"/>
      <c r="E16" s="107"/>
      <c r="F16" s="107"/>
      <c r="G16" s="107"/>
      <c r="H16" s="107"/>
      <c r="I16" s="107"/>
      <c r="J16" s="107"/>
    </row>
    <row r="17" customFormat="false" ht="13.5" hidden="false" customHeight="false" outlineLevel="0" collapsed="false">
      <c r="A17" s="107"/>
      <c r="B17" s="107"/>
      <c r="C17" s="107"/>
      <c r="D17" s="107"/>
      <c r="E17" s="107"/>
      <c r="F17" s="107"/>
      <c r="G17" s="107"/>
      <c r="H17" s="107"/>
      <c r="I17" s="107"/>
      <c r="J17" s="107"/>
    </row>
    <row r="18" customFormat="false" ht="13.5" hidden="false" customHeight="false" outlineLevel="0" collapsed="false">
      <c r="A18" s="107"/>
      <c r="B18" s="107"/>
      <c r="C18" s="107"/>
      <c r="D18" s="107"/>
      <c r="E18" s="107"/>
      <c r="F18" s="107"/>
      <c r="G18" s="107"/>
      <c r="H18" s="107"/>
      <c r="I18" s="107"/>
      <c r="J18" s="107"/>
    </row>
    <row r="19" customFormat="false" ht="13.5" hidden="false" customHeight="false" outlineLevel="0" collapsed="false">
      <c r="A19" s="107"/>
      <c r="B19" s="107"/>
      <c r="C19" s="107"/>
      <c r="D19" s="107"/>
      <c r="E19" s="107"/>
      <c r="F19" s="107"/>
      <c r="G19" s="107"/>
      <c r="H19" s="107"/>
      <c r="I19" s="107"/>
      <c r="J19" s="107"/>
    </row>
    <row r="21" customFormat="false" ht="13.5" hidden="false" customHeight="false" outlineLevel="0" collapsed="false">
      <c r="A21" s="104" t="s">
        <v>30</v>
      </c>
    </row>
    <row r="22" customFormat="false" ht="13.5" hidden="false" customHeight="false" outlineLevel="0" collapsed="false">
      <c r="A22" s="107"/>
      <c r="B22" s="107"/>
      <c r="C22" s="107"/>
      <c r="D22" s="107"/>
      <c r="E22" s="107"/>
      <c r="F22" s="107"/>
      <c r="G22" s="107"/>
      <c r="H22" s="107"/>
      <c r="I22" s="107"/>
      <c r="J22" s="107"/>
    </row>
    <row r="23" customFormat="false" ht="13.5" hidden="false" customHeight="false" outlineLevel="0" collapsed="false">
      <c r="A23" s="107"/>
      <c r="B23" s="107"/>
      <c r="C23" s="107"/>
      <c r="D23" s="107"/>
      <c r="E23" s="107"/>
      <c r="F23" s="107"/>
      <c r="G23" s="107"/>
      <c r="H23" s="107"/>
      <c r="I23" s="107"/>
      <c r="J23" s="107"/>
    </row>
    <row r="24" customFormat="false" ht="13.5" hidden="false" customHeight="false" outlineLevel="0" collapsed="false">
      <c r="A24" s="107"/>
      <c r="B24" s="107"/>
      <c r="C24" s="107"/>
      <c r="D24" s="107"/>
      <c r="E24" s="107"/>
      <c r="F24" s="107"/>
      <c r="G24" s="107"/>
      <c r="H24" s="107"/>
      <c r="I24" s="107"/>
      <c r="J24" s="107"/>
    </row>
    <row r="25" customFormat="false" ht="13.5" hidden="false" customHeight="false" outlineLevel="0" collapsed="false">
      <c r="A25" s="107"/>
      <c r="B25" s="107"/>
      <c r="C25" s="107"/>
      <c r="D25" s="107"/>
      <c r="E25" s="107"/>
      <c r="F25" s="107"/>
      <c r="G25" s="107"/>
      <c r="H25" s="107"/>
      <c r="I25" s="107"/>
      <c r="J25" s="107"/>
    </row>
    <row r="26" customFormat="false" ht="13.5" hidden="false" customHeight="false" outlineLevel="0" collapsed="false">
      <c r="A26" s="107"/>
      <c r="B26" s="107"/>
      <c r="C26" s="107"/>
      <c r="D26" s="107"/>
      <c r="E26" s="107"/>
      <c r="F26" s="107"/>
      <c r="G26" s="107"/>
      <c r="H26" s="107"/>
      <c r="I26" s="107"/>
      <c r="J26" s="107"/>
    </row>
    <row r="27" customFormat="false" ht="13.5" hidden="false" customHeight="false" outlineLevel="0" collapsed="false">
      <c r="A27" s="107"/>
      <c r="B27" s="107"/>
      <c r="C27" s="107"/>
      <c r="D27" s="107"/>
      <c r="E27" s="107"/>
      <c r="F27" s="107"/>
      <c r="G27" s="107"/>
      <c r="H27" s="107"/>
      <c r="I27" s="107"/>
      <c r="J27" s="107"/>
    </row>
    <row r="28" customFormat="false" ht="13.5" hidden="false" customHeight="false" outlineLevel="0" collapsed="false">
      <c r="A28" s="107"/>
      <c r="B28" s="107"/>
      <c r="C28" s="107"/>
      <c r="D28" s="107"/>
      <c r="E28" s="107"/>
      <c r="F28" s="107"/>
      <c r="G28" s="107"/>
      <c r="H28" s="107"/>
      <c r="I28" s="107"/>
      <c r="J28" s="107"/>
    </row>
    <row r="29" customFormat="false" ht="13.5" hidden="false" customHeight="false" outlineLevel="0" collapsed="false">
      <c r="A29" s="107"/>
      <c r="B29" s="107"/>
      <c r="C29" s="107"/>
      <c r="D29" s="107"/>
      <c r="E29" s="107"/>
      <c r="F29" s="107"/>
      <c r="G29" s="107"/>
      <c r="H29" s="107"/>
      <c r="I29" s="107"/>
      <c r="J29" s="107"/>
    </row>
  </sheetData>
  <mergeCells count="3">
    <mergeCell ref="A2:J9"/>
    <mergeCell ref="A12:J19"/>
    <mergeCell ref="A22:J29"/>
  </mergeCells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4" activeCellId="0" sqref="F4"/>
    </sheetView>
  </sheetViews>
  <sheetFormatPr defaultColWidth="8.3046875" defaultRowHeight="18.75" zeroHeight="false" outlineLevelRow="0" outlineLevelCol="0"/>
  <cols>
    <col collapsed="false" customWidth="true" hidden="false" outlineLevel="0" max="1" min="1" style="0" width="14"/>
    <col collapsed="false" customWidth="true" hidden="false" outlineLevel="0" max="2" min="2" style="0" width="13.25"/>
    <col collapsed="false" customWidth="true" hidden="false" outlineLevel="0" max="4" min="4" style="0" width="14.75"/>
    <col collapsed="false" customWidth="true" hidden="false" outlineLevel="0" max="6" min="6" style="0" width="14.25"/>
    <col collapsed="false" customWidth="true" hidden="false" outlineLevel="0" max="8" min="8" style="0" width="15.62"/>
  </cols>
  <sheetData>
    <row r="1" customFormat="false" ht="18.75" hidden="false" customHeight="false" outlineLevel="0" collapsed="false">
      <c r="A1" s="108" t="s">
        <v>31</v>
      </c>
      <c r="B1" s="109"/>
      <c r="C1" s="110"/>
      <c r="D1" s="111"/>
      <c r="E1" s="110"/>
      <c r="F1" s="111"/>
      <c r="G1" s="110"/>
      <c r="H1" s="111"/>
    </row>
    <row r="2" customFormat="false" ht="18.75" hidden="false" customHeight="false" outlineLevel="0" collapsed="false">
      <c r="A2" s="112"/>
      <c r="B2" s="110"/>
      <c r="C2" s="110"/>
      <c r="D2" s="111"/>
      <c r="E2" s="110"/>
      <c r="F2" s="111"/>
      <c r="G2" s="110"/>
      <c r="H2" s="111"/>
    </row>
    <row r="3" customFormat="false" ht="18.75" hidden="false" customHeight="false" outlineLevel="0" collapsed="false">
      <c r="A3" s="113" t="s">
        <v>32</v>
      </c>
      <c r="B3" s="113" t="s">
        <v>0</v>
      </c>
      <c r="C3" s="113" t="s">
        <v>33</v>
      </c>
      <c r="D3" s="114" t="s">
        <v>34</v>
      </c>
      <c r="E3" s="113" t="s">
        <v>35</v>
      </c>
      <c r="F3" s="114" t="s">
        <v>34</v>
      </c>
      <c r="G3" s="113" t="s">
        <v>36</v>
      </c>
      <c r="H3" s="114" t="s">
        <v>34</v>
      </c>
    </row>
    <row r="4" customFormat="false" ht="18.75" hidden="false" customHeight="false" outlineLevel="0" collapsed="false">
      <c r="A4" s="115" t="s">
        <v>37</v>
      </c>
      <c r="B4" s="115" t="s">
        <v>38</v>
      </c>
      <c r="C4" s="115"/>
      <c r="D4" s="116"/>
      <c r="E4" s="115"/>
      <c r="F4" s="116"/>
      <c r="G4" s="115"/>
      <c r="H4" s="116"/>
    </row>
    <row r="5" customFormat="false" ht="18.75" hidden="false" customHeight="false" outlineLevel="0" collapsed="false">
      <c r="A5" s="115" t="s">
        <v>37</v>
      </c>
      <c r="B5" s="115"/>
      <c r="C5" s="115"/>
      <c r="D5" s="116"/>
      <c r="E5" s="115"/>
      <c r="F5" s="117"/>
      <c r="G5" s="115"/>
      <c r="H5" s="117"/>
    </row>
    <row r="6" customFormat="false" ht="18.75" hidden="false" customHeight="false" outlineLevel="0" collapsed="false">
      <c r="A6" s="115" t="s">
        <v>37</v>
      </c>
      <c r="B6" s="115"/>
      <c r="C6" s="115"/>
      <c r="D6" s="117"/>
      <c r="E6" s="115"/>
      <c r="F6" s="117"/>
      <c r="G6" s="115"/>
      <c r="H6" s="117"/>
    </row>
    <row r="7" customFormat="false" ht="18.75" hidden="false" customHeight="false" outlineLevel="0" collapsed="false">
      <c r="A7" s="115" t="s">
        <v>37</v>
      </c>
      <c r="B7" s="115"/>
      <c r="C7" s="115"/>
      <c r="D7" s="117"/>
      <c r="E7" s="115"/>
      <c r="F7" s="117"/>
      <c r="G7" s="115"/>
      <c r="H7" s="117"/>
    </row>
    <row r="8" customFormat="false" ht="18.75" hidden="false" customHeight="false" outlineLevel="0" collapsed="false">
      <c r="A8" s="115" t="s">
        <v>37</v>
      </c>
      <c r="B8" s="115"/>
      <c r="C8" s="115"/>
      <c r="D8" s="117"/>
      <c r="E8" s="115"/>
      <c r="F8" s="117"/>
      <c r="G8" s="115"/>
      <c r="H8" s="117"/>
    </row>
    <row r="9" customFormat="false" ht="18.75" hidden="false" customHeight="false" outlineLevel="0" collapsed="false">
      <c r="A9" s="115" t="s">
        <v>37</v>
      </c>
      <c r="B9" s="115"/>
      <c r="C9" s="115"/>
      <c r="D9" s="117"/>
      <c r="E9" s="115"/>
      <c r="F9" s="117"/>
      <c r="G9" s="115"/>
      <c r="H9" s="117"/>
    </row>
    <row r="10" customFormat="false" ht="18.75" hidden="false" customHeight="false" outlineLevel="0" collapsed="false">
      <c r="A10" s="115" t="s">
        <v>37</v>
      </c>
      <c r="B10" s="115"/>
      <c r="C10" s="115"/>
      <c r="D10" s="117"/>
      <c r="E10" s="115"/>
      <c r="F10" s="117"/>
      <c r="G10" s="115"/>
      <c r="H10" s="117"/>
    </row>
    <row r="11" customFormat="false" ht="18.75" hidden="false" customHeight="false" outlineLevel="0" collapsed="false">
      <c r="A11" s="115" t="s">
        <v>37</v>
      </c>
      <c r="B11" s="115"/>
      <c r="C11" s="115"/>
      <c r="D11" s="117"/>
      <c r="E11" s="115"/>
      <c r="F11" s="117"/>
      <c r="G11" s="115"/>
      <c r="H11" s="117"/>
    </row>
    <row r="12" customFormat="false" ht="18.75" hidden="false" customHeight="false" outlineLevel="0" collapsed="false">
      <c r="A12" s="112"/>
      <c r="B12" s="110"/>
      <c r="C12" s="110"/>
      <c r="D12" s="111"/>
      <c r="E12" s="110"/>
      <c r="F12" s="111"/>
      <c r="G12" s="110"/>
      <c r="H12" s="111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130</TotalTime>
  <Application>LibreOffice/7.2.5.2$Windows_X86_64 LibreOffice_project/499f9727c189e6ef3471021d6132d4c694f357e5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2020-09-18T03:10:57Z</dcterms:created>
  <dc:creator>木村壽巳</dc:creator>
  <dc:description/>
  <dc:language>ja-JP</dc:language>
  <cp:lastModifiedBy/>
  <dcterms:modified xsi:type="dcterms:W3CDTF">2022-02-01T23:15:19Z</dcterms:modified>
  <cp:revision>16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