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BB6E72EE-60D1-4992-8B15-A1AD21DF56C1}" xr6:coauthVersionLast="47" xr6:coauthVersionMax="47" xr10:uidLastSave="{00000000-0000-0000-0000-000000000000}"/>
  <bookViews>
    <workbookView xWindow="-108" yWindow="-108" windowWidth="23256" windowHeight="13176" activeTab="1" xr2:uid="{00000000-000D-0000-FFFF-FFFF00000000}"/>
  </bookViews>
  <sheets>
    <sheet name="検証シート" sheetId="1" r:id="rId1"/>
    <sheet name="画像" sheetId="6" r:id="rId2"/>
    <sheet name="気づき" sheetId="5" r:id="rId3"/>
    <sheet name="検証終了通貨"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35" i="1" l="1"/>
  <c r="H15" i="1"/>
  <c r="O18" i="1" l="1"/>
  <c r="O46" i="1" l="1"/>
  <c r="I46" i="1" s="1"/>
  <c r="G59" i="1"/>
  <c r="E59" i="1"/>
  <c r="L47" i="1" l="1"/>
  <c r="O47" i="1" s="1"/>
  <c r="I47" i="1" s="1"/>
  <c r="E61" i="1"/>
  <c r="F61" i="1"/>
  <c r="G61" i="1"/>
  <c r="L59" i="1"/>
  <c r="F59" i="1"/>
  <c r="H48" i="1" l="1"/>
  <c r="L48" i="1"/>
  <c r="O48" i="1" s="1"/>
  <c r="I48" i="1" s="1"/>
  <c r="J8" i="1"/>
  <c r="I8" i="1"/>
  <c r="H8" i="1"/>
  <c r="G60" i="1"/>
  <c r="G62" i="1" s="1"/>
  <c r="F60" i="1"/>
  <c r="F62" i="1" s="1"/>
  <c r="E60" i="1"/>
  <c r="E62" i="1" s="1"/>
  <c r="L49" i="1" l="1"/>
  <c r="O49" i="1" s="1"/>
  <c r="I49" i="1" s="1"/>
  <c r="J49" i="1"/>
  <c r="K49" i="1"/>
  <c r="N49" i="1" s="1"/>
  <c r="H49" i="1" s="1"/>
  <c r="K9" i="1"/>
  <c r="N9" i="1" s="1"/>
  <c r="L9" i="1"/>
  <c r="O9" i="1" s="1"/>
  <c r="M9" i="1"/>
  <c r="P9" i="1" s="1"/>
  <c r="K50" i="1" l="1"/>
  <c r="N50" i="1" s="1"/>
  <c r="H50" i="1" s="1"/>
  <c r="L50" i="1"/>
  <c r="O50" i="1" s="1"/>
  <c r="I50" i="1" s="1"/>
  <c r="M50" i="1"/>
  <c r="P50" i="1" s="1"/>
  <c r="J50" i="1"/>
  <c r="H9" i="1"/>
  <c r="K10" i="1" s="1"/>
  <c r="N10" i="1" s="1"/>
  <c r="J9" i="1"/>
  <c r="M10" i="1" s="1"/>
  <c r="P10" i="1" s="1"/>
  <c r="I9" i="1"/>
  <c r="L10" i="1" s="1"/>
  <c r="O10" i="1" s="1"/>
  <c r="I10" i="1" s="1"/>
  <c r="L51" i="1" l="1"/>
  <c r="O51" i="1" s="1"/>
  <c r="I51" i="1" s="1"/>
  <c r="K51" i="1"/>
  <c r="N51" i="1" s="1"/>
  <c r="H51" i="1" s="1"/>
  <c r="M51" i="1"/>
  <c r="P51" i="1" s="1"/>
  <c r="J51" i="1" s="1"/>
  <c r="H10" i="1"/>
  <c r="K11" i="1" s="1"/>
  <c r="N11" i="1" s="1"/>
  <c r="J10" i="1"/>
  <c r="K52" i="1" l="1"/>
  <c r="N52" i="1" s="1"/>
  <c r="H52" i="1" s="1"/>
  <c r="M52" i="1"/>
  <c r="P52" i="1" s="1"/>
  <c r="J52" i="1" s="1"/>
  <c r="L52" i="1"/>
  <c r="O52" i="1" s="1"/>
  <c r="I52" i="1" s="1"/>
  <c r="M11" i="1"/>
  <c r="P11" i="1" s="1"/>
  <c r="H11" i="1"/>
  <c r="L11" i="1"/>
  <c r="O11" i="1" s="1"/>
  <c r="L53" i="1" l="1"/>
  <c r="O53" i="1" s="1"/>
  <c r="I53" i="1" s="1"/>
  <c r="M53" i="1"/>
  <c r="P53" i="1" s="1"/>
  <c r="J53" i="1"/>
  <c r="K53" i="1"/>
  <c r="N53" i="1" s="1"/>
  <c r="H53" i="1" s="1"/>
  <c r="I11" i="1"/>
  <c r="L12" i="1" s="1"/>
  <c r="O12" i="1" s="1"/>
  <c r="I12" i="1" s="1"/>
  <c r="J11" i="1"/>
  <c r="M12" i="1" s="1"/>
  <c r="P12" i="1" s="1"/>
  <c r="J12" i="1" s="1"/>
  <c r="K12" i="1"/>
  <c r="N12" i="1" s="1"/>
  <c r="K54" i="1" l="1"/>
  <c r="N54" i="1" s="1"/>
  <c r="H54" i="1" s="1"/>
  <c r="L54" i="1"/>
  <c r="O54" i="1" s="1"/>
  <c r="I54" i="1" s="1"/>
  <c r="M54" i="1"/>
  <c r="P54" i="1" s="1"/>
  <c r="J54" i="1"/>
  <c r="H12" i="1"/>
  <c r="M13" i="1"/>
  <c r="P13" i="1" s="1"/>
  <c r="J13" i="1" s="1"/>
  <c r="L13" i="1"/>
  <c r="O13" i="1" s="1"/>
  <c r="L55" i="1" l="1"/>
  <c r="O55" i="1" s="1"/>
  <c r="I55" i="1"/>
  <c r="K55" i="1"/>
  <c r="N55" i="1" s="1"/>
  <c r="H55" i="1" s="1"/>
  <c r="M55" i="1"/>
  <c r="P55" i="1" s="1"/>
  <c r="J55" i="1" s="1"/>
  <c r="M14" i="1"/>
  <c r="P14" i="1" s="1"/>
  <c r="J14" i="1" s="1"/>
  <c r="K13" i="1"/>
  <c r="N13" i="1" s="1"/>
  <c r="I13" i="1"/>
  <c r="M56" i="1" l="1"/>
  <c r="P56" i="1" s="1"/>
  <c r="J56" i="1" s="1"/>
  <c r="K56" i="1"/>
  <c r="N56" i="1" s="1"/>
  <c r="H56" i="1" s="1"/>
  <c r="L56" i="1"/>
  <c r="O56" i="1" s="1"/>
  <c r="I56" i="1" s="1"/>
  <c r="H13" i="1"/>
  <c r="K14" i="1" s="1"/>
  <c r="N14" i="1" s="1"/>
  <c r="H14" i="1" s="1"/>
  <c r="M15" i="1"/>
  <c r="P15" i="1" s="1"/>
  <c r="J15" i="1" s="1"/>
  <c r="L14" i="1"/>
  <c r="O14" i="1" s="1"/>
  <c r="L57" i="1" l="1"/>
  <c r="O57" i="1" s="1"/>
  <c r="I57" i="1" s="1"/>
  <c r="K57" i="1"/>
  <c r="N57" i="1" s="1"/>
  <c r="H57" i="1" s="1"/>
  <c r="M57" i="1"/>
  <c r="P57" i="1" s="1"/>
  <c r="J57" i="1"/>
  <c r="I14" i="1"/>
  <c r="L15" i="1" s="1"/>
  <c r="O15" i="1" s="1"/>
  <c r="I15" i="1" s="1"/>
  <c r="M16" i="1"/>
  <c r="P16" i="1" s="1"/>
  <c r="J16" i="1" s="1"/>
  <c r="K15" i="1"/>
  <c r="N15" i="1" s="1"/>
  <c r="K16" i="1" l="1"/>
  <c r="N16" i="1" s="1"/>
  <c r="H16" i="1" s="1"/>
  <c r="L16" i="1"/>
  <c r="O16" i="1" s="1"/>
  <c r="I16" i="1" s="1"/>
  <c r="M17" i="1"/>
  <c r="P17" i="1" s="1"/>
  <c r="J17" i="1" s="1"/>
  <c r="M18" i="1" l="1"/>
  <c r="P18" i="1" s="1"/>
  <c r="J18" i="1" s="1"/>
  <c r="L17" i="1"/>
  <c r="O17" i="1" s="1"/>
  <c r="I17" i="1" s="1"/>
  <c r="K17" i="1"/>
  <c r="N17" i="1" s="1"/>
  <c r="H17" i="1" s="1"/>
  <c r="K18" i="1" l="1"/>
  <c r="N18" i="1" s="1"/>
  <c r="H18" i="1" s="1"/>
  <c r="L18" i="1"/>
  <c r="I18" i="1" s="1"/>
  <c r="M19" i="1"/>
  <c r="P19" i="1" s="1"/>
  <c r="J19" i="1" s="1"/>
  <c r="M20" i="1" l="1"/>
  <c r="P20" i="1" s="1"/>
  <c r="J20" i="1" s="1"/>
  <c r="L19" i="1"/>
  <c r="O19" i="1" s="1"/>
  <c r="I19" i="1" s="1"/>
  <c r="K19" i="1"/>
  <c r="N19" i="1" s="1"/>
  <c r="H19" i="1" s="1"/>
  <c r="K20" i="1" l="1"/>
  <c r="N20" i="1" s="1"/>
  <c r="H20" i="1" s="1"/>
  <c r="L20" i="1"/>
  <c r="O20" i="1" s="1"/>
  <c r="I20" i="1" s="1"/>
  <c r="M21" i="1"/>
  <c r="P21" i="1" s="1"/>
  <c r="J21" i="1" s="1"/>
  <c r="M22" i="1" l="1"/>
  <c r="P22" i="1" s="1"/>
  <c r="J22" i="1" s="1"/>
  <c r="L21" i="1"/>
  <c r="O21" i="1" s="1"/>
  <c r="I21" i="1" s="1"/>
  <c r="K21" i="1"/>
  <c r="N21" i="1" s="1"/>
  <c r="H21" i="1" s="1"/>
  <c r="K22" i="1" l="1"/>
  <c r="N22" i="1" s="1"/>
  <c r="H22" i="1" s="1"/>
  <c r="L22" i="1"/>
  <c r="O22" i="1" s="1"/>
  <c r="I22" i="1" s="1"/>
  <c r="M23" i="1"/>
  <c r="P23" i="1" s="1"/>
  <c r="J23" i="1" s="1"/>
  <c r="M24" i="1" l="1"/>
  <c r="P24" i="1" s="1"/>
  <c r="J24" i="1" s="1"/>
  <c r="L23" i="1"/>
  <c r="O23" i="1" s="1"/>
  <c r="I23" i="1" s="1"/>
  <c r="K23" i="1"/>
  <c r="N23" i="1" s="1"/>
  <c r="H23" i="1" s="1"/>
  <c r="K24" i="1" l="1"/>
  <c r="N24" i="1" s="1"/>
  <c r="H24" i="1" s="1"/>
  <c r="L24" i="1"/>
  <c r="O24" i="1" s="1"/>
  <c r="I24" i="1" s="1"/>
  <c r="M25" i="1"/>
  <c r="P25" i="1" s="1"/>
  <c r="J25" i="1" s="1"/>
  <c r="M26" i="1" l="1"/>
  <c r="P26" i="1" s="1"/>
  <c r="J26" i="1" s="1"/>
  <c r="L25" i="1"/>
  <c r="O25" i="1" s="1"/>
  <c r="I25" i="1" s="1"/>
  <c r="K25" i="1"/>
  <c r="N25" i="1" s="1"/>
  <c r="H25" i="1" s="1"/>
  <c r="K26" i="1" l="1"/>
  <c r="N26" i="1" s="1"/>
  <c r="H26" i="1" s="1"/>
  <c r="L26" i="1"/>
  <c r="O26" i="1" s="1"/>
  <c r="I26" i="1" s="1"/>
  <c r="M27" i="1"/>
  <c r="P27" i="1" s="1"/>
  <c r="J27" i="1" s="1"/>
  <c r="M28" i="1" l="1"/>
  <c r="P28" i="1" s="1"/>
  <c r="J28" i="1" s="1"/>
  <c r="L27" i="1"/>
  <c r="O27" i="1" s="1"/>
  <c r="I27" i="1" s="1"/>
  <c r="K27" i="1"/>
  <c r="N27" i="1" s="1"/>
  <c r="H27" i="1" s="1"/>
  <c r="K28" i="1" l="1"/>
  <c r="N28" i="1" s="1"/>
  <c r="H28" i="1" s="1"/>
  <c r="L28" i="1"/>
  <c r="O28" i="1" s="1"/>
  <c r="I28" i="1" s="1"/>
  <c r="M29" i="1"/>
  <c r="P29" i="1" s="1"/>
  <c r="J29" i="1" s="1"/>
  <c r="M30" i="1" l="1"/>
  <c r="P30" i="1" s="1"/>
  <c r="J30" i="1" s="1"/>
  <c r="L29" i="1"/>
  <c r="O29" i="1" s="1"/>
  <c r="I29" i="1" s="1"/>
  <c r="K29" i="1"/>
  <c r="N29" i="1" s="1"/>
  <c r="H29" i="1" s="1"/>
  <c r="K30" i="1" l="1"/>
  <c r="N30" i="1" s="1"/>
  <c r="H30" i="1" s="1"/>
  <c r="L30" i="1"/>
  <c r="O30" i="1" s="1"/>
  <c r="I30" i="1" s="1"/>
  <c r="M31" i="1"/>
  <c r="P31" i="1" s="1"/>
  <c r="J31" i="1" s="1"/>
  <c r="M32" i="1" l="1"/>
  <c r="P32" i="1" s="1"/>
  <c r="J32" i="1" s="1"/>
  <c r="L31" i="1"/>
  <c r="O31" i="1" s="1"/>
  <c r="I31" i="1" s="1"/>
  <c r="K31" i="1"/>
  <c r="N31" i="1" s="1"/>
  <c r="H31" i="1" s="1"/>
  <c r="K32" i="1" l="1"/>
  <c r="N32" i="1" s="1"/>
  <c r="H32" i="1" s="1"/>
  <c r="L32" i="1"/>
  <c r="O32" i="1" s="1"/>
  <c r="I32" i="1" s="1"/>
  <c r="M33" i="1"/>
  <c r="P33" i="1" s="1"/>
  <c r="J33" i="1" s="1"/>
  <c r="M34" i="1" l="1"/>
  <c r="P34" i="1" s="1"/>
  <c r="J34" i="1" s="1"/>
  <c r="L33" i="1"/>
  <c r="O33" i="1" s="1"/>
  <c r="I33" i="1" s="1"/>
  <c r="K33" i="1"/>
  <c r="N33" i="1" s="1"/>
  <c r="H33" i="1" s="1"/>
  <c r="K34" i="1" l="1"/>
  <c r="N34" i="1" s="1"/>
  <c r="H34" i="1" s="1"/>
  <c r="L34" i="1"/>
  <c r="O34" i="1" s="1"/>
  <c r="I34" i="1" s="1"/>
  <c r="M35" i="1"/>
  <c r="P35" i="1" s="1"/>
  <c r="J35" i="1" s="1"/>
  <c r="M36" i="1" l="1"/>
  <c r="P36" i="1" s="1"/>
  <c r="J36" i="1" s="1"/>
  <c r="L35" i="1"/>
  <c r="I35" i="1" s="1"/>
  <c r="K35" i="1"/>
  <c r="N35" i="1" s="1"/>
  <c r="H35" i="1" s="1"/>
  <c r="K36" i="1" l="1"/>
  <c r="N36" i="1" s="1"/>
  <c r="H36" i="1" s="1"/>
  <c r="L36" i="1"/>
  <c r="O36" i="1" s="1"/>
  <c r="I36" i="1" s="1"/>
  <c r="M37" i="1"/>
  <c r="P37" i="1" s="1"/>
  <c r="J37" i="1" s="1"/>
  <c r="M38" i="1" l="1"/>
  <c r="P38" i="1" s="1"/>
  <c r="J38" i="1" s="1"/>
  <c r="L37" i="1"/>
  <c r="O37" i="1" s="1"/>
  <c r="I37" i="1" s="1"/>
  <c r="K37" i="1"/>
  <c r="N37" i="1" s="1"/>
  <c r="H37" i="1" s="1"/>
  <c r="K38" i="1" l="1"/>
  <c r="N38" i="1" s="1"/>
  <c r="H38" i="1" s="1"/>
  <c r="L38" i="1"/>
  <c r="O38" i="1" s="1"/>
  <c r="I38" i="1" s="1"/>
  <c r="M39" i="1"/>
  <c r="P39" i="1" s="1"/>
  <c r="J39" i="1" s="1"/>
  <c r="M40" i="1" l="1"/>
  <c r="P40" i="1" s="1"/>
  <c r="J40" i="1" s="1"/>
  <c r="L39" i="1"/>
  <c r="O39" i="1" s="1"/>
  <c r="I39" i="1" s="1"/>
  <c r="K39" i="1"/>
  <c r="N39" i="1" s="1"/>
  <c r="H39" i="1" s="1"/>
  <c r="K40" i="1" l="1"/>
  <c r="N40" i="1" s="1"/>
  <c r="H40" i="1" s="1"/>
  <c r="L40" i="1"/>
  <c r="O40" i="1" s="1"/>
  <c r="I40" i="1" s="1"/>
  <c r="M41" i="1"/>
  <c r="P41" i="1" s="1"/>
  <c r="J41" i="1" s="1"/>
  <c r="M42" i="1" l="1"/>
  <c r="P42" i="1" s="1"/>
  <c r="J42" i="1" s="1"/>
  <c r="M43" i="1" s="1"/>
  <c r="P43" i="1" s="1"/>
  <c r="J43" i="1" s="1"/>
  <c r="M44" i="1" s="1"/>
  <c r="P44" i="1" s="1"/>
  <c r="J44" i="1" s="1"/>
  <c r="L41" i="1"/>
  <c r="O41" i="1" s="1"/>
  <c r="I41" i="1" s="1"/>
  <c r="K41" i="1"/>
  <c r="N41" i="1" s="1"/>
  <c r="H41" i="1" s="1"/>
  <c r="L42" i="1" l="1"/>
  <c r="O42" i="1" s="1"/>
  <c r="I42" i="1" s="1"/>
  <c r="L43" i="1" s="1"/>
  <c r="O43" i="1" s="1"/>
  <c r="I43" i="1" s="1"/>
  <c r="K42" i="1"/>
  <c r="N42" i="1" s="1"/>
  <c r="H42" i="1" s="1"/>
  <c r="M45" i="1"/>
  <c r="P45" i="1" s="1"/>
  <c r="J45" i="1" s="1"/>
  <c r="M46" i="1" s="1"/>
  <c r="P46" i="1" s="1"/>
  <c r="J46" i="1" s="1"/>
  <c r="M47" i="1" s="1"/>
  <c r="P47" i="1" s="1"/>
  <c r="J47" i="1" s="1"/>
  <c r="M48" i="1" s="1"/>
  <c r="P48" i="1" s="1"/>
  <c r="J48" i="1" s="1"/>
  <c r="M49" i="1" s="1"/>
  <c r="P49" i="1" s="1"/>
  <c r="K43" i="1" l="1"/>
  <c r="N43" i="1" s="1"/>
  <c r="H43" i="1" s="1"/>
  <c r="L44" i="1"/>
  <c r="O44" i="1" s="1"/>
  <c r="I44" i="1" s="1"/>
  <c r="L45" i="1" s="1"/>
  <c r="O45" i="1" s="1"/>
  <c r="I45" i="1" s="1"/>
  <c r="L46" i="1" s="1"/>
  <c r="K44" i="1" l="1"/>
  <c r="N44" i="1" s="1"/>
  <c r="H44" i="1" s="1"/>
  <c r="K45" i="1" l="1"/>
  <c r="N45" i="1" s="1"/>
  <c r="H45" i="1" s="1"/>
  <c r="K46" i="1" s="1"/>
  <c r="N46" i="1" s="1"/>
  <c r="H46" i="1" s="1"/>
  <c r="K47" i="1" s="1"/>
  <c r="N47" i="1" s="1"/>
  <c r="H47" i="1" s="1"/>
  <c r="K48" i="1" s="1"/>
  <c r="N48" i="1" s="1"/>
  <c r="L58" i="1" l="1"/>
  <c r="O58" i="1" s="1"/>
  <c r="M58" i="1"/>
  <c r="P58" i="1" s="1"/>
  <c r="I58" i="1" l="1"/>
  <c r="O59" i="1"/>
  <c r="I59" i="1" s="1"/>
  <c r="J58" i="1"/>
  <c r="P59" i="1"/>
  <c r="J59" i="1" s="1"/>
  <c r="J61" i="1" s="1"/>
  <c r="I61" i="1" l="1"/>
  <c r="L61" i="1" s="1"/>
  <c r="M61" i="1"/>
  <c r="K58" i="1" l="1"/>
  <c r="N58" i="1" s="1"/>
  <c r="H58" i="1" l="1"/>
  <c r="N59" i="1"/>
  <c r="H59" i="1" s="1"/>
  <c r="H61" i="1" s="1"/>
  <c r="K61" i="1" s="1"/>
</calcChain>
</file>

<file path=xl/sharedStrings.xml><?xml version="1.0" encoding="utf-8"?>
<sst xmlns="http://schemas.openxmlformats.org/spreadsheetml/2006/main" count="77" uniqueCount="57">
  <si>
    <t>No.</t>
    <phoneticPr fontId="1"/>
  </si>
  <si>
    <t>エントリー</t>
    <phoneticPr fontId="1"/>
  </si>
  <si>
    <t>日付</t>
    <rPh sb="0" eb="2">
      <t>ヒヅケ</t>
    </rPh>
    <phoneticPr fontId="1"/>
  </si>
  <si>
    <t>残金（円)</t>
    <rPh sb="0" eb="2">
      <t>ザンキン</t>
    </rPh>
    <rPh sb="3" eb="4">
      <t>エン</t>
    </rPh>
    <phoneticPr fontId="1"/>
  </si>
  <si>
    <t>勝率</t>
    <rPh sb="0" eb="2">
      <t>ショウリツ</t>
    </rPh>
    <phoneticPr fontId="1"/>
  </si>
  <si>
    <t>勝数</t>
    <rPh sb="0" eb="1">
      <t>カ</t>
    </rPh>
    <rPh sb="1" eb="2">
      <t>スウ</t>
    </rPh>
    <phoneticPr fontId="1"/>
  </si>
  <si>
    <t>負数</t>
    <rPh sb="0" eb="1">
      <t>マ</t>
    </rPh>
    <rPh sb="1" eb="2">
      <t>スウ</t>
    </rPh>
    <phoneticPr fontId="1"/>
  </si>
  <si>
    <t>通貨ペア</t>
    <rPh sb="0" eb="2">
      <t>ツウカ</t>
    </rPh>
    <phoneticPr fontId="1"/>
  </si>
  <si>
    <t>時間足</t>
    <rPh sb="0" eb="2">
      <t>ジカン</t>
    </rPh>
    <rPh sb="2" eb="3">
      <t>アシ</t>
    </rPh>
    <phoneticPr fontId="1"/>
  </si>
  <si>
    <t>当初</t>
    <rPh sb="0" eb="2">
      <t>トウショ</t>
    </rPh>
    <phoneticPr fontId="1"/>
  </si>
  <si>
    <t>当初資金</t>
    <rPh sb="0" eb="2">
      <t>トウショ</t>
    </rPh>
    <rPh sb="2" eb="4">
      <t>シキン</t>
    </rPh>
    <phoneticPr fontId="1"/>
  </si>
  <si>
    <t>エントリー理由</t>
    <rPh sb="5" eb="7">
      <t>リユウ</t>
    </rPh>
    <phoneticPr fontId="1"/>
  </si>
  <si>
    <t>決済理由</t>
    <rPh sb="0" eb="2">
      <t>ケッサイ</t>
    </rPh>
    <rPh sb="2" eb="4">
      <t>リユウ</t>
    </rPh>
    <phoneticPr fontId="1"/>
  </si>
  <si>
    <t>10MA・20MAの両方の上側にキャンドルがあれば買い方向、下側なら売り方向。MAに触れてPB出現でエントリー待ち、PB高値or安値ブレイクでエントリー。</t>
  </si>
  <si>
    <t>検証終了通貨</t>
    <rPh sb="0" eb="2">
      <t>ケンショウ</t>
    </rPh>
    <rPh sb="2" eb="4">
      <t>シュウリョウ</t>
    </rPh>
    <rPh sb="4" eb="6">
      <t>ツウカ</t>
    </rPh>
    <phoneticPr fontId="5"/>
  </si>
  <si>
    <t>ルール</t>
    <phoneticPr fontId="5"/>
  </si>
  <si>
    <t>通貨ペア</t>
    <rPh sb="0" eb="2">
      <t>ツウカ</t>
    </rPh>
    <phoneticPr fontId="5"/>
  </si>
  <si>
    <t>日足</t>
    <rPh sb="0" eb="2">
      <t>ヒアシ</t>
    </rPh>
    <phoneticPr fontId="5"/>
  </si>
  <si>
    <t>終了日</t>
    <rPh sb="0" eb="3">
      <t>シュウリョウビ</t>
    </rPh>
    <phoneticPr fontId="5"/>
  </si>
  <si>
    <t>4Ｈ足</t>
    <rPh sb="2" eb="3">
      <t>アシ</t>
    </rPh>
    <phoneticPr fontId="5"/>
  </si>
  <si>
    <t>１Ｈ足</t>
    <rPh sb="2" eb="3">
      <t>アシ</t>
    </rPh>
    <phoneticPr fontId="5"/>
  </si>
  <si>
    <t>PB</t>
    <phoneticPr fontId="5"/>
  </si>
  <si>
    <t>EUR/USD</t>
    <phoneticPr fontId="5"/>
  </si>
  <si>
    <t>4H足</t>
    <rPh sb="2" eb="3">
      <t>アシ</t>
    </rPh>
    <phoneticPr fontId="1"/>
  </si>
  <si>
    <t>損失上限（リスク3%）</t>
    <rPh sb="0" eb="2">
      <t>ソンシツ</t>
    </rPh>
    <rPh sb="2" eb="4">
      <t>ジョウゲン</t>
    </rPh>
    <phoneticPr fontId="1"/>
  </si>
  <si>
    <t>損益額</t>
    <rPh sb="0" eb="2">
      <t>ソンエキ</t>
    </rPh>
    <rPh sb="2" eb="3">
      <t>ガク</t>
    </rPh>
    <phoneticPr fontId="1"/>
  </si>
  <si>
    <r>
      <rPr>
        <b/>
        <sz val="11"/>
        <color theme="1"/>
        <rFont val="游ゴシック"/>
        <family val="3"/>
        <charset val="128"/>
        <scheme val="minor"/>
      </rPr>
      <t>決済</t>
    </r>
    <r>
      <rPr>
        <b/>
        <sz val="9"/>
        <color theme="1"/>
        <rFont val="游ゴシック"/>
        <family val="3"/>
        <charset val="128"/>
        <scheme val="minor"/>
      </rPr>
      <t>(利確:1.27~2, 損切:-1,引分:0)</t>
    </r>
    <rPh sb="0" eb="2">
      <t>ケッサイ</t>
    </rPh>
    <rPh sb="3" eb="4">
      <t>リ</t>
    </rPh>
    <rPh sb="4" eb="5">
      <t>カク</t>
    </rPh>
    <rPh sb="14" eb="16">
      <t>ソンギリ</t>
    </rPh>
    <rPh sb="20" eb="22">
      <t>ヒキワケ</t>
    </rPh>
    <phoneticPr fontId="1"/>
  </si>
  <si>
    <t>気付き　質問</t>
  </si>
  <si>
    <t>感想</t>
  </si>
  <si>
    <t>今後</t>
  </si>
  <si>
    <t>買い1／売り2</t>
    <rPh sb="0" eb="1">
      <t>カ</t>
    </rPh>
    <rPh sb="4" eb="5">
      <t>ウ</t>
    </rPh>
    <phoneticPr fontId="1"/>
  </si>
  <si>
    <t>利益率</t>
    <rPh sb="0" eb="2">
      <t>リエキ</t>
    </rPh>
    <rPh sb="2" eb="3">
      <t>リツ</t>
    </rPh>
    <phoneticPr fontId="1"/>
  </si>
  <si>
    <t>期間</t>
    <rPh sb="0" eb="2">
      <t>キカン</t>
    </rPh>
    <phoneticPr fontId="1"/>
  </si>
  <si>
    <t>日</t>
    <rPh sb="0" eb="1">
      <t>ヒ</t>
    </rPh>
    <phoneticPr fontId="1"/>
  </si>
  <si>
    <t>月利</t>
    <rPh sb="0" eb="2">
      <t>ゲツリ</t>
    </rPh>
    <phoneticPr fontId="1"/>
  </si>
  <si>
    <t>フィボナッチターゲット1.27, 1.5, 2.0で決済(黄色で塗りつぶしたところはフィボナッチターゲット5までとれている）</t>
    <rPh sb="29" eb="31">
      <t>キイロ</t>
    </rPh>
    <rPh sb="32" eb="33">
      <t>ヌ</t>
    </rPh>
    <phoneticPr fontId="1"/>
  </si>
  <si>
    <t>引分</t>
    <rPh sb="0" eb="2">
      <t>ヒキワケ</t>
    </rPh>
    <phoneticPr fontId="1"/>
  </si>
  <si>
    <t>終了</t>
    <rPh sb="0" eb="2">
      <t>シュウリョウ</t>
    </rPh>
    <phoneticPr fontId="1"/>
  </si>
  <si>
    <t>検証EB</t>
    <rPh sb="0" eb="2">
      <t>ケンショウ</t>
    </rPh>
    <phoneticPr fontId="1"/>
  </si>
  <si>
    <t>EURUSD</t>
    <phoneticPr fontId="1"/>
  </si>
  <si>
    <t>EB</t>
    <phoneticPr fontId="5"/>
  </si>
  <si>
    <t>トレンド中MAがサポレジになっている場合は連続して勝ちやすい傾向にあると思われます。</t>
    <rPh sb="4" eb="5">
      <t>チュウ</t>
    </rPh>
    <rPh sb="18" eb="20">
      <t>バアイ</t>
    </rPh>
    <rPh sb="21" eb="23">
      <t>レンゾク</t>
    </rPh>
    <rPh sb="25" eb="26">
      <t>カ</t>
    </rPh>
    <rPh sb="30" eb="32">
      <t>ケイコウ</t>
    </rPh>
    <rPh sb="36" eb="37">
      <t>オモ</t>
    </rPh>
    <phoneticPr fontId="1"/>
  </si>
  <si>
    <t>NO1</t>
    <phoneticPr fontId="1"/>
  </si>
  <si>
    <t>NO2</t>
    <phoneticPr fontId="1"/>
  </si>
  <si>
    <t>NO3</t>
    <phoneticPr fontId="1"/>
  </si>
  <si>
    <t>N04</t>
    <phoneticPr fontId="1"/>
  </si>
  <si>
    <t>NO5</t>
    <phoneticPr fontId="1"/>
  </si>
  <si>
    <t>NO6</t>
    <phoneticPr fontId="1"/>
  </si>
  <si>
    <t>NO7</t>
    <phoneticPr fontId="1"/>
  </si>
  <si>
    <t>NO8</t>
    <phoneticPr fontId="1"/>
  </si>
  <si>
    <t>NO9</t>
    <phoneticPr fontId="1"/>
  </si>
  <si>
    <t>NO10</t>
    <phoneticPr fontId="1"/>
  </si>
  <si>
    <t>PB</t>
    <phoneticPr fontId="1"/>
  </si>
  <si>
    <t>EB</t>
    <phoneticPr fontId="1"/>
  </si>
  <si>
    <t>通貨ペア</t>
    <phoneticPr fontId="1"/>
  </si>
  <si>
    <t>AUDJPY</t>
    <phoneticPr fontId="1"/>
  </si>
  <si>
    <t>EURJPY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</si>
</sst>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Red]\(#,##0\)"/>
    <numFmt numFmtId="178" formatCode="#,##0_ "/>
    <numFmt numFmtId="179" formatCode="0.0%"/>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9"/>
      <color theme="1"/>
      <name val="游ゴシック"/>
      <family val="3"/>
      <charset val="128"/>
      <scheme val="minor"/>
    </font>
    <font>
      <sz val="11"/>
      <color indexed="8"/>
      <name val="ＭＳ Ｐゴシック"/>
      <family val="3"/>
      <charset val="128"/>
    </font>
    <font>
      <b/>
      <sz val="12"/>
      <color indexed="8"/>
      <name val="ＭＳ Ｐゴシック"/>
      <family val="3"/>
      <charset val="128"/>
    </font>
    <font>
      <sz val="11"/>
      <name val="游ゴシック"/>
      <family val="2"/>
      <charset val="128"/>
      <scheme val="minor"/>
    </font>
    <font>
      <b/>
      <sz val="11"/>
      <name val="游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9" fontId="8" fillId="0" borderId="0" applyFont="0" applyFill="0" applyBorder="0" applyAlignment="0" applyProtection="0">
      <alignment vertical="center"/>
    </xf>
  </cellStyleXfs>
  <cellXfs count="11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0" fillId="0" borderId="9" xfId="0" applyBorder="1">
      <alignment vertical="center"/>
    </xf>
    <xf numFmtId="176" fontId="0" fillId="0" borderId="12" xfId="0" applyNumberFormat="1" applyBorder="1">
      <alignment vertical="center"/>
    </xf>
    <xf numFmtId="176" fontId="0" fillId="0" borderId="11" xfId="0" applyNumberFormat="1" applyBorder="1">
      <alignment vertical="center"/>
    </xf>
    <xf numFmtId="0" fontId="2" fillId="0" borderId="0" xfId="0" applyFont="1" applyBorder="1">
      <alignment vertical="center"/>
    </xf>
    <xf numFmtId="0" fontId="2" fillId="0" borderId="9"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177" fontId="3" fillId="0" borderId="13" xfId="0" applyNumberFormat="1" applyFont="1"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0" xfId="0" applyNumberFormat="1" applyBorder="1">
      <alignment vertical="center"/>
    </xf>
    <xf numFmtId="0" fontId="2" fillId="0" borderId="10"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lignment vertical="center"/>
    </xf>
    <xf numFmtId="0" fontId="3" fillId="0" borderId="2" xfId="0" applyFont="1" applyBorder="1">
      <alignment vertical="center"/>
    </xf>
    <xf numFmtId="178" fontId="0" fillId="0" borderId="0" xfId="0" applyNumberFormat="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4" fillId="0" borderId="16" xfId="0" applyFont="1" applyBorder="1" applyAlignment="1">
      <alignment horizontal="center" vertical="center"/>
    </xf>
    <xf numFmtId="14"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177" fontId="0" fillId="0" borderId="0" xfId="0" applyNumberFormat="1">
      <alignment vertical="center"/>
    </xf>
    <xf numFmtId="38" fontId="0" fillId="0" borderId="8" xfId="1" applyFont="1" applyBorder="1">
      <alignment vertical="center"/>
    </xf>
    <xf numFmtId="38" fontId="0" fillId="0" borderId="0" xfId="1" applyFont="1" applyBorder="1">
      <alignment vertical="center"/>
    </xf>
    <xf numFmtId="38" fontId="0" fillId="0" borderId="9" xfId="1" applyFont="1" applyBorder="1">
      <alignment vertical="center"/>
    </xf>
    <xf numFmtId="0" fontId="0" fillId="0" borderId="8" xfId="0" applyBorder="1" applyAlignment="1">
      <alignment horizontal="center" vertical="center"/>
    </xf>
    <xf numFmtId="0" fontId="9" fillId="0" borderId="3" xfId="0" applyFont="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10" fillId="0" borderId="0" xfId="2">
      <alignment vertical="center"/>
    </xf>
    <xf numFmtId="0" fontId="11" fillId="0" borderId="0" xfId="2" applyFont="1" applyAlignment="1">
      <alignment horizontal="center" vertical="center"/>
    </xf>
    <xf numFmtId="0" fontId="12" fillId="0" borderId="8" xfId="0" applyNumberFormat="1" applyFont="1" applyBorder="1">
      <alignment vertical="center"/>
    </xf>
    <xf numFmtId="0" fontId="12" fillId="0" borderId="0" xfId="0" applyNumberFormat="1" applyFont="1" applyBorder="1">
      <alignment vertical="center"/>
    </xf>
    <xf numFmtId="0" fontId="12" fillId="0" borderId="0" xfId="0" applyNumberFormat="1" applyFont="1" applyFill="1" applyBorder="1">
      <alignment vertical="center"/>
    </xf>
    <xf numFmtId="0" fontId="12" fillId="0" borderId="6" xfId="0" applyNumberFormat="1" applyFont="1" applyBorder="1">
      <alignment vertical="center"/>
    </xf>
    <xf numFmtId="0" fontId="12" fillId="0" borderId="1" xfId="0" applyNumberFormat="1" applyFont="1" applyBorder="1">
      <alignment vertical="center"/>
    </xf>
    <xf numFmtId="0" fontId="12" fillId="0" borderId="7" xfId="0" applyNumberFormat="1" applyFont="1" applyBorder="1">
      <alignment vertical="center"/>
    </xf>
    <xf numFmtId="0" fontId="9" fillId="0" borderId="11" xfId="0" applyFont="1" applyBorder="1">
      <alignment vertical="center"/>
    </xf>
    <xf numFmtId="179" fontId="2" fillId="0" borderId="13" xfId="3" applyNumberFormat="1" applyFont="1" applyBorder="1">
      <alignment vertical="center"/>
    </xf>
    <xf numFmtId="179" fontId="2" fillId="0" borderId="2" xfId="3" applyNumberFormat="1" applyFont="1" applyBorder="1">
      <alignment vertical="center"/>
    </xf>
    <xf numFmtId="0" fontId="2" fillId="0" borderId="2" xfId="0" applyFont="1" applyBorder="1" applyAlignment="1">
      <alignment horizontal="center" vertical="center"/>
    </xf>
    <xf numFmtId="38" fontId="13" fillId="0" borderId="13" xfId="1" applyFont="1" applyFill="1" applyBorder="1">
      <alignment vertical="center"/>
    </xf>
    <xf numFmtId="0" fontId="13" fillId="0" borderId="15" xfId="0" applyFont="1" applyBorder="1">
      <alignment vertical="center"/>
    </xf>
    <xf numFmtId="177" fontId="0" fillId="0" borderId="13" xfId="0" applyNumberFormat="1" applyFill="1" applyBorder="1">
      <alignment vertical="center"/>
    </xf>
    <xf numFmtId="177" fontId="0" fillId="0" borderId="14" xfId="0" applyNumberFormat="1" applyFill="1" applyBorder="1">
      <alignment vertical="center"/>
    </xf>
    <xf numFmtId="177" fontId="0" fillId="0" borderId="15" xfId="0" applyNumberFormat="1" applyFill="1" applyBorder="1">
      <alignment vertical="center"/>
    </xf>
    <xf numFmtId="9" fontId="2" fillId="0" borderId="0" xfId="0" applyNumberFormat="1" applyFont="1" applyBorder="1">
      <alignment vertical="center"/>
    </xf>
    <xf numFmtId="9" fontId="2" fillId="0" borderId="14" xfId="0" applyNumberFormat="1" applyFont="1" applyBorder="1">
      <alignment vertical="center"/>
    </xf>
    <xf numFmtId="9" fontId="2" fillId="0" borderId="15" xfId="0" applyNumberFormat="1" applyFont="1" applyBorder="1">
      <alignment vertical="center"/>
    </xf>
    <xf numFmtId="9" fontId="2" fillId="0" borderId="13" xfId="3" applyFont="1" applyBorder="1">
      <alignment vertical="center"/>
    </xf>
    <xf numFmtId="9" fontId="2" fillId="0" borderId="14" xfId="3" applyFont="1" applyBorder="1">
      <alignment vertical="center"/>
    </xf>
    <xf numFmtId="9" fontId="2" fillId="0" borderId="15" xfId="3" applyFont="1" applyBorder="1">
      <alignment vertical="center"/>
    </xf>
    <xf numFmtId="9" fontId="2" fillId="0" borderId="13" xfId="0" applyNumberFormat="1" applyFont="1" applyBorder="1">
      <alignment vertical="center"/>
    </xf>
    <xf numFmtId="38" fontId="0" fillId="0" borderId="13" xfId="0" applyNumberFormat="1" applyBorder="1">
      <alignment vertical="center"/>
    </xf>
    <xf numFmtId="38" fontId="0" fillId="0" borderId="14" xfId="0" applyNumberFormat="1" applyBorder="1">
      <alignment vertical="center"/>
    </xf>
    <xf numFmtId="38" fontId="0" fillId="0" borderId="15" xfId="0" applyNumberFormat="1" applyBorder="1">
      <alignment vertical="center"/>
    </xf>
    <xf numFmtId="0" fontId="12" fillId="0" borderId="9" xfId="0" applyNumberFormat="1" applyFont="1" applyFill="1" applyBorder="1">
      <alignment vertical="center"/>
    </xf>
    <xf numFmtId="0" fontId="11" fillId="0" borderId="0" xfId="2" applyFont="1" applyAlignment="1">
      <alignment horizontal="center" vertical="center"/>
    </xf>
    <xf numFmtId="0" fontId="11" fillId="0" borderId="0" xfId="2" applyFont="1">
      <alignment vertical="center"/>
    </xf>
    <xf numFmtId="0" fontId="10" fillId="0" borderId="0" xfId="2" applyAlignment="1">
      <alignment horizontal="center" vertical="center"/>
    </xf>
    <xf numFmtId="56" fontId="0" fillId="0" borderId="0" xfId="0" applyNumberFormat="1">
      <alignment vertical="center"/>
    </xf>
    <xf numFmtId="176" fontId="0" fillId="0" borderId="12" xfId="0" applyNumberFormat="1" applyFill="1" applyBorder="1">
      <alignment vertical="center"/>
    </xf>
    <xf numFmtId="0" fontId="0" fillId="0" borderId="3" xfId="0" applyFill="1" applyBorder="1" applyAlignment="1">
      <alignment horizontal="center" vertical="center"/>
    </xf>
    <xf numFmtId="0" fontId="12" fillId="0" borderId="3" xfId="0" applyNumberFormat="1" applyFont="1" applyFill="1" applyBorder="1">
      <alignment vertical="center"/>
    </xf>
    <xf numFmtId="0" fontId="12" fillId="0" borderId="4" xfId="0" applyNumberFormat="1" applyFont="1" applyFill="1" applyBorder="1">
      <alignment vertical="center"/>
    </xf>
    <xf numFmtId="0" fontId="12" fillId="0" borderId="5" xfId="0" applyNumberFormat="1" applyFont="1" applyFill="1" applyBorder="1">
      <alignment vertical="center"/>
    </xf>
    <xf numFmtId="177" fontId="0" fillId="0" borderId="0" xfId="0" applyNumberFormat="1" applyFill="1" applyBorder="1">
      <alignment vertical="center"/>
    </xf>
    <xf numFmtId="38" fontId="0" fillId="0" borderId="3" xfId="1" applyFont="1" applyFill="1" applyBorder="1">
      <alignment vertical="center"/>
    </xf>
    <xf numFmtId="38" fontId="0" fillId="0" borderId="4" xfId="1" applyFont="1" applyFill="1" applyBorder="1">
      <alignment vertical="center"/>
    </xf>
    <xf numFmtId="38" fontId="0" fillId="0" borderId="5" xfId="1" applyFont="1" applyFill="1" applyBorder="1">
      <alignment vertical="center"/>
    </xf>
    <xf numFmtId="0" fontId="0" fillId="0" borderId="8" xfId="0" applyFill="1" applyBorder="1" applyAlignment="1">
      <alignment horizontal="center" vertical="center"/>
    </xf>
    <xf numFmtId="0" fontId="12" fillId="0" borderId="8" xfId="0" applyNumberFormat="1" applyFont="1" applyFill="1" applyBorder="1">
      <alignment vertical="center"/>
    </xf>
    <xf numFmtId="38" fontId="0" fillId="0" borderId="8" xfId="1" applyFont="1" applyFill="1" applyBorder="1">
      <alignment vertical="center"/>
    </xf>
    <xf numFmtId="38" fontId="0" fillId="0" borderId="0" xfId="1" applyFont="1" applyFill="1" applyBorder="1">
      <alignment vertical="center"/>
    </xf>
    <xf numFmtId="38" fontId="0" fillId="0" borderId="9" xfId="1" applyFont="1" applyFill="1" applyBorder="1">
      <alignment vertical="center"/>
    </xf>
    <xf numFmtId="0" fontId="0" fillId="0" borderId="8" xfId="0" applyFill="1" applyBorder="1">
      <alignment vertical="center"/>
    </xf>
    <xf numFmtId="176" fontId="0" fillId="0" borderId="8" xfId="0" applyNumberFormat="1" applyFill="1" applyBorder="1">
      <alignment vertical="center"/>
    </xf>
    <xf numFmtId="176" fontId="0" fillId="0" borderId="8" xfId="0" applyNumberFormat="1" applyBorder="1">
      <alignment vertical="center"/>
    </xf>
    <xf numFmtId="176" fontId="0" fillId="0" borderId="6" xfId="0" applyNumberForma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1" fillId="0" borderId="0" xfId="2" applyFont="1" applyAlignment="1">
      <alignment horizontal="center" vertical="center"/>
    </xf>
    <xf numFmtId="0" fontId="10" fillId="0" borderId="0" xfId="2" applyAlignment="1">
      <alignment horizontal="left" vertical="top" wrapText="1"/>
    </xf>
    <xf numFmtId="0" fontId="10" fillId="0" borderId="0" xfId="2" applyAlignment="1">
      <alignment horizontal="left" vertical="top"/>
    </xf>
    <xf numFmtId="0" fontId="10" fillId="0" borderId="0" xfId="2" applyAlignment="1">
      <alignment vertical="top" wrapText="1"/>
    </xf>
    <xf numFmtId="0" fontId="10" fillId="0" borderId="0" xfId="2" applyAlignment="1">
      <alignment vertical="top"/>
    </xf>
  </cellXfs>
  <cellStyles count="4">
    <cellStyle name="パーセント" xfId="3" builtinId="5"/>
    <cellStyle name="桁区切り" xfId="1" builtinId="6"/>
    <cellStyle name="標準" xfId="0" builtinId="0"/>
    <cellStyle name="標準 2" xfId="2" xr:uid="{CD78C7D8-3A45-4776-9D09-8317F1610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8</xdr:col>
      <xdr:colOff>601980</xdr:colOff>
      <xdr:row>207</xdr:row>
      <xdr:rowOff>76200</xdr:rowOff>
    </xdr:from>
    <xdr:to>
      <xdr:col>9</xdr:col>
      <xdr:colOff>510540</xdr:colOff>
      <xdr:row>212</xdr:row>
      <xdr:rowOff>99060</xdr:rowOff>
    </xdr:to>
    <xdr:sp macro="" textlink="">
      <xdr:nvSpPr>
        <xdr:cNvPr id="2" name="正方形/長方形 2">
          <a:extLst>
            <a:ext uri="{FF2B5EF4-FFF2-40B4-BE49-F238E27FC236}">
              <a16:creationId xmlns:a16="http://schemas.microsoft.com/office/drawing/2014/main" id="{807E1551-A7FE-4B2B-8BD2-1A9EEA7DC199}"/>
            </a:ext>
          </a:extLst>
        </xdr:cNvPr>
        <xdr:cNvSpPr>
          <a:spLocks noChangeArrowheads="1"/>
        </xdr:cNvSpPr>
      </xdr:nvSpPr>
      <xdr:spPr bwMode="auto">
        <a:xfrm rot="856518">
          <a:off x="5374005" y="37538025"/>
          <a:ext cx="527685" cy="927735"/>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10</xdr:col>
      <xdr:colOff>45720</xdr:colOff>
      <xdr:row>254</xdr:row>
      <xdr:rowOff>106680</xdr:rowOff>
    </xdr:from>
    <xdr:ext cx="20848" cy="209085"/>
    <xdr:sp macro="" textlink="">
      <xdr:nvSpPr>
        <xdr:cNvPr id="3" name="正方形/長方形 7">
          <a:extLst>
            <a:ext uri="{FF2B5EF4-FFF2-40B4-BE49-F238E27FC236}">
              <a16:creationId xmlns:a16="http://schemas.microsoft.com/office/drawing/2014/main" id="{ECC4C193-ADB4-470E-8B1A-3CF12632E866}"/>
            </a:ext>
          </a:extLst>
        </xdr:cNvPr>
        <xdr:cNvSpPr>
          <a:spLocks noChangeArrowheads="1"/>
        </xdr:cNvSpPr>
      </xdr:nvSpPr>
      <xdr:spPr bwMode="auto">
        <a:xfrm>
          <a:off x="6055995" y="4607433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266700</xdr:colOff>
      <xdr:row>225</xdr:row>
      <xdr:rowOff>30480</xdr:rowOff>
    </xdr:from>
    <xdr:ext cx="20848" cy="209085"/>
    <xdr:sp macro="" textlink="">
      <xdr:nvSpPr>
        <xdr:cNvPr id="4" name="正方形/長方形 1">
          <a:extLst>
            <a:ext uri="{FF2B5EF4-FFF2-40B4-BE49-F238E27FC236}">
              <a16:creationId xmlns:a16="http://schemas.microsoft.com/office/drawing/2014/main" id="{CE595B1E-BDDB-4D34-AC4E-9F805EDA7964}"/>
            </a:ext>
          </a:extLst>
        </xdr:cNvPr>
        <xdr:cNvSpPr>
          <a:spLocks noChangeArrowheads="1"/>
        </xdr:cNvSpPr>
      </xdr:nvSpPr>
      <xdr:spPr bwMode="auto">
        <a:xfrm>
          <a:off x="6276975" y="40749855"/>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327660</xdr:colOff>
      <xdr:row>271</xdr:row>
      <xdr:rowOff>68580</xdr:rowOff>
    </xdr:from>
    <xdr:ext cx="18531" cy="156518"/>
    <xdr:sp macro="" textlink="">
      <xdr:nvSpPr>
        <xdr:cNvPr id="5" name="正方形/長方形 3">
          <a:extLst>
            <a:ext uri="{FF2B5EF4-FFF2-40B4-BE49-F238E27FC236}">
              <a16:creationId xmlns:a16="http://schemas.microsoft.com/office/drawing/2014/main" id="{41017E77-4AFF-481C-8F70-7DF0B0D8F7AD}"/>
            </a:ext>
          </a:extLst>
        </xdr:cNvPr>
        <xdr:cNvSpPr>
          <a:spLocks noChangeArrowheads="1"/>
        </xdr:cNvSpPr>
      </xdr:nvSpPr>
      <xdr:spPr bwMode="auto">
        <a:xfrm>
          <a:off x="8195310" y="49112805"/>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6</xdr:col>
      <xdr:colOff>304800</xdr:colOff>
      <xdr:row>330</xdr:row>
      <xdr:rowOff>175260</xdr:rowOff>
    </xdr:from>
    <xdr:ext cx="20848" cy="209122"/>
    <xdr:sp macro="" textlink="">
      <xdr:nvSpPr>
        <xdr:cNvPr id="6" name="正方形/長方形 5">
          <a:extLst>
            <a:ext uri="{FF2B5EF4-FFF2-40B4-BE49-F238E27FC236}">
              <a16:creationId xmlns:a16="http://schemas.microsoft.com/office/drawing/2014/main" id="{2B7F2513-716F-4657-AD2B-EB6DA7A3F7D6}"/>
            </a:ext>
          </a:extLst>
        </xdr:cNvPr>
        <xdr:cNvSpPr>
          <a:spLocks noChangeArrowheads="1"/>
        </xdr:cNvSpPr>
      </xdr:nvSpPr>
      <xdr:spPr bwMode="auto">
        <a:xfrm>
          <a:off x="3838575" y="5989701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198120</xdr:colOff>
      <xdr:row>329</xdr:row>
      <xdr:rowOff>30480</xdr:rowOff>
    </xdr:from>
    <xdr:ext cx="20848" cy="209085"/>
    <xdr:sp macro="" textlink="">
      <xdr:nvSpPr>
        <xdr:cNvPr id="7" name="正方形/長方形 6">
          <a:extLst>
            <a:ext uri="{FF2B5EF4-FFF2-40B4-BE49-F238E27FC236}">
              <a16:creationId xmlns:a16="http://schemas.microsoft.com/office/drawing/2014/main" id="{AC6F7D77-18C6-42A1-8C11-9E4D13BC71C5}"/>
            </a:ext>
          </a:extLst>
        </xdr:cNvPr>
        <xdr:cNvSpPr>
          <a:spLocks noChangeArrowheads="1"/>
        </xdr:cNvSpPr>
      </xdr:nvSpPr>
      <xdr:spPr bwMode="auto">
        <a:xfrm>
          <a:off x="4351020" y="59571255"/>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612866</xdr:colOff>
      <xdr:row>328</xdr:row>
      <xdr:rowOff>22860</xdr:rowOff>
    </xdr:from>
    <xdr:ext cx="18531" cy="156518"/>
    <xdr:sp macro="" textlink="">
      <xdr:nvSpPr>
        <xdr:cNvPr id="8" name="正方形/長方形 14">
          <a:extLst>
            <a:ext uri="{FF2B5EF4-FFF2-40B4-BE49-F238E27FC236}">
              <a16:creationId xmlns:a16="http://schemas.microsoft.com/office/drawing/2014/main" id="{9892F898-5CE1-4B94-8A9A-D905175BF9CC}"/>
            </a:ext>
          </a:extLst>
        </xdr:cNvPr>
        <xdr:cNvSpPr>
          <a:spLocks noChangeArrowheads="1"/>
        </xdr:cNvSpPr>
      </xdr:nvSpPr>
      <xdr:spPr bwMode="auto">
        <a:xfrm>
          <a:off x="4765766" y="5938266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144780</xdr:colOff>
      <xdr:row>299</xdr:row>
      <xdr:rowOff>22860</xdr:rowOff>
    </xdr:from>
    <xdr:ext cx="18531" cy="201237"/>
    <xdr:sp macro="" textlink="">
      <xdr:nvSpPr>
        <xdr:cNvPr id="9" name="正方形/長方形 17">
          <a:extLst>
            <a:ext uri="{FF2B5EF4-FFF2-40B4-BE49-F238E27FC236}">
              <a16:creationId xmlns:a16="http://schemas.microsoft.com/office/drawing/2014/main" id="{845B2ED7-55D0-4FB8-8528-7E037606B9DA}"/>
            </a:ext>
          </a:extLst>
        </xdr:cNvPr>
        <xdr:cNvSpPr>
          <a:spLocks noChangeArrowheads="1"/>
        </xdr:cNvSpPr>
      </xdr:nvSpPr>
      <xdr:spPr bwMode="auto">
        <a:xfrm>
          <a:off x="4916805" y="54134385"/>
          <a:ext cx="18531" cy="201237"/>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342900</xdr:colOff>
      <xdr:row>296</xdr:row>
      <xdr:rowOff>175260</xdr:rowOff>
    </xdr:from>
    <xdr:ext cx="20848" cy="210820"/>
    <xdr:sp macro="" textlink="">
      <xdr:nvSpPr>
        <xdr:cNvPr id="10" name="正方形/長方形 10">
          <a:extLst>
            <a:ext uri="{FF2B5EF4-FFF2-40B4-BE49-F238E27FC236}">
              <a16:creationId xmlns:a16="http://schemas.microsoft.com/office/drawing/2014/main" id="{CA04D5F8-3EEC-48D4-949D-50B446FF53AD}"/>
            </a:ext>
          </a:extLst>
        </xdr:cNvPr>
        <xdr:cNvSpPr>
          <a:spLocks noChangeArrowheads="1"/>
        </xdr:cNvSpPr>
      </xdr:nvSpPr>
      <xdr:spPr bwMode="auto">
        <a:xfrm>
          <a:off x="5734050" y="5374386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449580</xdr:colOff>
      <xdr:row>372</xdr:row>
      <xdr:rowOff>144780</xdr:rowOff>
    </xdr:from>
    <xdr:ext cx="18531" cy="210820"/>
    <xdr:sp macro="" textlink="">
      <xdr:nvSpPr>
        <xdr:cNvPr id="11" name="正方形/長方形 22">
          <a:extLst>
            <a:ext uri="{FF2B5EF4-FFF2-40B4-BE49-F238E27FC236}">
              <a16:creationId xmlns:a16="http://schemas.microsoft.com/office/drawing/2014/main" id="{F322E9FD-AF18-42EC-BDF1-A035AE634F9B}"/>
            </a:ext>
          </a:extLst>
        </xdr:cNvPr>
        <xdr:cNvSpPr>
          <a:spLocks noChangeArrowheads="1"/>
        </xdr:cNvSpPr>
      </xdr:nvSpPr>
      <xdr:spPr bwMode="auto">
        <a:xfrm>
          <a:off x="7698105" y="6746748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480060</xdr:colOff>
      <xdr:row>374</xdr:row>
      <xdr:rowOff>22860</xdr:rowOff>
    </xdr:from>
    <xdr:ext cx="18531" cy="156518"/>
    <xdr:sp macro="" textlink="">
      <xdr:nvSpPr>
        <xdr:cNvPr id="12" name="正方形/長方形 23">
          <a:extLst>
            <a:ext uri="{FF2B5EF4-FFF2-40B4-BE49-F238E27FC236}">
              <a16:creationId xmlns:a16="http://schemas.microsoft.com/office/drawing/2014/main" id="{93D0F979-B7B7-473C-BEDD-461D0DFE7B18}"/>
            </a:ext>
          </a:extLst>
        </xdr:cNvPr>
        <xdr:cNvSpPr>
          <a:spLocks noChangeArrowheads="1"/>
        </xdr:cNvSpPr>
      </xdr:nvSpPr>
      <xdr:spPr bwMode="auto">
        <a:xfrm>
          <a:off x="9585960" y="6770751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190500</xdr:colOff>
      <xdr:row>417</xdr:row>
      <xdr:rowOff>68580</xdr:rowOff>
    </xdr:from>
    <xdr:ext cx="20848" cy="209122"/>
    <xdr:sp macro="" textlink="">
      <xdr:nvSpPr>
        <xdr:cNvPr id="13" name="正方形/長方形 27">
          <a:extLst>
            <a:ext uri="{FF2B5EF4-FFF2-40B4-BE49-F238E27FC236}">
              <a16:creationId xmlns:a16="http://schemas.microsoft.com/office/drawing/2014/main" id="{088E49E8-0FCF-4541-A2CA-2092E9D97F4B}"/>
            </a:ext>
          </a:extLst>
        </xdr:cNvPr>
        <xdr:cNvSpPr>
          <a:spLocks noChangeArrowheads="1"/>
        </xdr:cNvSpPr>
      </xdr:nvSpPr>
      <xdr:spPr bwMode="auto">
        <a:xfrm>
          <a:off x="9296400" y="75535155"/>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381000</xdr:colOff>
      <xdr:row>468</xdr:row>
      <xdr:rowOff>175260</xdr:rowOff>
    </xdr:from>
    <xdr:ext cx="20848" cy="210384"/>
    <xdr:sp macro="" textlink="">
      <xdr:nvSpPr>
        <xdr:cNvPr id="14" name="正方形/長方形 9">
          <a:extLst>
            <a:ext uri="{FF2B5EF4-FFF2-40B4-BE49-F238E27FC236}">
              <a16:creationId xmlns:a16="http://schemas.microsoft.com/office/drawing/2014/main" id="{4610F084-7BC8-4D8E-AB60-5F79A24F2250}"/>
            </a:ext>
          </a:extLst>
        </xdr:cNvPr>
        <xdr:cNvSpPr>
          <a:spLocks noChangeArrowheads="1"/>
        </xdr:cNvSpPr>
      </xdr:nvSpPr>
      <xdr:spPr bwMode="auto">
        <a:xfrm>
          <a:off x="5153025" y="84871560"/>
          <a:ext cx="20848" cy="210384"/>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460</xdr:row>
      <xdr:rowOff>175260</xdr:rowOff>
    </xdr:from>
    <xdr:ext cx="18531" cy="210820"/>
    <xdr:sp macro="" textlink="">
      <xdr:nvSpPr>
        <xdr:cNvPr id="15" name="正方形/長方形 11">
          <a:extLst>
            <a:ext uri="{FF2B5EF4-FFF2-40B4-BE49-F238E27FC236}">
              <a16:creationId xmlns:a16="http://schemas.microsoft.com/office/drawing/2014/main" id="{DE5FD452-1484-4D6C-8D9B-B8BB18808C89}"/>
            </a:ext>
          </a:extLst>
        </xdr:cNvPr>
        <xdr:cNvSpPr>
          <a:spLocks noChangeArrowheads="1"/>
        </xdr:cNvSpPr>
      </xdr:nvSpPr>
      <xdr:spPr bwMode="auto">
        <a:xfrm>
          <a:off x="7393305" y="8342376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612866</xdr:colOff>
      <xdr:row>508</xdr:row>
      <xdr:rowOff>68580</xdr:rowOff>
    </xdr:from>
    <xdr:ext cx="18531" cy="156518"/>
    <xdr:sp macro="" textlink="">
      <xdr:nvSpPr>
        <xdr:cNvPr id="16" name="正方形/長方形 13">
          <a:extLst>
            <a:ext uri="{FF2B5EF4-FFF2-40B4-BE49-F238E27FC236}">
              <a16:creationId xmlns:a16="http://schemas.microsoft.com/office/drawing/2014/main" id="{80D7BDD7-3AC9-4C9C-B38F-1521E9708808}"/>
            </a:ext>
          </a:extLst>
        </xdr:cNvPr>
        <xdr:cNvSpPr>
          <a:spLocks noChangeArrowheads="1"/>
        </xdr:cNvSpPr>
      </xdr:nvSpPr>
      <xdr:spPr bwMode="auto">
        <a:xfrm>
          <a:off x="6004016" y="920038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247795</xdr:colOff>
      <xdr:row>523</xdr:row>
      <xdr:rowOff>104775</xdr:rowOff>
    </xdr:from>
    <xdr:ext cx="184731" cy="264560"/>
    <xdr:sp macro="" textlink="">
      <xdr:nvSpPr>
        <xdr:cNvPr id="17" name="テキスト ボックス 15">
          <a:extLst>
            <a:ext uri="{FF2B5EF4-FFF2-40B4-BE49-F238E27FC236}">
              <a16:creationId xmlns:a16="http://schemas.microsoft.com/office/drawing/2014/main" id="{C658E11D-DA75-4827-97E5-F679A30145EF}"/>
            </a:ext>
          </a:extLst>
        </xdr:cNvPr>
        <xdr:cNvSpPr txBox="1"/>
      </xdr:nvSpPr>
      <xdr:spPr>
        <a:xfrm>
          <a:off x="7496320" y="9475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556260</xdr:colOff>
      <xdr:row>501</xdr:row>
      <xdr:rowOff>68580</xdr:rowOff>
    </xdr:from>
    <xdr:ext cx="18531" cy="156518"/>
    <xdr:sp macro="" textlink="">
      <xdr:nvSpPr>
        <xdr:cNvPr id="18" name="正方形/長方形 16">
          <a:extLst>
            <a:ext uri="{FF2B5EF4-FFF2-40B4-BE49-F238E27FC236}">
              <a16:creationId xmlns:a16="http://schemas.microsoft.com/office/drawing/2014/main" id="{BD612AF5-0220-4B00-8D84-5FF17E8E7F61}"/>
            </a:ext>
          </a:extLst>
        </xdr:cNvPr>
        <xdr:cNvSpPr>
          <a:spLocks noChangeArrowheads="1"/>
        </xdr:cNvSpPr>
      </xdr:nvSpPr>
      <xdr:spPr bwMode="auto">
        <a:xfrm>
          <a:off x="9043035" y="90737055"/>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251460</xdr:colOff>
      <xdr:row>549</xdr:row>
      <xdr:rowOff>144780</xdr:rowOff>
    </xdr:from>
    <xdr:ext cx="18531" cy="156518"/>
    <xdr:sp macro="" textlink="">
      <xdr:nvSpPr>
        <xdr:cNvPr id="19" name="正方形/長方形 19">
          <a:extLst>
            <a:ext uri="{FF2B5EF4-FFF2-40B4-BE49-F238E27FC236}">
              <a16:creationId xmlns:a16="http://schemas.microsoft.com/office/drawing/2014/main" id="{B8F88D7C-F9BC-431F-98F3-74EAE2A5AAED}"/>
            </a:ext>
          </a:extLst>
        </xdr:cNvPr>
        <xdr:cNvSpPr>
          <a:spLocks noChangeArrowheads="1"/>
        </xdr:cNvSpPr>
      </xdr:nvSpPr>
      <xdr:spPr bwMode="auto">
        <a:xfrm>
          <a:off x="4404360" y="99500055"/>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68580</xdr:colOff>
      <xdr:row>549</xdr:row>
      <xdr:rowOff>160020</xdr:rowOff>
    </xdr:from>
    <xdr:ext cx="18531" cy="208690"/>
    <xdr:sp macro="" textlink="">
      <xdr:nvSpPr>
        <xdr:cNvPr id="20" name="正方形/長方形 20">
          <a:extLst>
            <a:ext uri="{FF2B5EF4-FFF2-40B4-BE49-F238E27FC236}">
              <a16:creationId xmlns:a16="http://schemas.microsoft.com/office/drawing/2014/main" id="{D57A13ED-E583-48D7-B706-36143E3C8B56}"/>
            </a:ext>
          </a:extLst>
        </xdr:cNvPr>
        <xdr:cNvSpPr>
          <a:spLocks noChangeArrowheads="1"/>
        </xdr:cNvSpPr>
      </xdr:nvSpPr>
      <xdr:spPr bwMode="auto">
        <a:xfrm>
          <a:off x="5459730" y="99515295"/>
          <a:ext cx="18531" cy="20869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114300</xdr:colOff>
      <xdr:row>592</xdr:row>
      <xdr:rowOff>175260</xdr:rowOff>
    </xdr:from>
    <xdr:ext cx="20848" cy="210820"/>
    <xdr:sp macro="" textlink="">
      <xdr:nvSpPr>
        <xdr:cNvPr id="21" name="正方形/長方形 24">
          <a:extLst>
            <a:ext uri="{FF2B5EF4-FFF2-40B4-BE49-F238E27FC236}">
              <a16:creationId xmlns:a16="http://schemas.microsoft.com/office/drawing/2014/main" id="{DF17369B-89D3-4238-BAB7-6732DE6C3A49}"/>
            </a:ext>
          </a:extLst>
        </xdr:cNvPr>
        <xdr:cNvSpPr>
          <a:spLocks noChangeArrowheads="1"/>
        </xdr:cNvSpPr>
      </xdr:nvSpPr>
      <xdr:spPr bwMode="auto">
        <a:xfrm>
          <a:off x="5505450" y="10731246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220980</xdr:colOff>
      <xdr:row>597</xdr:row>
      <xdr:rowOff>160020</xdr:rowOff>
    </xdr:from>
    <xdr:ext cx="18531" cy="209085"/>
    <xdr:sp macro="" textlink="">
      <xdr:nvSpPr>
        <xdr:cNvPr id="22" name="正方形/長方形 25">
          <a:extLst>
            <a:ext uri="{FF2B5EF4-FFF2-40B4-BE49-F238E27FC236}">
              <a16:creationId xmlns:a16="http://schemas.microsoft.com/office/drawing/2014/main" id="{D691EBC3-328F-4026-9556-6712B72D5FB3}"/>
            </a:ext>
          </a:extLst>
        </xdr:cNvPr>
        <xdr:cNvSpPr>
          <a:spLocks noChangeArrowheads="1"/>
        </xdr:cNvSpPr>
      </xdr:nvSpPr>
      <xdr:spPr bwMode="auto">
        <a:xfrm>
          <a:off x="6850380" y="108202095"/>
          <a:ext cx="18531"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600</xdr:row>
      <xdr:rowOff>144780</xdr:rowOff>
    </xdr:from>
    <xdr:ext cx="18531" cy="210820"/>
    <xdr:sp macro="" textlink="">
      <xdr:nvSpPr>
        <xdr:cNvPr id="23" name="正方形/長方形 28">
          <a:extLst>
            <a:ext uri="{FF2B5EF4-FFF2-40B4-BE49-F238E27FC236}">
              <a16:creationId xmlns:a16="http://schemas.microsoft.com/office/drawing/2014/main" id="{739F3FE8-DB84-4726-8DAA-542A5183E315}"/>
            </a:ext>
          </a:extLst>
        </xdr:cNvPr>
        <xdr:cNvSpPr>
          <a:spLocks noChangeArrowheads="1"/>
        </xdr:cNvSpPr>
      </xdr:nvSpPr>
      <xdr:spPr bwMode="auto">
        <a:xfrm>
          <a:off x="7393305" y="10872978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411480</xdr:colOff>
      <xdr:row>602</xdr:row>
      <xdr:rowOff>106680</xdr:rowOff>
    </xdr:from>
    <xdr:ext cx="18531" cy="156518"/>
    <xdr:sp macro="" textlink="">
      <xdr:nvSpPr>
        <xdr:cNvPr id="24" name="正方形/長方形 29">
          <a:extLst>
            <a:ext uri="{FF2B5EF4-FFF2-40B4-BE49-F238E27FC236}">
              <a16:creationId xmlns:a16="http://schemas.microsoft.com/office/drawing/2014/main" id="{DAF55A35-9EEC-4368-9BAB-D1112E982A08}"/>
            </a:ext>
          </a:extLst>
        </xdr:cNvPr>
        <xdr:cNvSpPr>
          <a:spLocks noChangeArrowheads="1"/>
        </xdr:cNvSpPr>
      </xdr:nvSpPr>
      <xdr:spPr bwMode="auto">
        <a:xfrm>
          <a:off x="7660005" y="10905363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xdr:from>
      <xdr:col>4</xdr:col>
      <xdr:colOff>219075</xdr:colOff>
      <xdr:row>1</xdr:row>
      <xdr:rowOff>28575</xdr:rowOff>
    </xdr:from>
    <xdr:to>
      <xdr:col>4</xdr:col>
      <xdr:colOff>400050</xdr:colOff>
      <xdr:row>1</xdr:row>
      <xdr:rowOff>266700</xdr:rowOff>
    </xdr:to>
    <xdr:sp macro="" textlink="">
      <xdr:nvSpPr>
        <xdr:cNvPr id="43" name="矢印: 下 42">
          <a:extLst>
            <a:ext uri="{FF2B5EF4-FFF2-40B4-BE49-F238E27FC236}">
              <a16:creationId xmlns:a16="http://schemas.microsoft.com/office/drawing/2014/main" id="{1DFDA6FE-2EDB-4E81-AD9D-F6B7571D6154}"/>
            </a:ext>
          </a:extLst>
        </xdr:cNvPr>
        <xdr:cNvSpPr/>
      </xdr:nvSpPr>
      <xdr:spPr>
        <a:xfrm>
          <a:off x="2514600" y="333375"/>
          <a:ext cx="180975" cy="238125"/>
        </a:xfrm>
        <a:prstGeom prst="downArrow">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190500</xdr:colOff>
      <xdr:row>1</xdr:row>
      <xdr:rowOff>47625</xdr:rowOff>
    </xdr:from>
    <xdr:to>
      <xdr:col>5</xdr:col>
      <xdr:colOff>409575</xdr:colOff>
      <xdr:row>1</xdr:row>
      <xdr:rowOff>266700</xdr:rowOff>
    </xdr:to>
    <xdr:pic>
      <xdr:nvPicPr>
        <xdr:cNvPr id="44" name="グラフィックス 43" descr="チェック マーク">
          <a:extLst>
            <a:ext uri="{FF2B5EF4-FFF2-40B4-BE49-F238E27FC236}">
              <a16:creationId xmlns:a16="http://schemas.microsoft.com/office/drawing/2014/main" id="{46941F6E-CE4F-4AE6-9365-4725CCB83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05150" y="352425"/>
          <a:ext cx="219075" cy="219075"/>
        </a:xfrm>
        <a:prstGeom prst="rect">
          <a:avLst/>
        </a:prstGeom>
      </xdr:spPr>
    </xdr:pic>
    <xdr:clientData/>
  </xdr:twoCellAnchor>
  <xdr:twoCellAnchor editAs="oneCell">
    <xdr:from>
      <xdr:col>6</xdr:col>
      <xdr:colOff>190500</xdr:colOff>
      <xdr:row>1</xdr:row>
      <xdr:rowOff>19050</xdr:rowOff>
    </xdr:from>
    <xdr:to>
      <xdr:col>6</xdr:col>
      <xdr:colOff>447674</xdr:colOff>
      <xdr:row>1</xdr:row>
      <xdr:rowOff>276224</xdr:rowOff>
    </xdr:to>
    <xdr:pic>
      <xdr:nvPicPr>
        <xdr:cNvPr id="45" name="グラフィックス 44" descr="閉じる">
          <a:extLst>
            <a:ext uri="{FF2B5EF4-FFF2-40B4-BE49-F238E27FC236}">
              <a16:creationId xmlns:a16="http://schemas.microsoft.com/office/drawing/2014/main" id="{D9FA4DEB-55B9-427D-8EA3-DE60D186BB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724275" y="323850"/>
          <a:ext cx="257174" cy="257174"/>
        </a:xfrm>
        <a:prstGeom prst="rect">
          <a:avLst/>
        </a:prstGeom>
      </xdr:spPr>
    </xdr:pic>
    <xdr:clientData/>
  </xdr:twoCellAnchor>
  <xdr:twoCellAnchor editAs="oneCell">
    <xdr:from>
      <xdr:col>0</xdr:col>
      <xdr:colOff>0</xdr:colOff>
      <xdr:row>3</xdr:row>
      <xdr:rowOff>38100</xdr:rowOff>
    </xdr:from>
    <xdr:to>
      <xdr:col>20</xdr:col>
      <xdr:colOff>257538</xdr:colOff>
      <xdr:row>33</xdr:row>
      <xdr:rowOff>142875</xdr:rowOff>
    </xdr:to>
    <xdr:pic>
      <xdr:nvPicPr>
        <xdr:cNvPr id="30" name="図 29">
          <a:extLst>
            <a:ext uri="{FF2B5EF4-FFF2-40B4-BE49-F238E27FC236}">
              <a16:creationId xmlns:a16="http://schemas.microsoft.com/office/drawing/2014/main" id="{F6A9D9E6-B350-40C6-B984-AF3A21771B97}"/>
            </a:ext>
          </a:extLst>
        </xdr:cNvPr>
        <xdr:cNvPicPr>
          <a:picLocks noChangeAspect="1"/>
        </xdr:cNvPicPr>
      </xdr:nvPicPr>
      <xdr:blipFill>
        <a:blip xmlns:r="http://schemas.openxmlformats.org/officeDocument/2006/relationships" r:embed="rId5"/>
        <a:stretch>
          <a:fillRect/>
        </a:stretch>
      </xdr:blipFill>
      <xdr:spPr>
        <a:xfrm>
          <a:off x="0" y="828675"/>
          <a:ext cx="12459063" cy="5534025"/>
        </a:xfrm>
        <a:prstGeom prst="rect">
          <a:avLst/>
        </a:prstGeom>
      </xdr:spPr>
    </xdr:pic>
    <xdr:clientData/>
  </xdr:twoCellAnchor>
  <xdr:twoCellAnchor editAs="oneCell">
    <xdr:from>
      <xdr:col>0</xdr:col>
      <xdr:colOff>0</xdr:colOff>
      <xdr:row>35</xdr:row>
      <xdr:rowOff>19049</xdr:rowOff>
    </xdr:from>
    <xdr:to>
      <xdr:col>20</xdr:col>
      <xdr:colOff>219075</xdr:colOff>
      <xdr:row>63</xdr:row>
      <xdr:rowOff>156190</xdr:rowOff>
    </xdr:to>
    <xdr:pic>
      <xdr:nvPicPr>
        <xdr:cNvPr id="25" name="図 24">
          <a:extLst>
            <a:ext uri="{FF2B5EF4-FFF2-40B4-BE49-F238E27FC236}">
              <a16:creationId xmlns:a16="http://schemas.microsoft.com/office/drawing/2014/main" id="{413EC99D-CA01-4E75-B109-83C1BB566426}"/>
            </a:ext>
          </a:extLst>
        </xdr:cNvPr>
        <xdr:cNvPicPr>
          <a:picLocks noChangeAspect="1"/>
        </xdr:cNvPicPr>
      </xdr:nvPicPr>
      <xdr:blipFill>
        <a:blip xmlns:r="http://schemas.openxmlformats.org/officeDocument/2006/relationships" r:embed="rId6"/>
        <a:stretch>
          <a:fillRect/>
        </a:stretch>
      </xdr:blipFill>
      <xdr:spPr>
        <a:xfrm>
          <a:off x="0" y="6600824"/>
          <a:ext cx="12420600" cy="5204441"/>
        </a:xfrm>
        <a:prstGeom prst="rect">
          <a:avLst/>
        </a:prstGeom>
      </xdr:spPr>
    </xdr:pic>
    <xdr:clientData/>
  </xdr:twoCellAnchor>
  <xdr:twoCellAnchor editAs="oneCell">
    <xdr:from>
      <xdr:col>0</xdr:col>
      <xdr:colOff>1</xdr:colOff>
      <xdr:row>67</xdr:row>
      <xdr:rowOff>1</xdr:rowOff>
    </xdr:from>
    <xdr:to>
      <xdr:col>20</xdr:col>
      <xdr:colOff>28576</xdr:colOff>
      <xdr:row>97</xdr:row>
      <xdr:rowOff>147835</xdr:rowOff>
    </xdr:to>
    <xdr:pic>
      <xdr:nvPicPr>
        <xdr:cNvPr id="26" name="図 25">
          <a:extLst>
            <a:ext uri="{FF2B5EF4-FFF2-40B4-BE49-F238E27FC236}">
              <a16:creationId xmlns:a16="http://schemas.microsoft.com/office/drawing/2014/main" id="{94C9794E-1FC8-4ABD-89DD-026ED11163C2}"/>
            </a:ext>
          </a:extLst>
        </xdr:cNvPr>
        <xdr:cNvPicPr>
          <a:picLocks noChangeAspect="1"/>
        </xdr:cNvPicPr>
      </xdr:nvPicPr>
      <xdr:blipFill>
        <a:blip xmlns:r="http://schemas.openxmlformats.org/officeDocument/2006/relationships" r:embed="rId7"/>
        <a:stretch>
          <a:fillRect/>
        </a:stretch>
      </xdr:blipFill>
      <xdr:spPr>
        <a:xfrm>
          <a:off x="1" y="12372976"/>
          <a:ext cx="12230100" cy="5577084"/>
        </a:xfrm>
        <a:prstGeom prst="rect">
          <a:avLst/>
        </a:prstGeom>
      </xdr:spPr>
    </xdr:pic>
    <xdr:clientData/>
  </xdr:twoCellAnchor>
  <xdr:twoCellAnchor editAs="oneCell">
    <xdr:from>
      <xdr:col>0</xdr:col>
      <xdr:colOff>0</xdr:colOff>
      <xdr:row>99</xdr:row>
      <xdr:rowOff>1</xdr:rowOff>
    </xdr:from>
    <xdr:to>
      <xdr:col>20</xdr:col>
      <xdr:colOff>19049</xdr:colOff>
      <xdr:row>130</xdr:row>
      <xdr:rowOff>9526</xdr:rowOff>
    </xdr:to>
    <xdr:pic>
      <xdr:nvPicPr>
        <xdr:cNvPr id="28" name="図 27">
          <a:extLst>
            <a:ext uri="{FF2B5EF4-FFF2-40B4-BE49-F238E27FC236}">
              <a16:creationId xmlns:a16="http://schemas.microsoft.com/office/drawing/2014/main" id="{D9287325-1663-4682-A919-57932508F215}"/>
            </a:ext>
          </a:extLst>
        </xdr:cNvPr>
        <xdr:cNvPicPr>
          <a:picLocks noChangeAspect="1"/>
        </xdr:cNvPicPr>
      </xdr:nvPicPr>
      <xdr:blipFill>
        <a:blip xmlns:r="http://schemas.openxmlformats.org/officeDocument/2006/relationships" r:embed="rId8"/>
        <a:stretch>
          <a:fillRect/>
        </a:stretch>
      </xdr:blipFill>
      <xdr:spPr>
        <a:xfrm>
          <a:off x="0" y="18164176"/>
          <a:ext cx="12220574" cy="5619750"/>
        </a:xfrm>
        <a:prstGeom prst="rect">
          <a:avLst/>
        </a:prstGeom>
      </xdr:spPr>
    </xdr:pic>
    <xdr:clientData/>
  </xdr:twoCellAnchor>
  <xdr:twoCellAnchor editAs="oneCell">
    <xdr:from>
      <xdr:col>0</xdr:col>
      <xdr:colOff>19050</xdr:colOff>
      <xdr:row>131</xdr:row>
      <xdr:rowOff>19049</xdr:rowOff>
    </xdr:from>
    <xdr:to>
      <xdr:col>20</xdr:col>
      <xdr:colOff>28575</xdr:colOff>
      <xdr:row>161</xdr:row>
      <xdr:rowOff>180974</xdr:rowOff>
    </xdr:to>
    <xdr:pic>
      <xdr:nvPicPr>
        <xdr:cNvPr id="27" name="図 26">
          <a:extLst>
            <a:ext uri="{FF2B5EF4-FFF2-40B4-BE49-F238E27FC236}">
              <a16:creationId xmlns:a16="http://schemas.microsoft.com/office/drawing/2014/main" id="{02D073AF-9672-4976-B0B4-CF3004BC4939}"/>
            </a:ext>
          </a:extLst>
        </xdr:cNvPr>
        <xdr:cNvPicPr>
          <a:picLocks noChangeAspect="1"/>
        </xdr:cNvPicPr>
      </xdr:nvPicPr>
      <xdr:blipFill>
        <a:blip xmlns:r="http://schemas.openxmlformats.org/officeDocument/2006/relationships" r:embed="rId9"/>
        <a:stretch>
          <a:fillRect/>
        </a:stretch>
      </xdr:blipFill>
      <xdr:spPr>
        <a:xfrm>
          <a:off x="19050" y="23974424"/>
          <a:ext cx="12211050" cy="5591175"/>
        </a:xfrm>
        <a:prstGeom prst="rect">
          <a:avLst/>
        </a:prstGeom>
      </xdr:spPr>
    </xdr:pic>
    <xdr:clientData/>
  </xdr:twoCellAnchor>
  <xdr:twoCellAnchor editAs="oneCell">
    <xdr:from>
      <xdr:col>0</xdr:col>
      <xdr:colOff>0</xdr:colOff>
      <xdr:row>163</xdr:row>
      <xdr:rowOff>0</xdr:rowOff>
    </xdr:from>
    <xdr:to>
      <xdr:col>20</xdr:col>
      <xdr:colOff>9525</xdr:colOff>
      <xdr:row>197</xdr:row>
      <xdr:rowOff>0</xdr:rowOff>
    </xdr:to>
    <xdr:pic>
      <xdr:nvPicPr>
        <xdr:cNvPr id="29" name="図 28">
          <a:extLst>
            <a:ext uri="{FF2B5EF4-FFF2-40B4-BE49-F238E27FC236}">
              <a16:creationId xmlns:a16="http://schemas.microsoft.com/office/drawing/2014/main" id="{DDD29350-D795-45DF-BF9B-E07D39332532}"/>
            </a:ext>
          </a:extLst>
        </xdr:cNvPr>
        <xdr:cNvPicPr>
          <a:picLocks noChangeAspect="1"/>
        </xdr:cNvPicPr>
      </xdr:nvPicPr>
      <xdr:blipFill>
        <a:blip xmlns:r="http://schemas.openxmlformats.org/officeDocument/2006/relationships" r:embed="rId10"/>
        <a:stretch>
          <a:fillRect/>
        </a:stretch>
      </xdr:blipFill>
      <xdr:spPr>
        <a:xfrm>
          <a:off x="0" y="29746575"/>
          <a:ext cx="12211050" cy="61531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4"/>
  <sheetViews>
    <sheetView zoomScale="80" zoomScaleNormal="80" workbookViewId="0">
      <pane xSplit="1" ySplit="8" topLeftCell="B9" activePane="bottomRight" state="frozen"/>
      <selection pane="topRight" activeCell="B1" sqref="B1"/>
      <selection pane="bottomLeft" activeCell="A9" sqref="A9"/>
      <selection pane="bottomRight" activeCell="T17" sqref="T17"/>
    </sheetView>
  </sheetViews>
  <sheetFormatPr defaultRowHeight="18" x14ac:dyDescent="0.45"/>
  <cols>
    <col min="1" max="1" width="4.8984375" customWidth="1"/>
    <col min="2" max="2" width="12" customWidth="1"/>
    <col min="3" max="3" width="8.5" customWidth="1"/>
    <col min="4" max="4" width="10.59765625" customWidth="1"/>
    <col min="5" max="7" width="8.19921875" customWidth="1"/>
    <col min="8" max="8" width="9.8984375" customWidth="1"/>
    <col min="11" max="16" width="7.69921875" customWidth="1"/>
    <col min="17" max="19" width="10.69921875" customWidth="1"/>
  </cols>
  <sheetData>
    <row r="1" spans="1:19" x14ac:dyDescent="0.45">
      <c r="A1" s="1" t="s">
        <v>7</v>
      </c>
      <c r="D1" t="s">
        <v>39</v>
      </c>
    </row>
    <row r="2" spans="1:19" x14ac:dyDescent="0.45">
      <c r="A2" s="1" t="s">
        <v>8</v>
      </c>
      <c r="D2" t="s">
        <v>23</v>
      </c>
    </row>
    <row r="3" spans="1:19" x14ac:dyDescent="0.45">
      <c r="A3" s="1" t="s">
        <v>10</v>
      </c>
      <c r="D3" s="28">
        <v>100000</v>
      </c>
    </row>
    <row r="4" spans="1:19" x14ac:dyDescent="0.45">
      <c r="A4" s="1" t="s">
        <v>11</v>
      </c>
      <c r="D4" s="28" t="s">
        <v>13</v>
      </c>
    </row>
    <row r="5" spans="1:19" ht="18.600000000000001" thickBot="1" x14ac:dyDescent="0.5">
      <c r="A5" s="1" t="s">
        <v>12</v>
      </c>
      <c r="D5" s="28" t="s">
        <v>35</v>
      </c>
    </row>
    <row r="6" spans="1:19" ht="18.600000000000001" thickBot="1" x14ac:dyDescent="0.5">
      <c r="A6" s="23" t="s">
        <v>0</v>
      </c>
      <c r="B6" s="23" t="s">
        <v>1</v>
      </c>
      <c r="C6" s="23"/>
      <c r="D6" s="23" t="s">
        <v>1</v>
      </c>
      <c r="E6" s="44" t="s">
        <v>26</v>
      </c>
      <c r="F6" s="24"/>
      <c r="G6" s="25"/>
      <c r="H6" s="97" t="s">
        <v>3</v>
      </c>
      <c r="I6" s="98"/>
      <c r="J6" s="105"/>
      <c r="K6" s="97" t="s">
        <v>24</v>
      </c>
      <c r="L6" s="98"/>
      <c r="M6" s="105"/>
      <c r="N6" s="97" t="s">
        <v>25</v>
      </c>
      <c r="O6" s="98"/>
      <c r="P6" s="105"/>
    </row>
    <row r="7" spans="1:19" ht="18.600000000000001" thickBot="1" x14ac:dyDescent="0.5">
      <c r="A7" s="26"/>
      <c r="B7" s="26" t="s">
        <v>2</v>
      </c>
      <c r="C7" s="26" t="s">
        <v>54</v>
      </c>
      <c r="D7" s="55" t="s">
        <v>30</v>
      </c>
      <c r="E7" s="13">
        <v>1.27</v>
      </c>
      <c r="F7" s="14">
        <v>1.5</v>
      </c>
      <c r="G7" s="15">
        <v>2</v>
      </c>
      <c r="H7" s="13">
        <v>1.27</v>
      </c>
      <c r="I7" s="14">
        <v>1.5</v>
      </c>
      <c r="J7" s="15">
        <v>2</v>
      </c>
      <c r="K7" s="13">
        <v>1.27</v>
      </c>
      <c r="L7" s="14">
        <v>1.5</v>
      </c>
      <c r="M7" s="15">
        <v>2</v>
      </c>
      <c r="N7" s="13">
        <v>1.27</v>
      </c>
      <c r="O7" s="14">
        <v>1.5</v>
      </c>
      <c r="P7" s="15">
        <v>2</v>
      </c>
    </row>
    <row r="8" spans="1:19" ht="18.600000000000001" thickBot="1" x14ac:dyDescent="0.5">
      <c r="A8" s="27" t="s">
        <v>9</v>
      </c>
      <c r="B8" s="12"/>
      <c r="C8" s="12"/>
      <c r="D8" s="45"/>
      <c r="E8" s="17"/>
      <c r="F8" s="16"/>
      <c r="G8" s="18"/>
      <c r="H8" s="19">
        <f>D3</f>
        <v>100000</v>
      </c>
      <c r="I8" s="20">
        <f>D3</f>
        <v>100000</v>
      </c>
      <c r="J8" s="21">
        <f>D3</f>
        <v>100000</v>
      </c>
      <c r="K8" s="102" t="s">
        <v>24</v>
      </c>
      <c r="L8" s="103"/>
      <c r="M8" s="104"/>
      <c r="N8" s="102"/>
      <c r="O8" s="103"/>
      <c r="P8" s="104"/>
    </row>
    <row r="9" spans="1:19" x14ac:dyDescent="0.45">
      <c r="A9" s="93">
        <v>1</v>
      </c>
      <c r="B9" s="79">
        <v>44207</v>
      </c>
      <c r="C9" s="94" t="s">
        <v>39</v>
      </c>
      <c r="D9" s="80">
        <v>1</v>
      </c>
      <c r="E9" s="81">
        <v>-1</v>
      </c>
      <c r="F9" s="82">
        <v>-1</v>
      </c>
      <c r="G9" s="83">
        <v>-1</v>
      </c>
      <c r="H9" s="84">
        <f>IF(E9="","",H8+N9)</f>
        <v>97000</v>
      </c>
      <c r="I9" s="84">
        <f t="shared" ref="I9" si="0">IF(F9="","",I8+O9)</f>
        <v>97000</v>
      </c>
      <c r="J9" s="84">
        <f t="shared" ref="J9" si="1">IF(G9="","",J8+P9)</f>
        <v>97000</v>
      </c>
      <c r="K9" s="85">
        <f>IF(H8="","",H8*0.03)</f>
        <v>3000</v>
      </c>
      <c r="L9" s="86">
        <f>IF(I8="","",I8*0.03)</f>
        <v>3000</v>
      </c>
      <c r="M9" s="87">
        <f>IF(J8="","",J8*0.03)</f>
        <v>3000</v>
      </c>
      <c r="N9" s="85">
        <f>IF(E9="","",K9*E9)</f>
        <v>-3000</v>
      </c>
      <c r="O9" s="86">
        <f>IF(F9="","",L9*F9)</f>
        <v>-3000</v>
      </c>
      <c r="P9" s="87">
        <f>IF(G9="","",M9*G9)</f>
        <v>-3000</v>
      </c>
      <c r="Q9" s="39" t="s">
        <v>52</v>
      </c>
      <c r="R9" s="39"/>
      <c r="S9" s="39"/>
    </row>
    <row r="10" spans="1:19" x14ac:dyDescent="0.45">
      <c r="A10" s="93">
        <v>2</v>
      </c>
      <c r="B10" s="79">
        <v>44209</v>
      </c>
      <c r="C10" s="94" t="s">
        <v>39</v>
      </c>
      <c r="D10" s="88">
        <v>1</v>
      </c>
      <c r="E10" s="89">
        <v>-1</v>
      </c>
      <c r="F10" s="51">
        <v>-1</v>
      </c>
      <c r="G10" s="74">
        <v>-1</v>
      </c>
      <c r="H10" s="84">
        <f t="shared" ref="H10:H42" si="2">IF(E10="","",H9+N10)</f>
        <v>94090</v>
      </c>
      <c r="I10" s="84">
        <f t="shared" ref="I10:I42" si="3">IF(F10="","",I9+O10)</f>
        <v>94090</v>
      </c>
      <c r="J10" s="84">
        <f t="shared" ref="J10:J42" si="4">IF(G10="","",J9+P10)</f>
        <v>94090</v>
      </c>
      <c r="K10" s="90">
        <f t="shared" ref="K10:K12" si="5">IF(H9="","",H9*0.03)</f>
        <v>2910</v>
      </c>
      <c r="L10" s="91">
        <f t="shared" ref="L10:L12" si="6">IF(I9="","",I9*0.03)</f>
        <v>2910</v>
      </c>
      <c r="M10" s="92">
        <f t="shared" ref="M10:M12" si="7">IF(J9="","",J9*0.03)</f>
        <v>2910</v>
      </c>
      <c r="N10" s="90">
        <f t="shared" ref="N10:N12" si="8">IF(E10="","",K10*E10)</f>
        <v>-2910</v>
      </c>
      <c r="O10" s="91">
        <f t="shared" ref="O10:O12" si="9">IF(F10="","",L10*F10)</f>
        <v>-2910</v>
      </c>
      <c r="P10" s="92">
        <f t="shared" ref="P10:P12" si="10">IF(G10="","",M10*G10)</f>
        <v>-2910</v>
      </c>
      <c r="Q10" s="39" t="s">
        <v>53</v>
      </c>
      <c r="R10" s="39"/>
      <c r="S10" s="39"/>
    </row>
    <row r="11" spans="1:19" x14ac:dyDescent="0.45">
      <c r="A11" s="93">
        <v>3</v>
      </c>
      <c r="B11" s="79">
        <v>44213</v>
      </c>
      <c r="C11" s="94" t="s">
        <v>39</v>
      </c>
      <c r="D11" s="88">
        <v>2</v>
      </c>
      <c r="E11" s="89">
        <v>1.27</v>
      </c>
      <c r="F11" s="51">
        <v>1.5</v>
      </c>
      <c r="G11" s="74">
        <v>2</v>
      </c>
      <c r="H11" s="84">
        <f t="shared" si="2"/>
        <v>97674.828999999998</v>
      </c>
      <c r="I11" s="84">
        <f t="shared" si="3"/>
        <v>98324.05</v>
      </c>
      <c r="J11" s="84">
        <f t="shared" si="4"/>
        <v>99735.4</v>
      </c>
      <c r="K11" s="90">
        <f t="shared" si="5"/>
        <v>2822.7</v>
      </c>
      <c r="L11" s="91">
        <f t="shared" si="6"/>
        <v>2822.7</v>
      </c>
      <c r="M11" s="92">
        <f t="shared" si="7"/>
        <v>2822.7</v>
      </c>
      <c r="N11" s="90">
        <f t="shared" si="8"/>
        <v>3584.8289999999997</v>
      </c>
      <c r="O11" s="91">
        <f t="shared" si="9"/>
        <v>4234.0499999999993</v>
      </c>
      <c r="P11" s="92">
        <f t="shared" si="10"/>
        <v>5645.4</v>
      </c>
      <c r="Q11" s="39" t="s">
        <v>53</v>
      </c>
      <c r="R11" s="39"/>
      <c r="S11" s="39"/>
    </row>
    <row r="12" spans="1:19" x14ac:dyDescent="0.45">
      <c r="A12" s="93">
        <v>4</v>
      </c>
      <c r="B12" s="79">
        <v>44215</v>
      </c>
      <c r="C12" s="94" t="s">
        <v>55</v>
      </c>
      <c r="D12" s="88">
        <v>2</v>
      </c>
      <c r="E12" s="89">
        <v>-1</v>
      </c>
      <c r="F12" s="51">
        <v>-1</v>
      </c>
      <c r="G12" s="74">
        <v>-1</v>
      </c>
      <c r="H12" s="84">
        <f t="shared" si="2"/>
        <v>94744.584130000003</v>
      </c>
      <c r="I12" s="84">
        <f t="shared" si="3"/>
        <v>95374.328500000003</v>
      </c>
      <c r="J12" s="84">
        <f t="shared" si="4"/>
        <v>96743.337999999989</v>
      </c>
      <c r="K12" s="90">
        <f t="shared" si="5"/>
        <v>2930.24487</v>
      </c>
      <c r="L12" s="91">
        <f t="shared" si="6"/>
        <v>2949.7215000000001</v>
      </c>
      <c r="M12" s="92">
        <f t="shared" si="7"/>
        <v>2992.0619999999999</v>
      </c>
      <c r="N12" s="90">
        <f t="shared" si="8"/>
        <v>-2930.24487</v>
      </c>
      <c r="O12" s="91">
        <f t="shared" si="9"/>
        <v>-2949.7215000000001</v>
      </c>
      <c r="P12" s="92">
        <f t="shared" si="10"/>
        <v>-2992.0619999999999</v>
      </c>
      <c r="Q12" s="39" t="s">
        <v>52</v>
      </c>
      <c r="R12" s="39"/>
      <c r="S12" s="39"/>
    </row>
    <row r="13" spans="1:19" x14ac:dyDescent="0.45">
      <c r="A13" s="93">
        <v>5</v>
      </c>
      <c r="B13" s="79">
        <v>44216</v>
      </c>
      <c r="C13" s="94" t="s">
        <v>56</v>
      </c>
      <c r="D13" s="88">
        <v>2</v>
      </c>
      <c r="E13" s="89">
        <v>1.27</v>
      </c>
      <c r="F13" s="51">
        <v>1.5</v>
      </c>
      <c r="G13" s="74">
        <v>2</v>
      </c>
      <c r="H13" s="84">
        <f t="shared" si="2"/>
        <v>98354.352785352996</v>
      </c>
      <c r="I13" s="84">
        <f t="shared" si="3"/>
        <v>99666.173282500007</v>
      </c>
      <c r="J13" s="84">
        <f t="shared" si="4"/>
        <v>102547.93827999999</v>
      </c>
      <c r="K13" s="90">
        <f t="shared" ref="K13:K58" si="11">IF(H12="","",H12*0.03)</f>
        <v>2842.3375239000002</v>
      </c>
      <c r="L13" s="91">
        <f t="shared" ref="L13:L58" si="12">IF(I12="","",I12*0.03)</f>
        <v>2861.229855</v>
      </c>
      <c r="M13" s="92">
        <f t="shared" ref="M13:M58" si="13">IF(J12="","",J12*0.03)</f>
        <v>2902.3001399999994</v>
      </c>
      <c r="N13" s="90">
        <f t="shared" ref="N13:N58" si="14">IF(E13="","",K13*E13)</f>
        <v>3609.7686553530002</v>
      </c>
      <c r="O13" s="91">
        <f t="shared" ref="O13:O58" si="15">IF(F13="","",L13*F13)</f>
        <v>4291.8447825000003</v>
      </c>
      <c r="P13" s="92">
        <f t="shared" ref="P13:P58" si="16">IF(G13="","",M13*G13)</f>
        <v>5804.6002799999987</v>
      </c>
      <c r="Q13" s="39" t="s">
        <v>53</v>
      </c>
      <c r="R13" s="39"/>
      <c r="S13" s="39"/>
    </row>
    <row r="14" spans="1:19" x14ac:dyDescent="0.45">
      <c r="A14" s="93">
        <v>6</v>
      </c>
      <c r="B14" s="79">
        <v>44221</v>
      </c>
      <c r="C14" s="94" t="s">
        <v>39</v>
      </c>
      <c r="D14" s="88">
        <v>2</v>
      </c>
      <c r="E14" s="89">
        <v>1.27</v>
      </c>
      <c r="F14" s="51">
        <v>1.5</v>
      </c>
      <c r="G14" s="74">
        <v>2</v>
      </c>
      <c r="H14" s="84">
        <f t="shared" si="2"/>
        <v>102101.65362647494</v>
      </c>
      <c r="I14" s="84">
        <f t="shared" si="3"/>
        <v>104151.15108021251</v>
      </c>
      <c r="J14" s="84">
        <f t="shared" si="4"/>
        <v>108700.81457679998</v>
      </c>
      <c r="K14" s="90">
        <f t="shared" si="11"/>
        <v>2950.6305835605899</v>
      </c>
      <c r="L14" s="91">
        <f t="shared" si="12"/>
        <v>2989.9851984750003</v>
      </c>
      <c r="M14" s="92">
        <f t="shared" si="13"/>
        <v>3076.4381483999996</v>
      </c>
      <c r="N14" s="90">
        <f t="shared" si="14"/>
        <v>3747.3008411219494</v>
      </c>
      <c r="O14" s="91">
        <f t="shared" si="15"/>
        <v>4484.9777977125004</v>
      </c>
      <c r="P14" s="92">
        <f t="shared" si="16"/>
        <v>6152.8762967999992</v>
      </c>
      <c r="Q14" s="39" t="s">
        <v>53</v>
      </c>
      <c r="R14" s="39"/>
      <c r="S14" s="39"/>
    </row>
    <row r="15" spans="1:19" x14ac:dyDescent="0.45">
      <c r="A15" s="93">
        <v>7</v>
      </c>
      <c r="B15" s="79"/>
      <c r="C15" s="94"/>
      <c r="D15" s="88"/>
      <c r="E15" s="89"/>
      <c r="F15" s="51"/>
      <c r="G15" s="74"/>
      <c r="H15" s="84" t="str">
        <f>IF(E15="","",H14+N15)</f>
        <v/>
      </c>
      <c r="I15" s="84" t="str">
        <f t="shared" si="3"/>
        <v/>
      </c>
      <c r="J15" s="84" t="str">
        <f t="shared" si="4"/>
        <v/>
      </c>
      <c r="K15" s="90">
        <f t="shared" si="11"/>
        <v>3063.0496087942483</v>
      </c>
      <c r="L15" s="91">
        <f t="shared" si="12"/>
        <v>3124.5345324063751</v>
      </c>
      <c r="M15" s="92">
        <f t="shared" si="13"/>
        <v>3261.0244373039991</v>
      </c>
      <c r="N15" s="90" t="str">
        <f t="shared" si="14"/>
        <v/>
      </c>
      <c r="O15" s="91" t="str">
        <f t="shared" si="15"/>
        <v/>
      </c>
      <c r="P15" s="92" t="str">
        <f t="shared" si="16"/>
        <v/>
      </c>
      <c r="Q15" s="39"/>
      <c r="R15" s="39"/>
      <c r="S15" s="39"/>
    </row>
    <row r="16" spans="1:19" x14ac:dyDescent="0.45">
      <c r="A16" s="93">
        <v>8</v>
      </c>
      <c r="B16" s="79"/>
      <c r="C16" s="94"/>
      <c r="D16" s="88"/>
      <c r="E16" s="89"/>
      <c r="F16" s="51"/>
      <c r="G16" s="74"/>
      <c r="H16" s="84" t="str">
        <f t="shared" si="2"/>
        <v/>
      </c>
      <c r="I16" s="84" t="str">
        <f t="shared" si="3"/>
        <v/>
      </c>
      <c r="J16" s="84" t="str">
        <f t="shared" si="4"/>
        <v/>
      </c>
      <c r="K16" s="90" t="str">
        <f t="shared" si="11"/>
        <v/>
      </c>
      <c r="L16" s="91" t="str">
        <f t="shared" si="12"/>
        <v/>
      </c>
      <c r="M16" s="92" t="str">
        <f t="shared" si="13"/>
        <v/>
      </c>
      <c r="N16" s="90" t="str">
        <f t="shared" si="14"/>
        <v/>
      </c>
      <c r="O16" s="91" t="str">
        <f t="shared" si="15"/>
        <v/>
      </c>
      <c r="P16" s="92" t="str">
        <f t="shared" si="16"/>
        <v/>
      </c>
      <c r="Q16" s="39"/>
      <c r="R16" s="39"/>
      <c r="S16" s="39"/>
    </row>
    <row r="17" spans="1:19" x14ac:dyDescent="0.45">
      <c r="A17" s="93">
        <v>9</v>
      </c>
      <c r="B17" s="79"/>
      <c r="C17" s="94"/>
      <c r="D17" s="88"/>
      <c r="E17" s="89"/>
      <c r="F17" s="51"/>
      <c r="G17" s="74"/>
      <c r="H17" s="84" t="str">
        <f t="shared" si="2"/>
        <v/>
      </c>
      <c r="I17" s="84" t="str">
        <f>IF(F17="","",I16+O17)</f>
        <v/>
      </c>
      <c r="J17" s="84" t="str">
        <f t="shared" si="4"/>
        <v/>
      </c>
      <c r="K17" s="90" t="str">
        <f t="shared" si="11"/>
        <v/>
      </c>
      <c r="L17" s="91" t="str">
        <f t="shared" si="12"/>
        <v/>
      </c>
      <c r="M17" s="92" t="str">
        <f t="shared" si="13"/>
        <v/>
      </c>
      <c r="N17" s="90" t="str">
        <f t="shared" si="14"/>
        <v/>
      </c>
      <c r="O17" s="91" t="str">
        <f>IF(F17="","",L17*F17)</f>
        <v/>
      </c>
      <c r="P17" s="92" t="str">
        <f t="shared" si="16"/>
        <v/>
      </c>
      <c r="Q17" s="39"/>
      <c r="R17" s="39"/>
      <c r="S17" s="39"/>
    </row>
    <row r="18" spans="1:19" x14ac:dyDescent="0.45">
      <c r="A18" s="93">
        <v>10</v>
      </c>
      <c r="B18" s="79"/>
      <c r="C18" s="94"/>
      <c r="D18" s="88"/>
      <c r="E18" s="89"/>
      <c r="F18" s="51"/>
      <c r="G18" s="74"/>
      <c r="H18" s="84" t="str">
        <f t="shared" si="2"/>
        <v/>
      </c>
      <c r="I18" s="84" t="str">
        <f>IF(F18="","",I17+O18)</f>
        <v/>
      </c>
      <c r="J18" s="84" t="str">
        <f t="shared" si="4"/>
        <v/>
      </c>
      <c r="K18" s="90" t="str">
        <f t="shared" si="11"/>
        <v/>
      </c>
      <c r="L18" s="91" t="str">
        <f t="shared" si="12"/>
        <v/>
      </c>
      <c r="M18" s="92" t="str">
        <f t="shared" si="13"/>
        <v/>
      </c>
      <c r="N18" s="90" t="str">
        <f t="shared" si="14"/>
        <v/>
      </c>
      <c r="O18" s="91" t="str">
        <f>IF(F18="","",L18*F18)</f>
        <v/>
      </c>
      <c r="P18" s="92" t="str">
        <f t="shared" si="16"/>
        <v/>
      </c>
      <c r="Q18" s="39"/>
      <c r="R18" s="39"/>
      <c r="S18" s="39"/>
    </row>
    <row r="19" spans="1:19" x14ac:dyDescent="0.45">
      <c r="A19" s="93">
        <v>11</v>
      </c>
      <c r="B19" s="79"/>
      <c r="C19" s="94"/>
      <c r="D19" s="88"/>
      <c r="E19" s="89"/>
      <c r="F19" s="51"/>
      <c r="G19" s="74"/>
      <c r="H19" s="84" t="str">
        <f t="shared" si="2"/>
        <v/>
      </c>
      <c r="I19" s="84" t="str">
        <f t="shared" si="3"/>
        <v/>
      </c>
      <c r="J19" s="84" t="str">
        <f t="shared" si="4"/>
        <v/>
      </c>
      <c r="K19" s="90" t="str">
        <f t="shared" si="11"/>
        <v/>
      </c>
      <c r="L19" s="91" t="str">
        <f t="shared" si="12"/>
        <v/>
      </c>
      <c r="M19" s="92" t="str">
        <f t="shared" si="13"/>
        <v/>
      </c>
      <c r="N19" s="90" t="str">
        <f t="shared" si="14"/>
        <v/>
      </c>
      <c r="O19" s="91" t="str">
        <f t="shared" si="15"/>
        <v/>
      </c>
      <c r="P19" s="92" t="str">
        <f t="shared" si="16"/>
        <v/>
      </c>
      <c r="Q19" s="39"/>
      <c r="R19" s="39"/>
      <c r="S19" s="39"/>
    </row>
    <row r="20" spans="1:19" x14ac:dyDescent="0.45">
      <c r="A20" s="93">
        <v>12</v>
      </c>
      <c r="B20" s="79"/>
      <c r="C20" s="94"/>
      <c r="D20" s="88"/>
      <c r="E20" s="89"/>
      <c r="F20" s="51"/>
      <c r="G20" s="74"/>
      <c r="H20" s="84" t="str">
        <f t="shared" si="2"/>
        <v/>
      </c>
      <c r="I20" s="84" t="str">
        <f t="shared" si="3"/>
        <v/>
      </c>
      <c r="J20" s="84" t="str">
        <f t="shared" si="4"/>
        <v/>
      </c>
      <c r="K20" s="90" t="str">
        <f t="shared" si="11"/>
        <v/>
      </c>
      <c r="L20" s="91" t="str">
        <f t="shared" si="12"/>
        <v/>
      </c>
      <c r="M20" s="92" t="str">
        <f t="shared" si="13"/>
        <v/>
      </c>
      <c r="N20" s="90" t="str">
        <f t="shared" si="14"/>
        <v/>
      </c>
      <c r="O20" s="91" t="str">
        <f t="shared" si="15"/>
        <v/>
      </c>
      <c r="P20" s="92" t="str">
        <f t="shared" si="16"/>
        <v/>
      </c>
      <c r="Q20" s="39"/>
      <c r="R20" s="39"/>
      <c r="S20" s="39"/>
    </row>
    <row r="21" spans="1:19" x14ac:dyDescent="0.45">
      <c r="A21" s="93">
        <v>13</v>
      </c>
      <c r="B21" s="79"/>
      <c r="C21" s="94"/>
      <c r="D21" s="88"/>
      <c r="E21" s="89"/>
      <c r="F21" s="51"/>
      <c r="G21" s="74"/>
      <c r="H21" s="84" t="str">
        <f t="shared" si="2"/>
        <v/>
      </c>
      <c r="I21" s="84" t="str">
        <f t="shared" si="3"/>
        <v/>
      </c>
      <c r="J21" s="84" t="str">
        <f t="shared" si="4"/>
        <v/>
      </c>
      <c r="K21" s="90" t="str">
        <f t="shared" si="11"/>
        <v/>
      </c>
      <c r="L21" s="91" t="str">
        <f t="shared" si="12"/>
        <v/>
      </c>
      <c r="M21" s="92" t="str">
        <f t="shared" si="13"/>
        <v/>
      </c>
      <c r="N21" s="90" t="str">
        <f t="shared" si="14"/>
        <v/>
      </c>
      <c r="O21" s="91" t="str">
        <f t="shared" si="15"/>
        <v/>
      </c>
      <c r="P21" s="92" t="str">
        <f t="shared" si="16"/>
        <v/>
      </c>
      <c r="Q21" s="39"/>
      <c r="R21" s="39"/>
      <c r="S21" s="39"/>
    </row>
    <row r="22" spans="1:19" x14ac:dyDescent="0.45">
      <c r="A22" s="93">
        <v>14</v>
      </c>
      <c r="B22" s="79"/>
      <c r="C22" s="94"/>
      <c r="D22" s="88"/>
      <c r="E22" s="89"/>
      <c r="F22" s="51"/>
      <c r="G22" s="74"/>
      <c r="H22" s="84" t="str">
        <f t="shared" si="2"/>
        <v/>
      </c>
      <c r="I22" s="84" t="str">
        <f t="shared" si="3"/>
        <v/>
      </c>
      <c r="J22" s="84" t="str">
        <f t="shared" si="4"/>
        <v/>
      </c>
      <c r="K22" s="90" t="str">
        <f t="shared" si="11"/>
        <v/>
      </c>
      <c r="L22" s="91" t="str">
        <f t="shared" si="12"/>
        <v/>
      </c>
      <c r="M22" s="92" t="str">
        <f t="shared" si="13"/>
        <v/>
      </c>
      <c r="N22" s="90" t="str">
        <f t="shared" si="14"/>
        <v/>
      </c>
      <c r="O22" s="91" t="str">
        <f t="shared" si="15"/>
        <v/>
      </c>
      <c r="P22" s="92" t="str">
        <f t="shared" si="16"/>
        <v/>
      </c>
      <c r="Q22" s="39"/>
      <c r="R22" s="39"/>
      <c r="S22" s="39"/>
    </row>
    <row r="23" spans="1:19" x14ac:dyDescent="0.45">
      <c r="A23" s="93">
        <v>15</v>
      </c>
      <c r="B23" s="79"/>
      <c r="C23" s="94"/>
      <c r="D23" s="88"/>
      <c r="E23" s="89"/>
      <c r="F23" s="51"/>
      <c r="G23" s="74"/>
      <c r="H23" s="84" t="str">
        <f t="shared" si="2"/>
        <v/>
      </c>
      <c r="I23" s="84" t="str">
        <f t="shared" si="3"/>
        <v/>
      </c>
      <c r="J23" s="84" t="str">
        <f t="shared" si="4"/>
        <v/>
      </c>
      <c r="K23" s="90" t="str">
        <f t="shared" si="11"/>
        <v/>
      </c>
      <c r="L23" s="91" t="str">
        <f t="shared" si="12"/>
        <v/>
      </c>
      <c r="M23" s="92" t="str">
        <f t="shared" si="13"/>
        <v/>
      </c>
      <c r="N23" s="90" t="str">
        <f t="shared" si="14"/>
        <v/>
      </c>
      <c r="O23" s="91" t="str">
        <f t="shared" si="15"/>
        <v/>
      </c>
      <c r="P23" s="92" t="str">
        <f t="shared" si="16"/>
        <v/>
      </c>
      <c r="Q23" s="39"/>
      <c r="R23" s="39"/>
      <c r="S23" s="39"/>
    </row>
    <row r="24" spans="1:19" x14ac:dyDescent="0.45">
      <c r="A24" s="93">
        <v>16</v>
      </c>
      <c r="B24" s="79"/>
      <c r="C24" s="94"/>
      <c r="D24" s="88"/>
      <c r="E24" s="89"/>
      <c r="F24" s="51"/>
      <c r="G24" s="74"/>
      <c r="H24" s="84" t="str">
        <f t="shared" si="2"/>
        <v/>
      </c>
      <c r="I24" s="84" t="str">
        <f t="shared" si="3"/>
        <v/>
      </c>
      <c r="J24" s="84" t="str">
        <f t="shared" si="4"/>
        <v/>
      </c>
      <c r="K24" s="90" t="str">
        <f t="shared" si="11"/>
        <v/>
      </c>
      <c r="L24" s="91" t="str">
        <f t="shared" si="12"/>
        <v/>
      </c>
      <c r="M24" s="92" t="str">
        <f t="shared" si="13"/>
        <v/>
      </c>
      <c r="N24" s="90" t="str">
        <f t="shared" si="14"/>
        <v/>
      </c>
      <c r="O24" s="91" t="str">
        <f t="shared" si="15"/>
        <v/>
      </c>
      <c r="P24" s="92" t="str">
        <f t="shared" si="16"/>
        <v/>
      </c>
      <c r="Q24" s="39"/>
      <c r="R24" s="39"/>
      <c r="S24" s="39"/>
    </row>
    <row r="25" spans="1:19" x14ac:dyDescent="0.45">
      <c r="A25" s="93">
        <v>17</v>
      </c>
      <c r="B25" s="79"/>
      <c r="C25" s="94"/>
      <c r="D25" s="88"/>
      <c r="E25" s="89"/>
      <c r="F25" s="51"/>
      <c r="G25" s="74"/>
      <c r="H25" s="84" t="str">
        <f t="shared" si="2"/>
        <v/>
      </c>
      <c r="I25" s="84" t="str">
        <f t="shared" si="3"/>
        <v/>
      </c>
      <c r="J25" s="84" t="str">
        <f t="shared" si="4"/>
        <v/>
      </c>
      <c r="K25" s="90" t="str">
        <f t="shared" si="11"/>
        <v/>
      </c>
      <c r="L25" s="91" t="str">
        <f t="shared" si="12"/>
        <v/>
      </c>
      <c r="M25" s="92" t="str">
        <f t="shared" si="13"/>
        <v/>
      </c>
      <c r="N25" s="90" t="str">
        <f t="shared" si="14"/>
        <v/>
      </c>
      <c r="O25" s="91" t="str">
        <f t="shared" si="15"/>
        <v/>
      </c>
      <c r="P25" s="92" t="str">
        <f t="shared" si="16"/>
        <v/>
      </c>
      <c r="Q25" s="39"/>
      <c r="R25" s="39"/>
      <c r="S25" s="39"/>
    </row>
    <row r="26" spans="1:19" x14ac:dyDescent="0.45">
      <c r="A26" s="93">
        <v>18</v>
      </c>
      <c r="B26" s="79"/>
      <c r="C26" s="94"/>
      <c r="D26" s="88"/>
      <c r="E26" s="89"/>
      <c r="F26" s="51"/>
      <c r="G26" s="74"/>
      <c r="H26" s="84" t="str">
        <f t="shared" si="2"/>
        <v/>
      </c>
      <c r="I26" s="84" t="str">
        <f t="shared" si="3"/>
        <v/>
      </c>
      <c r="J26" s="84" t="str">
        <f t="shared" si="4"/>
        <v/>
      </c>
      <c r="K26" s="90" t="str">
        <f t="shared" si="11"/>
        <v/>
      </c>
      <c r="L26" s="91" t="str">
        <f t="shared" si="12"/>
        <v/>
      </c>
      <c r="M26" s="92" t="str">
        <f t="shared" si="13"/>
        <v/>
      </c>
      <c r="N26" s="90" t="str">
        <f t="shared" si="14"/>
        <v/>
      </c>
      <c r="O26" s="91" t="str">
        <f t="shared" si="15"/>
        <v/>
      </c>
      <c r="P26" s="92" t="str">
        <f t="shared" si="16"/>
        <v/>
      </c>
      <c r="Q26" s="39"/>
      <c r="R26" s="39"/>
      <c r="S26" s="39"/>
    </row>
    <row r="27" spans="1:19" x14ac:dyDescent="0.45">
      <c r="A27" s="93">
        <v>19</v>
      </c>
      <c r="B27" s="79"/>
      <c r="C27" s="94"/>
      <c r="D27" s="88"/>
      <c r="E27" s="89"/>
      <c r="F27" s="51"/>
      <c r="G27" s="74"/>
      <c r="H27" s="84" t="str">
        <f t="shared" si="2"/>
        <v/>
      </c>
      <c r="I27" s="84" t="str">
        <f t="shared" si="3"/>
        <v/>
      </c>
      <c r="J27" s="84" t="str">
        <f t="shared" si="4"/>
        <v/>
      </c>
      <c r="K27" s="90" t="str">
        <f t="shared" si="11"/>
        <v/>
      </c>
      <c r="L27" s="91" t="str">
        <f t="shared" si="12"/>
        <v/>
      </c>
      <c r="M27" s="92" t="str">
        <f t="shared" si="13"/>
        <v/>
      </c>
      <c r="N27" s="90" t="str">
        <f t="shared" si="14"/>
        <v/>
      </c>
      <c r="O27" s="91" t="str">
        <f t="shared" si="15"/>
        <v/>
      </c>
      <c r="P27" s="92" t="str">
        <f t="shared" si="16"/>
        <v/>
      </c>
      <c r="Q27" s="39"/>
      <c r="R27" s="39"/>
      <c r="S27" s="39"/>
    </row>
    <row r="28" spans="1:19" x14ac:dyDescent="0.45">
      <c r="A28" s="93">
        <v>20</v>
      </c>
      <c r="B28" s="79"/>
      <c r="C28" s="94"/>
      <c r="D28" s="88"/>
      <c r="E28" s="89"/>
      <c r="F28" s="51"/>
      <c r="G28" s="74"/>
      <c r="H28" s="84" t="str">
        <f t="shared" si="2"/>
        <v/>
      </c>
      <c r="I28" s="84" t="str">
        <f t="shared" si="3"/>
        <v/>
      </c>
      <c r="J28" s="84" t="str">
        <f t="shared" si="4"/>
        <v/>
      </c>
      <c r="K28" s="90" t="str">
        <f t="shared" si="11"/>
        <v/>
      </c>
      <c r="L28" s="91" t="str">
        <f t="shared" si="12"/>
        <v/>
      </c>
      <c r="M28" s="92" t="str">
        <f t="shared" si="13"/>
        <v/>
      </c>
      <c r="N28" s="90" t="str">
        <f t="shared" si="14"/>
        <v/>
      </c>
      <c r="O28" s="91" t="str">
        <f t="shared" si="15"/>
        <v/>
      </c>
      <c r="P28" s="92" t="str">
        <f t="shared" si="16"/>
        <v/>
      </c>
      <c r="Q28" s="39"/>
      <c r="R28" s="39"/>
      <c r="S28" s="39"/>
    </row>
    <row r="29" spans="1:19" x14ac:dyDescent="0.45">
      <c r="A29" s="93">
        <v>21</v>
      </c>
      <c r="B29" s="79"/>
      <c r="C29" s="94"/>
      <c r="D29" s="88"/>
      <c r="E29" s="89"/>
      <c r="F29" s="51"/>
      <c r="G29" s="74"/>
      <c r="H29" s="84" t="str">
        <f t="shared" si="2"/>
        <v/>
      </c>
      <c r="I29" s="84" t="str">
        <f t="shared" si="3"/>
        <v/>
      </c>
      <c r="J29" s="84" t="str">
        <f t="shared" si="4"/>
        <v/>
      </c>
      <c r="K29" s="90" t="str">
        <f t="shared" si="11"/>
        <v/>
      </c>
      <c r="L29" s="91" t="str">
        <f t="shared" si="12"/>
        <v/>
      </c>
      <c r="M29" s="92" t="str">
        <f t="shared" si="13"/>
        <v/>
      </c>
      <c r="N29" s="90" t="str">
        <f t="shared" si="14"/>
        <v/>
      </c>
      <c r="O29" s="91" t="str">
        <f t="shared" si="15"/>
        <v/>
      </c>
      <c r="P29" s="92" t="str">
        <f t="shared" si="16"/>
        <v/>
      </c>
      <c r="Q29" s="39"/>
      <c r="R29" s="39"/>
      <c r="S29" s="39"/>
    </row>
    <row r="30" spans="1:19" x14ac:dyDescent="0.45">
      <c r="A30" s="9">
        <v>22</v>
      </c>
      <c r="B30" s="79"/>
      <c r="C30" s="94"/>
      <c r="D30" s="88"/>
      <c r="E30" s="89"/>
      <c r="F30" s="51"/>
      <c r="G30" s="74"/>
      <c r="H30" s="84" t="str">
        <f t="shared" si="2"/>
        <v/>
      </c>
      <c r="I30" s="84" t="str">
        <f t="shared" si="3"/>
        <v/>
      </c>
      <c r="J30" s="84" t="str">
        <f t="shared" si="4"/>
        <v/>
      </c>
      <c r="K30" s="90" t="str">
        <f t="shared" si="11"/>
        <v/>
      </c>
      <c r="L30" s="91" t="str">
        <f t="shared" si="12"/>
        <v/>
      </c>
      <c r="M30" s="92" t="str">
        <f t="shared" si="13"/>
        <v/>
      </c>
      <c r="N30" s="90" t="str">
        <f t="shared" si="14"/>
        <v/>
      </c>
      <c r="O30" s="91" t="str">
        <f t="shared" si="15"/>
        <v/>
      </c>
      <c r="P30" s="92" t="str">
        <f t="shared" si="16"/>
        <v/>
      </c>
      <c r="Q30" s="39"/>
      <c r="R30" s="39"/>
      <c r="S30" s="39"/>
    </row>
    <row r="31" spans="1:19" x14ac:dyDescent="0.45">
      <c r="A31" s="9">
        <v>23</v>
      </c>
      <c r="B31" s="79"/>
      <c r="C31" s="94"/>
      <c r="D31" s="88"/>
      <c r="E31" s="89"/>
      <c r="F31" s="51"/>
      <c r="G31" s="74"/>
      <c r="H31" s="84" t="str">
        <f t="shared" si="2"/>
        <v/>
      </c>
      <c r="I31" s="84" t="str">
        <f t="shared" si="3"/>
        <v/>
      </c>
      <c r="J31" s="84" t="str">
        <f t="shared" si="4"/>
        <v/>
      </c>
      <c r="K31" s="90" t="str">
        <f t="shared" si="11"/>
        <v/>
      </c>
      <c r="L31" s="91" t="str">
        <f t="shared" si="12"/>
        <v/>
      </c>
      <c r="M31" s="92" t="str">
        <f t="shared" si="13"/>
        <v/>
      </c>
      <c r="N31" s="90" t="str">
        <f t="shared" si="14"/>
        <v/>
      </c>
      <c r="O31" s="91" t="str">
        <f t="shared" si="15"/>
        <v/>
      </c>
      <c r="P31" s="92" t="str">
        <f t="shared" si="16"/>
        <v/>
      </c>
      <c r="Q31" s="39"/>
      <c r="R31" s="39"/>
      <c r="S31" s="39"/>
    </row>
    <row r="32" spans="1:19" x14ac:dyDescent="0.45">
      <c r="A32" s="9">
        <v>24</v>
      </c>
      <c r="B32" s="79"/>
      <c r="C32" s="94"/>
      <c r="D32" s="88"/>
      <c r="E32" s="89"/>
      <c r="F32" s="51"/>
      <c r="G32" s="74"/>
      <c r="H32" s="84" t="str">
        <f t="shared" si="2"/>
        <v/>
      </c>
      <c r="I32" s="84" t="str">
        <f t="shared" si="3"/>
        <v/>
      </c>
      <c r="J32" s="84" t="str">
        <f t="shared" si="4"/>
        <v/>
      </c>
      <c r="K32" s="90" t="str">
        <f t="shared" si="11"/>
        <v/>
      </c>
      <c r="L32" s="91" t="str">
        <f t="shared" si="12"/>
        <v/>
      </c>
      <c r="M32" s="92" t="str">
        <f t="shared" si="13"/>
        <v/>
      </c>
      <c r="N32" s="90" t="str">
        <f t="shared" si="14"/>
        <v/>
      </c>
      <c r="O32" s="91" t="str">
        <f t="shared" si="15"/>
        <v/>
      </c>
      <c r="P32" s="92" t="str">
        <f t="shared" si="16"/>
        <v/>
      </c>
      <c r="Q32" s="39"/>
      <c r="R32" s="39"/>
      <c r="S32" s="39"/>
    </row>
    <row r="33" spans="1:19" x14ac:dyDescent="0.45">
      <c r="A33" s="9">
        <v>25</v>
      </c>
      <c r="B33" s="79"/>
      <c r="C33" s="94"/>
      <c r="D33" s="88"/>
      <c r="E33" s="89"/>
      <c r="F33" s="51"/>
      <c r="G33" s="74"/>
      <c r="H33" s="84" t="str">
        <f t="shared" si="2"/>
        <v/>
      </c>
      <c r="I33" s="84" t="str">
        <f t="shared" si="3"/>
        <v/>
      </c>
      <c r="J33" s="84" t="str">
        <f t="shared" si="4"/>
        <v/>
      </c>
      <c r="K33" s="90" t="str">
        <f t="shared" si="11"/>
        <v/>
      </c>
      <c r="L33" s="91" t="str">
        <f t="shared" si="12"/>
        <v/>
      </c>
      <c r="M33" s="92" t="str">
        <f t="shared" si="13"/>
        <v/>
      </c>
      <c r="N33" s="90" t="str">
        <f t="shared" si="14"/>
        <v/>
      </c>
      <c r="O33" s="91" t="str">
        <f t="shared" si="15"/>
        <v/>
      </c>
      <c r="P33" s="92" t="str">
        <f t="shared" si="16"/>
        <v/>
      </c>
      <c r="Q33" s="39"/>
      <c r="R33" s="78"/>
      <c r="S33" s="39"/>
    </row>
    <row r="34" spans="1:19" x14ac:dyDescent="0.45">
      <c r="A34" s="9">
        <v>26</v>
      </c>
      <c r="B34" s="79"/>
      <c r="C34" s="94"/>
      <c r="D34" s="88"/>
      <c r="E34" s="89"/>
      <c r="F34" s="51"/>
      <c r="G34" s="74"/>
      <c r="H34" s="84" t="str">
        <f t="shared" si="2"/>
        <v/>
      </c>
      <c r="I34" s="84" t="str">
        <f t="shared" si="3"/>
        <v/>
      </c>
      <c r="J34" s="84" t="str">
        <f t="shared" si="4"/>
        <v/>
      </c>
      <c r="K34" s="90" t="str">
        <f t="shared" si="11"/>
        <v/>
      </c>
      <c r="L34" s="91" t="str">
        <f t="shared" si="12"/>
        <v/>
      </c>
      <c r="M34" s="92" t="str">
        <f t="shared" si="13"/>
        <v/>
      </c>
      <c r="N34" s="90" t="str">
        <f t="shared" si="14"/>
        <v/>
      </c>
      <c r="O34" s="91" t="str">
        <f t="shared" si="15"/>
        <v/>
      </c>
      <c r="P34" s="92" t="str">
        <f t="shared" si="16"/>
        <v/>
      </c>
      <c r="Q34" s="39"/>
      <c r="R34" s="39"/>
      <c r="S34" s="39"/>
    </row>
    <row r="35" spans="1:19" x14ac:dyDescent="0.45">
      <c r="A35" s="9">
        <v>27</v>
      </c>
      <c r="B35" s="79"/>
      <c r="C35" s="94"/>
      <c r="D35" s="88"/>
      <c r="E35" s="89"/>
      <c r="F35" s="51"/>
      <c r="G35" s="74"/>
      <c r="H35" s="84" t="str">
        <f t="shared" si="2"/>
        <v/>
      </c>
      <c r="I35" s="84" t="str">
        <f t="shared" si="3"/>
        <v/>
      </c>
      <c r="J35" s="84" t="str">
        <f t="shared" si="4"/>
        <v/>
      </c>
      <c r="K35" s="90" t="str">
        <f t="shared" si="11"/>
        <v/>
      </c>
      <c r="L35" s="91" t="str">
        <f t="shared" si="12"/>
        <v/>
      </c>
      <c r="M35" s="92" t="str">
        <f t="shared" si="13"/>
        <v/>
      </c>
      <c r="N35" s="90" t="str">
        <f t="shared" si="14"/>
        <v/>
      </c>
      <c r="O35" s="91" t="str">
        <f t="shared" si="15"/>
        <v/>
      </c>
      <c r="P35" s="92" t="str">
        <f t="shared" si="16"/>
        <v/>
      </c>
      <c r="Q35" s="39"/>
      <c r="R35" s="39"/>
      <c r="S35" s="39"/>
    </row>
    <row r="36" spans="1:19" x14ac:dyDescent="0.45">
      <c r="A36" s="9">
        <v>28</v>
      </c>
      <c r="B36" s="79"/>
      <c r="C36" s="94"/>
      <c r="D36" s="88"/>
      <c r="E36" s="89"/>
      <c r="F36" s="51"/>
      <c r="G36" s="74"/>
      <c r="H36" s="84" t="str">
        <f t="shared" si="2"/>
        <v/>
      </c>
      <c r="I36" s="84" t="str">
        <f t="shared" si="3"/>
        <v/>
      </c>
      <c r="J36" s="84" t="str">
        <f t="shared" si="4"/>
        <v/>
      </c>
      <c r="K36" s="90" t="str">
        <f t="shared" si="11"/>
        <v/>
      </c>
      <c r="L36" s="91" t="str">
        <f t="shared" si="12"/>
        <v/>
      </c>
      <c r="M36" s="92" t="str">
        <f t="shared" si="13"/>
        <v/>
      </c>
      <c r="N36" s="90" t="str">
        <f t="shared" si="14"/>
        <v/>
      </c>
      <c r="O36" s="91" t="str">
        <f t="shared" si="15"/>
        <v/>
      </c>
      <c r="P36" s="92" t="str">
        <f t="shared" si="16"/>
        <v/>
      </c>
      <c r="Q36" s="39"/>
      <c r="R36" s="39"/>
      <c r="S36" s="39"/>
    </row>
    <row r="37" spans="1:19" x14ac:dyDescent="0.45">
      <c r="A37" s="9">
        <v>29</v>
      </c>
      <c r="B37" s="79"/>
      <c r="C37" s="94"/>
      <c r="D37" s="88"/>
      <c r="E37" s="89"/>
      <c r="F37" s="51"/>
      <c r="G37" s="74"/>
      <c r="H37" s="84" t="str">
        <f t="shared" si="2"/>
        <v/>
      </c>
      <c r="I37" s="84" t="str">
        <f t="shared" si="3"/>
        <v/>
      </c>
      <c r="J37" s="84" t="str">
        <f t="shared" si="4"/>
        <v/>
      </c>
      <c r="K37" s="90" t="str">
        <f t="shared" si="11"/>
        <v/>
      </c>
      <c r="L37" s="91" t="str">
        <f t="shared" si="12"/>
        <v/>
      </c>
      <c r="M37" s="92" t="str">
        <f t="shared" si="13"/>
        <v/>
      </c>
      <c r="N37" s="90" t="str">
        <f t="shared" si="14"/>
        <v/>
      </c>
      <c r="O37" s="91" t="str">
        <f t="shared" si="15"/>
        <v/>
      </c>
      <c r="P37" s="92" t="str">
        <f t="shared" si="16"/>
        <v/>
      </c>
      <c r="Q37" s="39"/>
      <c r="R37" s="39"/>
      <c r="S37" s="39"/>
    </row>
    <row r="38" spans="1:19" x14ac:dyDescent="0.45">
      <c r="A38" s="9">
        <v>30</v>
      </c>
      <c r="B38" s="79"/>
      <c r="C38" s="94"/>
      <c r="D38" s="88"/>
      <c r="E38" s="89"/>
      <c r="F38" s="51"/>
      <c r="G38" s="74"/>
      <c r="H38" s="84" t="str">
        <f t="shared" si="2"/>
        <v/>
      </c>
      <c r="I38" s="84" t="str">
        <f t="shared" si="3"/>
        <v/>
      </c>
      <c r="J38" s="84" t="str">
        <f t="shared" si="4"/>
        <v/>
      </c>
      <c r="K38" s="90" t="str">
        <f t="shared" si="11"/>
        <v/>
      </c>
      <c r="L38" s="91" t="str">
        <f t="shared" si="12"/>
        <v/>
      </c>
      <c r="M38" s="92" t="str">
        <f t="shared" si="13"/>
        <v/>
      </c>
      <c r="N38" s="90" t="str">
        <f t="shared" si="14"/>
        <v/>
      </c>
      <c r="O38" s="91" t="str">
        <f t="shared" si="15"/>
        <v/>
      </c>
      <c r="P38" s="92" t="str">
        <f t="shared" si="16"/>
        <v/>
      </c>
      <c r="Q38" s="39"/>
      <c r="R38" s="39"/>
      <c r="S38" s="39"/>
    </row>
    <row r="39" spans="1:19" x14ac:dyDescent="0.45">
      <c r="A39" s="9">
        <v>31</v>
      </c>
      <c r="B39" s="5"/>
      <c r="C39" s="95"/>
      <c r="D39" s="43"/>
      <c r="E39" s="49"/>
      <c r="F39" s="51"/>
      <c r="G39" s="74"/>
      <c r="H39" s="22" t="str">
        <f t="shared" si="2"/>
        <v/>
      </c>
      <c r="I39" s="22" t="str">
        <f t="shared" si="3"/>
        <v/>
      </c>
      <c r="J39" s="22" t="str">
        <f t="shared" si="4"/>
        <v/>
      </c>
      <c r="K39" s="40" t="str">
        <f t="shared" si="11"/>
        <v/>
      </c>
      <c r="L39" s="41" t="str">
        <f t="shared" si="12"/>
        <v/>
      </c>
      <c r="M39" s="42" t="str">
        <f t="shared" si="13"/>
        <v/>
      </c>
      <c r="N39" s="40" t="str">
        <f t="shared" si="14"/>
        <v/>
      </c>
      <c r="O39" s="41" t="str">
        <f t="shared" si="15"/>
        <v/>
      </c>
      <c r="P39" s="42" t="str">
        <f t="shared" si="16"/>
        <v/>
      </c>
      <c r="Q39" s="39"/>
      <c r="R39" s="39"/>
      <c r="S39" s="39"/>
    </row>
    <row r="40" spans="1:19" x14ac:dyDescent="0.45">
      <c r="A40" s="9">
        <v>32</v>
      </c>
      <c r="B40" s="5"/>
      <c r="C40" s="95"/>
      <c r="D40" s="43"/>
      <c r="E40" s="49"/>
      <c r="F40" s="51"/>
      <c r="G40" s="74"/>
      <c r="H40" s="22" t="str">
        <f t="shared" si="2"/>
        <v/>
      </c>
      <c r="I40" s="22" t="str">
        <f t="shared" si="3"/>
        <v/>
      </c>
      <c r="J40" s="22" t="str">
        <f t="shared" si="4"/>
        <v/>
      </c>
      <c r="K40" s="40" t="str">
        <f t="shared" si="11"/>
        <v/>
      </c>
      <c r="L40" s="41" t="str">
        <f t="shared" si="12"/>
        <v/>
      </c>
      <c r="M40" s="42" t="str">
        <f t="shared" si="13"/>
        <v/>
      </c>
      <c r="N40" s="40" t="str">
        <f t="shared" si="14"/>
        <v/>
      </c>
      <c r="O40" s="41" t="str">
        <f t="shared" si="15"/>
        <v/>
      </c>
      <c r="P40" s="42" t="str">
        <f t="shared" si="16"/>
        <v/>
      </c>
      <c r="Q40" s="39"/>
      <c r="R40" s="39"/>
      <c r="S40" s="39"/>
    </row>
    <row r="41" spans="1:19" x14ac:dyDescent="0.45">
      <c r="A41" s="9">
        <v>33</v>
      </c>
      <c r="B41" s="5"/>
      <c r="C41" s="95"/>
      <c r="D41" s="43"/>
      <c r="E41" s="49"/>
      <c r="F41" s="51"/>
      <c r="G41" s="74"/>
      <c r="H41" s="22" t="str">
        <f t="shared" si="2"/>
        <v/>
      </c>
      <c r="I41" s="22" t="str">
        <f t="shared" si="3"/>
        <v/>
      </c>
      <c r="J41" s="22" t="str">
        <f t="shared" si="4"/>
        <v/>
      </c>
      <c r="K41" s="40" t="str">
        <f t="shared" si="11"/>
        <v/>
      </c>
      <c r="L41" s="41" t="str">
        <f t="shared" si="12"/>
        <v/>
      </c>
      <c r="M41" s="42" t="str">
        <f t="shared" si="13"/>
        <v/>
      </c>
      <c r="N41" s="40" t="str">
        <f t="shared" si="14"/>
        <v/>
      </c>
      <c r="O41" s="41" t="str">
        <f t="shared" si="15"/>
        <v/>
      </c>
      <c r="P41" s="42" t="str">
        <f t="shared" si="16"/>
        <v/>
      </c>
      <c r="Q41" s="39"/>
      <c r="R41" s="39"/>
      <c r="S41" s="39"/>
    </row>
    <row r="42" spans="1:19" x14ac:dyDescent="0.45">
      <c r="A42" s="9">
        <v>34</v>
      </c>
      <c r="B42" s="5"/>
      <c r="C42" s="95"/>
      <c r="D42" s="43"/>
      <c r="E42" s="49"/>
      <c r="F42" s="51"/>
      <c r="G42" s="74"/>
      <c r="H42" s="22" t="str">
        <f t="shared" si="2"/>
        <v/>
      </c>
      <c r="I42" s="22" t="str">
        <f t="shared" si="3"/>
        <v/>
      </c>
      <c r="J42" s="22" t="str">
        <f t="shared" si="4"/>
        <v/>
      </c>
      <c r="K42" s="40" t="str">
        <f t="shared" si="11"/>
        <v/>
      </c>
      <c r="L42" s="41" t="str">
        <f t="shared" si="12"/>
        <v/>
      </c>
      <c r="M42" s="42" t="str">
        <f t="shared" si="13"/>
        <v/>
      </c>
      <c r="N42" s="40" t="str">
        <f>IF(E42="","",K42*E42)</f>
        <v/>
      </c>
      <c r="O42" s="41" t="str">
        <f t="shared" si="15"/>
        <v/>
      </c>
      <c r="P42" s="42" t="str">
        <f t="shared" si="16"/>
        <v/>
      </c>
      <c r="Q42" s="39"/>
      <c r="R42" s="39"/>
      <c r="S42" s="39"/>
    </row>
    <row r="43" spans="1:19" x14ac:dyDescent="0.45">
      <c r="A43" s="3">
        <v>35</v>
      </c>
      <c r="B43" s="5"/>
      <c r="C43" s="95"/>
      <c r="D43" s="43"/>
      <c r="E43" s="49"/>
      <c r="F43" s="51"/>
      <c r="G43" s="74"/>
      <c r="H43" s="22" t="str">
        <f>IF(E43="","",H42+N43)</f>
        <v/>
      </c>
      <c r="I43" s="22" t="str">
        <f t="shared" ref="I43:J43" si="17">IF(F43="","",I42+O43)</f>
        <v/>
      </c>
      <c r="J43" s="22" t="str">
        <f t="shared" si="17"/>
        <v/>
      </c>
      <c r="K43" s="40" t="str">
        <f t="shared" si="11"/>
        <v/>
      </c>
      <c r="L43" s="41" t="str">
        <f t="shared" si="12"/>
        <v/>
      </c>
      <c r="M43" s="42" t="str">
        <f t="shared" si="13"/>
        <v/>
      </c>
      <c r="N43" s="40" t="str">
        <f t="shared" si="14"/>
        <v/>
      </c>
      <c r="O43" s="41" t="str">
        <f t="shared" si="15"/>
        <v/>
      </c>
      <c r="P43" s="42" t="str">
        <f t="shared" si="16"/>
        <v/>
      </c>
    </row>
    <row r="44" spans="1:19" x14ac:dyDescent="0.45">
      <c r="A44" s="9">
        <v>36</v>
      </c>
      <c r="B44" s="5"/>
      <c r="C44" s="95"/>
      <c r="D44" s="43"/>
      <c r="E44" s="49"/>
      <c r="F44" s="51"/>
      <c r="G44" s="74"/>
      <c r="H44" s="22" t="str">
        <f t="shared" ref="H44:H58" si="18">IF(E44="","",H43+N44)</f>
        <v/>
      </c>
      <c r="I44" s="22" t="str">
        <f t="shared" ref="I44:I58" si="19">IF(F44="","",I43+O44)</f>
        <v/>
      </c>
      <c r="J44" s="22" t="str">
        <f t="shared" ref="J44:J58" si="20">IF(G44="","",J43+P44)</f>
        <v/>
      </c>
      <c r="K44" s="40" t="str">
        <f>IF(H43="","",H43*0.03)</f>
        <v/>
      </c>
      <c r="L44" s="41" t="str">
        <f t="shared" si="12"/>
        <v/>
      </c>
      <c r="M44" s="42" t="str">
        <f t="shared" si="13"/>
        <v/>
      </c>
      <c r="N44" s="40" t="str">
        <f>IF(E44="","",K44*E44)</f>
        <v/>
      </c>
      <c r="O44" s="41" t="str">
        <f t="shared" si="15"/>
        <v/>
      </c>
      <c r="P44" s="42" t="str">
        <f t="shared" si="16"/>
        <v/>
      </c>
    </row>
    <row r="45" spans="1:19" x14ac:dyDescent="0.45">
      <c r="A45" s="9">
        <v>37</v>
      </c>
      <c r="B45" s="5"/>
      <c r="C45" s="95"/>
      <c r="D45" s="43"/>
      <c r="E45" s="49"/>
      <c r="F45" s="50"/>
      <c r="G45" s="74"/>
      <c r="H45" s="22" t="str">
        <f t="shared" si="18"/>
        <v/>
      </c>
      <c r="I45" s="22" t="str">
        <f t="shared" si="19"/>
        <v/>
      </c>
      <c r="J45" s="22" t="str">
        <f t="shared" si="20"/>
        <v/>
      </c>
      <c r="K45" s="40" t="str">
        <f t="shared" si="11"/>
        <v/>
      </c>
      <c r="L45" s="41" t="str">
        <f t="shared" si="12"/>
        <v/>
      </c>
      <c r="M45" s="42" t="str">
        <f t="shared" si="13"/>
        <v/>
      </c>
      <c r="N45" s="40" t="str">
        <f t="shared" si="14"/>
        <v/>
      </c>
      <c r="O45" s="41" t="str">
        <f t="shared" si="15"/>
        <v/>
      </c>
      <c r="P45" s="42" t="str">
        <f t="shared" si="16"/>
        <v/>
      </c>
    </row>
    <row r="46" spans="1:19" x14ac:dyDescent="0.45">
      <c r="A46" s="9">
        <v>38</v>
      </c>
      <c r="B46" s="5"/>
      <c r="C46" s="95"/>
      <c r="D46" s="43"/>
      <c r="E46" s="49"/>
      <c r="F46" s="50"/>
      <c r="G46" s="74"/>
      <c r="H46" s="22" t="str">
        <f t="shared" si="18"/>
        <v/>
      </c>
      <c r="I46" s="22" t="str">
        <f t="shared" si="19"/>
        <v/>
      </c>
      <c r="J46" s="22" t="str">
        <f t="shared" si="20"/>
        <v/>
      </c>
      <c r="K46" s="40" t="str">
        <f t="shared" si="11"/>
        <v/>
      </c>
      <c r="L46" s="41" t="str">
        <f t="shared" si="12"/>
        <v/>
      </c>
      <c r="M46" s="42" t="str">
        <f t="shared" si="13"/>
        <v/>
      </c>
      <c r="N46" s="40" t="str">
        <f t="shared" si="14"/>
        <v/>
      </c>
      <c r="O46" s="41" t="str">
        <f t="shared" si="15"/>
        <v/>
      </c>
      <c r="P46" s="42" t="str">
        <f t="shared" si="16"/>
        <v/>
      </c>
    </row>
    <row r="47" spans="1:19" x14ac:dyDescent="0.45">
      <c r="A47" s="9">
        <v>39</v>
      </c>
      <c r="B47" s="5"/>
      <c r="C47" s="95"/>
      <c r="D47" s="43"/>
      <c r="E47" s="49"/>
      <c r="F47" s="50"/>
      <c r="G47" s="74"/>
      <c r="H47" s="22" t="str">
        <f t="shared" si="18"/>
        <v/>
      </c>
      <c r="I47" s="22" t="str">
        <f t="shared" si="19"/>
        <v/>
      </c>
      <c r="J47" s="22" t="str">
        <f t="shared" si="20"/>
        <v/>
      </c>
      <c r="K47" s="40" t="str">
        <f t="shared" si="11"/>
        <v/>
      </c>
      <c r="L47" s="41" t="str">
        <f t="shared" si="12"/>
        <v/>
      </c>
      <c r="M47" s="42" t="str">
        <f t="shared" si="13"/>
        <v/>
      </c>
      <c r="N47" s="40" t="str">
        <f t="shared" si="14"/>
        <v/>
      </c>
      <c r="O47" s="41" t="str">
        <f t="shared" si="15"/>
        <v/>
      </c>
      <c r="P47" s="42" t="str">
        <f t="shared" si="16"/>
        <v/>
      </c>
    </row>
    <row r="48" spans="1:19" x14ac:dyDescent="0.45">
      <c r="A48" s="9">
        <v>40</v>
      </c>
      <c r="B48" s="5"/>
      <c r="C48" s="95"/>
      <c r="D48" s="43"/>
      <c r="E48" s="49"/>
      <c r="F48" s="50"/>
      <c r="G48" s="74"/>
      <c r="H48" s="22" t="str">
        <f t="shared" si="18"/>
        <v/>
      </c>
      <c r="I48" s="22" t="str">
        <f t="shared" si="19"/>
        <v/>
      </c>
      <c r="J48" s="22" t="str">
        <f t="shared" si="20"/>
        <v/>
      </c>
      <c r="K48" s="40" t="str">
        <f t="shared" si="11"/>
        <v/>
      </c>
      <c r="L48" s="41" t="str">
        <f t="shared" si="12"/>
        <v/>
      </c>
      <c r="M48" s="42" t="str">
        <f t="shared" si="13"/>
        <v/>
      </c>
      <c r="N48" s="40" t="str">
        <f t="shared" si="14"/>
        <v/>
      </c>
      <c r="O48" s="41" t="str">
        <f t="shared" si="15"/>
        <v/>
      </c>
      <c r="P48" s="42" t="str">
        <f t="shared" si="16"/>
        <v/>
      </c>
    </row>
    <row r="49" spans="1:16" x14ac:dyDescent="0.45">
      <c r="A49" s="9">
        <v>41</v>
      </c>
      <c r="B49" s="5"/>
      <c r="C49" s="95"/>
      <c r="D49" s="43"/>
      <c r="E49" s="49"/>
      <c r="F49" s="50"/>
      <c r="G49" s="74"/>
      <c r="H49" s="22" t="str">
        <f t="shared" si="18"/>
        <v/>
      </c>
      <c r="I49" s="22" t="str">
        <f t="shared" si="19"/>
        <v/>
      </c>
      <c r="J49" s="22" t="str">
        <f t="shared" si="20"/>
        <v/>
      </c>
      <c r="K49" s="40" t="str">
        <f t="shared" si="11"/>
        <v/>
      </c>
      <c r="L49" s="41" t="str">
        <f t="shared" si="12"/>
        <v/>
      </c>
      <c r="M49" s="42" t="str">
        <f t="shared" si="13"/>
        <v/>
      </c>
      <c r="N49" s="40" t="str">
        <f t="shared" si="14"/>
        <v/>
      </c>
      <c r="O49" s="41" t="str">
        <f t="shared" si="15"/>
        <v/>
      </c>
      <c r="P49" s="42" t="str">
        <f t="shared" si="16"/>
        <v/>
      </c>
    </row>
    <row r="50" spans="1:16" x14ac:dyDescent="0.45">
      <c r="A50" s="9">
        <v>42</v>
      </c>
      <c r="B50" s="5"/>
      <c r="C50" s="95"/>
      <c r="D50" s="43"/>
      <c r="E50" s="49"/>
      <c r="F50" s="50"/>
      <c r="G50" s="74"/>
      <c r="H50" s="22" t="str">
        <f t="shared" si="18"/>
        <v/>
      </c>
      <c r="I50" s="22" t="str">
        <f t="shared" si="19"/>
        <v/>
      </c>
      <c r="J50" s="22" t="str">
        <f t="shared" si="20"/>
        <v/>
      </c>
      <c r="K50" s="40" t="str">
        <f t="shared" si="11"/>
        <v/>
      </c>
      <c r="L50" s="41" t="str">
        <f t="shared" si="12"/>
        <v/>
      </c>
      <c r="M50" s="42" t="str">
        <f t="shared" si="13"/>
        <v/>
      </c>
      <c r="N50" s="40" t="str">
        <f t="shared" si="14"/>
        <v/>
      </c>
      <c r="O50" s="41" t="str">
        <f t="shared" si="15"/>
        <v/>
      </c>
      <c r="P50" s="42" t="str">
        <f t="shared" si="16"/>
        <v/>
      </c>
    </row>
    <row r="51" spans="1:16" x14ac:dyDescent="0.45">
      <c r="A51" s="9">
        <v>43</v>
      </c>
      <c r="B51" s="5"/>
      <c r="C51" s="95"/>
      <c r="D51" s="43"/>
      <c r="E51" s="49"/>
      <c r="F51" s="50"/>
      <c r="G51" s="74"/>
      <c r="H51" s="22" t="str">
        <f t="shared" si="18"/>
        <v/>
      </c>
      <c r="I51" s="22" t="str">
        <f t="shared" si="19"/>
        <v/>
      </c>
      <c r="J51" s="22" t="str">
        <f t="shared" si="20"/>
        <v/>
      </c>
      <c r="K51" s="40" t="str">
        <f t="shared" si="11"/>
        <v/>
      </c>
      <c r="L51" s="41" t="str">
        <f t="shared" si="12"/>
        <v/>
      </c>
      <c r="M51" s="42" t="str">
        <f t="shared" si="13"/>
        <v/>
      </c>
      <c r="N51" s="40" t="str">
        <f t="shared" si="14"/>
        <v/>
      </c>
      <c r="O51" s="41" t="str">
        <f t="shared" si="15"/>
        <v/>
      </c>
      <c r="P51" s="42" t="str">
        <f t="shared" si="16"/>
        <v/>
      </c>
    </row>
    <row r="52" spans="1:16" x14ac:dyDescent="0.45">
      <c r="A52" s="9">
        <v>44</v>
      </c>
      <c r="B52" s="5"/>
      <c r="C52" s="95"/>
      <c r="D52" s="43"/>
      <c r="E52" s="49"/>
      <c r="F52" s="50"/>
      <c r="G52" s="74"/>
      <c r="H52" s="22" t="str">
        <f t="shared" si="18"/>
        <v/>
      </c>
      <c r="I52" s="22" t="str">
        <f t="shared" si="19"/>
        <v/>
      </c>
      <c r="J52" s="22" t="str">
        <f t="shared" si="20"/>
        <v/>
      </c>
      <c r="K52" s="40" t="str">
        <f t="shared" si="11"/>
        <v/>
      </c>
      <c r="L52" s="41" t="str">
        <f t="shared" si="12"/>
        <v/>
      </c>
      <c r="M52" s="42" t="str">
        <f t="shared" si="13"/>
        <v/>
      </c>
      <c r="N52" s="40" t="str">
        <f t="shared" si="14"/>
        <v/>
      </c>
      <c r="O52" s="41" t="str">
        <f t="shared" si="15"/>
        <v/>
      </c>
      <c r="P52" s="42" t="str">
        <f t="shared" si="16"/>
        <v/>
      </c>
    </row>
    <row r="53" spans="1:16" x14ac:dyDescent="0.45">
      <c r="A53" s="9">
        <v>45</v>
      </c>
      <c r="B53" s="5"/>
      <c r="C53" s="95"/>
      <c r="D53" s="43"/>
      <c r="E53" s="49"/>
      <c r="F53" s="50"/>
      <c r="G53" s="74"/>
      <c r="H53" s="22" t="str">
        <f t="shared" si="18"/>
        <v/>
      </c>
      <c r="I53" s="22" t="str">
        <f t="shared" si="19"/>
        <v/>
      </c>
      <c r="J53" s="22" t="str">
        <f t="shared" si="20"/>
        <v/>
      </c>
      <c r="K53" s="40" t="str">
        <f t="shared" si="11"/>
        <v/>
      </c>
      <c r="L53" s="41" t="str">
        <f t="shared" si="12"/>
        <v/>
      </c>
      <c r="M53" s="42" t="str">
        <f t="shared" si="13"/>
        <v/>
      </c>
      <c r="N53" s="40" t="str">
        <f t="shared" si="14"/>
        <v/>
      </c>
      <c r="O53" s="41" t="str">
        <f t="shared" si="15"/>
        <v/>
      </c>
      <c r="P53" s="42" t="str">
        <f t="shared" si="16"/>
        <v/>
      </c>
    </row>
    <row r="54" spans="1:16" x14ac:dyDescent="0.45">
      <c r="A54" s="9">
        <v>46</v>
      </c>
      <c r="B54" s="5"/>
      <c r="C54" s="95"/>
      <c r="D54" s="43"/>
      <c r="E54" s="49"/>
      <c r="F54" s="50"/>
      <c r="G54" s="74"/>
      <c r="H54" s="22" t="str">
        <f t="shared" si="18"/>
        <v/>
      </c>
      <c r="I54" s="22" t="str">
        <f t="shared" si="19"/>
        <v/>
      </c>
      <c r="J54" s="22" t="str">
        <f t="shared" si="20"/>
        <v/>
      </c>
      <c r="K54" s="40" t="str">
        <f t="shared" si="11"/>
        <v/>
      </c>
      <c r="L54" s="41" t="str">
        <f t="shared" si="12"/>
        <v/>
      </c>
      <c r="M54" s="42" t="str">
        <f t="shared" si="13"/>
        <v/>
      </c>
      <c r="N54" s="40" t="str">
        <f t="shared" si="14"/>
        <v/>
      </c>
      <c r="O54" s="41" t="str">
        <f t="shared" si="15"/>
        <v/>
      </c>
      <c r="P54" s="42" t="str">
        <f t="shared" si="16"/>
        <v/>
      </c>
    </row>
    <row r="55" spans="1:16" x14ac:dyDescent="0.45">
      <c r="A55" s="9">
        <v>47</v>
      </c>
      <c r="B55" s="5"/>
      <c r="C55" s="95"/>
      <c r="D55" s="43"/>
      <c r="E55" s="49"/>
      <c r="F55" s="50"/>
      <c r="G55" s="74"/>
      <c r="H55" s="22" t="str">
        <f t="shared" si="18"/>
        <v/>
      </c>
      <c r="I55" s="22" t="str">
        <f t="shared" si="19"/>
        <v/>
      </c>
      <c r="J55" s="22" t="str">
        <f t="shared" si="20"/>
        <v/>
      </c>
      <c r="K55" s="40" t="str">
        <f t="shared" si="11"/>
        <v/>
      </c>
      <c r="L55" s="41" t="str">
        <f t="shared" si="12"/>
        <v/>
      </c>
      <c r="M55" s="42" t="str">
        <f t="shared" si="13"/>
        <v/>
      </c>
      <c r="N55" s="40" t="str">
        <f t="shared" si="14"/>
        <v/>
      </c>
      <c r="O55" s="41" t="str">
        <f t="shared" si="15"/>
        <v/>
      </c>
      <c r="P55" s="42" t="str">
        <f t="shared" si="16"/>
        <v/>
      </c>
    </row>
    <row r="56" spans="1:16" x14ac:dyDescent="0.45">
      <c r="A56" s="9">
        <v>48</v>
      </c>
      <c r="B56" s="5"/>
      <c r="C56" s="95"/>
      <c r="D56" s="43"/>
      <c r="E56" s="49"/>
      <c r="F56" s="50"/>
      <c r="G56" s="74"/>
      <c r="H56" s="22" t="str">
        <f t="shared" si="18"/>
        <v/>
      </c>
      <c r="I56" s="22" t="str">
        <f t="shared" si="19"/>
        <v/>
      </c>
      <c r="J56" s="22" t="str">
        <f t="shared" si="20"/>
        <v/>
      </c>
      <c r="K56" s="40" t="str">
        <f t="shared" si="11"/>
        <v/>
      </c>
      <c r="L56" s="41" t="str">
        <f t="shared" si="12"/>
        <v/>
      </c>
      <c r="M56" s="42" t="str">
        <f t="shared" si="13"/>
        <v/>
      </c>
      <c r="N56" s="40" t="str">
        <f t="shared" si="14"/>
        <v/>
      </c>
      <c r="O56" s="41" t="str">
        <f t="shared" si="15"/>
        <v/>
      </c>
      <c r="P56" s="42" t="str">
        <f t="shared" si="16"/>
        <v/>
      </c>
    </row>
    <row r="57" spans="1:16" x14ac:dyDescent="0.45">
      <c r="A57" s="9">
        <v>49</v>
      </c>
      <c r="B57" s="5"/>
      <c r="C57" s="95"/>
      <c r="D57" s="43"/>
      <c r="E57" s="49"/>
      <c r="F57" s="50"/>
      <c r="G57" s="74"/>
      <c r="H57" s="22" t="str">
        <f t="shared" si="18"/>
        <v/>
      </c>
      <c r="I57" s="22" t="str">
        <f t="shared" si="19"/>
        <v/>
      </c>
      <c r="J57" s="22" t="str">
        <f t="shared" si="20"/>
        <v/>
      </c>
      <c r="K57" s="40" t="str">
        <f t="shared" si="11"/>
        <v/>
      </c>
      <c r="L57" s="41" t="str">
        <f t="shared" si="12"/>
        <v/>
      </c>
      <c r="M57" s="42" t="str">
        <f t="shared" si="13"/>
        <v/>
      </c>
      <c r="N57" s="40" t="str">
        <f t="shared" si="14"/>
        <v/>
      </c>
      <c r="O57" s="41" t="str">
        <f t="shared" si="15"/>
        <v/>
      </c>
      <c r="P57" s="42" t="str">
        <f t="shared" si="16"/>
        <v/>
      </c>
    </row>
    <row r="58" spans="1:16" ht="18.600000000000001" thickBot="1" x14ac:dyDescent="0.5">
      <c r="A58" s="9">
        <v>50</v>
      </c>
      <c r="B58" s="6"/>
      <c r="C58" s="96"/>
      <c r="D58" s="46"/>
      <c r="E58" s="52"/>
      <c r="F58" s="53"/>
      <c r="G58" s="54"/>
      <c r="H58" s="22" t="str">
        <f t="shared" si="18"/>
        <v/>
      </c>
      <c r="I58" s="22" t="str">
        <f t="shared" si="19"/>
        <v/>
      </c>
      <c r="J58" s="22" t="str">
        <f t="shared" si="20"/>
        <v/>
      </c>
      <c r="K58" s="40" t="str">
        <f t="shared" si="11"/>
        <v/>
      </c>
      <c r="L58" s="41" t="str">
        <f t="shared" si="12"/>
        <v/>
      </c>
      <c r="M58" s="42" t="str">
        <f t="shared" si="13"/>
        <v/>
      </c>
      <c r="N58" s="40" t="str">
        <f t="shared" si="14"/>
        <v/>
      </c>
      <c r="O58" s="41" t="str">
        <f t="shared" si="15"/>
        <v/>
      </c>
      <c r="P58" s="42" t="str">
        <f t="shared" si="16"/>
        <v/>
      </c>
    </row>
    <row r="59" spans="1:16" ht="18.600000000000001" thickBot="1" x14ac:dyDescent="0.5">
      <c r="A59" s="9"/>
      <c r="B59" s="106" t="s">
        <v>5</v>
      </c>
      <c r="C59" s="107"/>
      <c r="D59" s="108"/>
      <c r="E59" s="7">
        <f>COUNTIF(E9:E58,1.27)</f>
        <v>3</v>
      </c>
      <c r="F59" s="7">
        <f>COUNTIF(F9:F58,1.5)</f>
        <v>3</v>
      </c>
      <c r="G59" s="8">
        <f>COUNTIF(G9:G58,2)</f>
        <v>3</v>
      </c>
      <c r="H59" s="61">
        <f>N59+H8</f>
        <v>102101.65362647494</v>
      </c>
      <c r="I59" s="62">
        <f>O59+I8</f>
        <v>104151.1510802125</v>
      </c>
      <c r="J59" s="63">
        <f>P59+J8</f>
        <v>108700.8145768</v>
      </c>
      <c r="K59" s="58" t="s">
        <v>32</v>
      </c>
      <c r="L59" s="59">
        <f>B58-B9</f>
        <v>-44207</v>
      </c>
      <c r="M59" s="60" t="s">
        <v>33</v>
      </c>
      <c r="N59" s="71">
        <f>SUM(N9:N58)</f>
        <v>2101.6536264749489</v>
      </c>
      <c r="O59" s="72">
        <f>SUM(O9:O58)</f>
        <v>4151.1510802125003</v>
      </c>
      <c r="P59" s="73">
        <f>SUM(P9:P58)</f>
        <v>8700.8145767999977</v>
      </c>
    </row>
    <row r="60" spans="1:16" ht="18.600000000000001" thickBot="1" x14ac:dyDescent="0.5">
      <c r="A60" s="9"/>
      <c r="B60" s="99" t="s">
        <v>6</v>
      </c>
      <c r="C60" s="100"/>
      <c r="D60" s="101"/>
      <c r="E60" s="7">
        <f>COUNTIF(E9:E58,-1)</f>
        <v>3</v>
      </c>
      <c r="F60" s="7">
        <f>COUNTIF(F9:F58,-1)</f>
        <v>3</v>
      </c>
      <c r="G60" s="8">
        <f>COUNTIF(G9:G58,-1)</f>
        <v>3</v>
      </c>
      <c r="H60" s="97" t="s">
        <v>31</v>
      </c>
      <c r="I60" s="98"/>
      <c r="J60" s="105"/>
      <c r="K60" s="97" t="s">
        <v>34</v>
      </c>
      <c r="L60" s="98"/>
      <c r="M60" s="105"/>
      <c r="N60" s="9"/>
      <c r="O60" s="3"/>
      <c r="P60" s="4"/>
    </row>
    <row r="61" spans="1:16" ht="18.600000000000001" thickBot="1" x14ac:dyDescent="0.5">
      <c r="A61" s="9"/>
      <c r="B61" s="99" t="s">
        <v>36</v>
      </c>
      <c r="C61" s="100"/>
      <c r="D61" s="101"/>
      <c r="E61" s="7">
        <f>COUNTIF(E9:E58,0)</f>
        <v>0</v>
      </c>
      <c r="F61" s="7">
        <f>COUNTIF(F9:F58,0)</f>
        <v>0</v>
      </c>
      <c r="G61" s="7">
        <f>COUNTIF(G9:G58,0)</f>
        <v>0</v>
      </c>
      <c r="H61" s="67">
        <f>H59/H8</f>
        <v>1.0210165362647494</v>
      </c>
      <c r="I61" s="68">
        <f t="shared" ref="I61" si="21">I59/I8</f>
        <v>1.0415115108021249</v>
      </c>
      <c r="J61" s="69">
        <f>J59/J8</f>
        <v>1.0870081457679999</v>
      </c>
      <c r="K61" s="56">
        <f>(H61-100%)*30/L59</f>
        <v>-1.426235862968495E-5</v>
      </c>
      <c r="L61" s="56">
        <f>(I61-100%)*30/L59</f>
        <v>-2.8170772141600807E-5</v>
      </c>
      <c r="M61" s="57">
        <f>(J61-100%)*30/L59</f>
        <v>-5.904595138869401E-5</v>
      </c>
      <c r="N61" s="10"/>
      <c r="O61" s="2"/>
      <c r="P61" s="11"/>
    </row>
    <row r="62" spans="1:16" ht="18.600000000000001" thickBot="1" x14ac:dyDescent="0.5">
      <c r="A62" s="3"/>
      <c r="B62" s="97" t="s">
        <v>4</v>
      </c>
      <c r="C62" s="98"/>
      <c r="D62" s="98"/>
      <c r="E62" s="70">
        <f t="shared" ref="E62:F62" si="22">E59/(E59+E60+E61)</f>
        <v>0.5</v>
      </c>
      <c r="F62" s="65">
        <f t="shared" si="22"/>
        <v>0.5</v>
      </c>
      <c r="G62" s="66">
        <f>G59/(G59+G60+G61)</f>
        <v>0.5</v>
      </c>
    </row>
    <row r="64" spans="1:16" x14ac:dyDescent="0.45">
      <c r="E64" s="64"/>
      <c r="F64" s="64"/>
      <c r="G64" s="64"/>
    </row>
  </sheetData>
  <mergeCells count="11">
    <mergeCell ref="B62:D62"/>
    <mergeCell ref="B61:D61"/>
    <mergeCell ref="K8:M8"/>
    <mergeCell ref="K6:M6"/>
    <mergeCell ref="N6:P6"/>
    <mergeCell ref="H6:J6"/>
    <mergeCell ref="N8:P8"/>
    <mergeCell ref="B59:D59"/>
    <mergeCell ref="B60:D60"/>
    <mergeCell ref="H60:J60"/>
    <mergeCell ref="K60:M60"/>
  </mergeCells>
  <phoneticPr fontId="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77D6-8A2C-45F4-90C1-C87FB7BCCC29}">
  <dimension ref="A1:G323"/>
  <sheetViews>
    <sheetView tabSelected="1" zoomScale="80" zoomScaleNormal="80" workbookViewId="0">
      <selection activeCell="X194" sqref="X194"/>
    </sheetView>
  </sheetViews>
  <sheetFormatPr defaultColWidth="8.09765625" defaultRowHeight="14.4" x14ac:dyDescent="0.45"/>
  <cols>
    <col min="1" max="1" width="6.59765625" style="48" customWidth="1"/>
    <col min="2" max="2" width="7.19921875" style="47" customWidth="1"/>
    <col min="3" max="256" width="8.09765625" style="47"/>
    <col min="257" max="257" width="6.59765625" style="47" customWidth="1"/>
    <col min="258" max="258" width="7.19921875" style="47" customWidth="1"/>
    <col min="259" max="512" width="8.09765625" style="47"/>
    <col min="513" max="513" width="6.59765625" style="47" customWidth="1"/>
    <col min="514" max="514" width="7.19921875" style="47" customWidth="1"/>
    <col min="515" max="768" width="8.09765625" style="47"/>
    <col min="769" max="769" width="6.59765625" style="47" customWidth="1"/>
    <col min="770" max="770" width="7.19921875" style="47" customWidth="1"/>
    <col min="771" max="1024" width="8.09765625" style="47"/>
    <col min="1025" max="1025" width="6.59765625" style="47" customWidth="1"/>
    <col min="1026" max="1026" width="7.19921875" style="47" customWidth="1"/>
    <col min="1027" max="1280" width="8.09765625" style="47"/>
    <col min="1281" max="1281" width="6.59765625" style="47" customWidth="1"/>
    <col min="1282" max="1282" width="7.19921875" style="47" customWidth="1"/>
    <col min="1283" max="1536" width="8.09765625" style="47"/>
    <col min="1537" max="1537" width="6.59765625" style="47" customWidth="1"/>
    <col min="1538" max="1538" width="7.19921875" style="47" customWidth="1"/>
    <col min="1539" max="1792" width="8.09765625" style="47"/>
    <col min="1793" max="1793" width="6.59765625" style="47" customWidth="1"/>
    <col min="1794" max="1794" width="7.19921875" style="47" customWidth="1"/>
    <col min="1795" max="2048" width="8.09765625" style="47"/>
    <col min="2049" max="2049" width="6.59765625" style="47" customWidth="1"/>
    <col min="2050" max="2050" width="7.19921875" style="47" customWidth="1"/>
    <col min="2051" max="2304" width="8.09765625" style="47"/>
    <col min="2305" max="2305" width="6.59765625" style="47" customWidth="1"/>
    <col min="2306" max="2306" width="7.19921875" style="47" customWidth="1"/>
    <col min="2307" max="2560" width="8.09765625" style="47"/>
    <col min="2561" max="2561" width="6.59765625" style="47" customWidth="1"/>
    <col min="2562" max="2562" width="7.19921875" style="47" customWidth="1"/>
    <col min="2563" max="2816" width="8.09765625" style="47"/>
    <col min="2817" max="2817" width="6.59765625" style="47" customWidth="1"/>
    <col min="2818" max="2818" width="7.19921875" style="47" customWidth="1"/>
    <col min="2819" max="3072" width="8.09765625" style="47"/>
    <col min="3073" max="3073" width="6.59765625" style="47" customWidth="1"/>
    <col min="3074" max="3074" width="7.19921875" style="47" customWidth="1"/>
    <col min="3075" max="3328" width="8.09765625" style="47"/>
    <col min="3329" max="3329" width="6.59765625" style="47" customWidth="1"/>
    <col min="3330" max="3330" width="7.19921875" style="47" customWidth="1"/>
    <col min="3331" max="3584" width="8.09765625" style="47"/>
    <col min="3585" max="3585" width="6.59765625" style="47" customWidth="1"/>
    <col min="3586" max="3586" width="7.19921875" style="47" customWidth="1"/>
    <col min="3587" max="3840" width="8.09765625" style="47"/>
    <col min="3841" max="3841" width="6.59765625" style="47" customWidth="1"/>
    <col min="3842" max="3842" width="7.19921875" style="47" customWidth="1"/>
    <col min="3843" max="4096" width="8.09765625" style="47"/>
    <col min="4097" max="4097" width="6.59765625" style="47" customWidth="1"/>
    <col min="4098" max="4098" width="7.19921875" style="47" customWidth="1"/>
    <col min="4099" max="4352" width="8.09765625" style="47"/>
    <col min="4353" max="4353" width="6.59765625" style="47" customWidth="1"/>
    <col min="4354" max="4354" width="7.19921875" style="47" customWidth="1"/>
    <col min="4355" max="4608" width="8.09765625" style="47"/>
    <col min="4609" max="4609" width="6.59765625" style="47" customWidth="1"/>
    <col min="4610" max="4610" width="7.19921875" style="47" customWidth="1"/>
    <col min="4611" max="4864" width="8.09765625" style="47"/>
    <col min="4865" max="4865" width="6.59765625" style="47" customWidth="1"/>
    <col min="4866" max="4866" width="7.19921875" style="47" customWidth="1"/>
    <col min="4867" max="5120" width="8.09765625" style="47"/>
    <col min="5121" max="5121" width="6.59765625" style="47" customWidth="1"/>
    <col min="5122" max="5122" width="7.19921875" style="47" customWidth="1"/>
    <col min="5123" max="5376" width="8.09765625" style="47"/>
    <col min="5377" max="5377" width="6.59765625" style="47" customWidth="1"/>
    <col min="5378" max="5378" width="7.19921875" style="47" customWidth="1"/>
    <col min="5379" max="5632" width="8.09765625" style="47"/>
    <col min="5633" max="5633" width="6.59765625" style="47" customWidth="1"/>
    <col min="5634" max="5634" width="7.19921875" style="47" customWidth="1"/>
    <col min="5635" max="5888" width="8.09765625" style="47"/>
    <col min="5889" max="5889" width="6.59765625" style="47" customWidth="1"/>
    <col min="5890" max="5890" width="7.19921875" style="47" customWidth="1"/>
    <col min="5891" max="6144" width="8.09765625" style="47"/>
    <col min="6145" max="6145" width="6.59765625" style="47" customWidth="1"/>
    <col min="6146" max="6146" width="7.19921875" style="47" customWidth="1"/>
    <col min="6147" max="6400" width="8.09765625" style="47"/>
    <col min="6401" max="6401" width="6.59765625" style="47" customWidth="1"/>
    <col min="6402" max="6402" width="7.19921875" style="47" customWidth="1"/>
    <col min="6403" max="6656" width="8.09765625" style="47"/>
    <col min="6657" max="6657" width="6.59765625" style="47" customWidth="1"/>
    <col min="6658" max="6658" width="7.19921875" style="47" customWidth="1"/>
    <col min="6659" max="6912" width="8.09765625" style="47"/>
    <col min="6913" max="6913" width="6.59765625" style="47" customWidth="1"/>
    <col min="6914" max="6914" width="7.19921875" style="47" customWidth="1"/>
    <col min="6915" max="7168" width="8.09765625" style="47"/>
    <col min="7169" max="7169" width="6.59765625" style="47" customWidth="1"/>
    <col min="7170" max="7170" width="7.19921875" style="47" customWidth="1"/>
    <col min="7171" max="7424" width="8.09765625" style="47"/>
    <col min="7425" max="7425" width="6.59765625" style="47" customWidth="1"/>
    <col min="7426" max="7426" width="7.19921875" style="47" customWidth="1"/>
    <col min="7427" max="7680" width="8.09765625" style="47"/>
    <col min="7681" max="7681" width="6.59765625" style="47" customWidth="1"/>
    <col min="7682" max="7682" width="7.19921875" style="47" customWidth="1"/>
    <col min="7683" max="7936" width="8.09765625" style="47"/>
    <col min="7937" max="7937" width="6.59765625" style="47" customWidth="1"/>
    <col min="7938" max="7938" width="7.19921875" style="47" customWidth="1"/>
    <col min="7939" max="8192" width="8.09765625" style="47"/>
    <col min="8193" max="8193" width="6.59765625" style="47" customWidth="1"/>
    <col min="8194" max="8194" width="7.19921875" style="47" customWidth="1"/>
    <col min="8195" max="8448" width="8.09765625" style="47"/>
    <col min="8449" max="8449" width="6.59765625" style="47" customWidth="1"/>
    <col min="8450" max="8450" width="7.19921875" style="47" customWidth="1"/>
    <col min="8451" max="8704" width="8.09765625" style="47"/>
    <col min="8705" max="8705" width="6.59765625" style="47" customWidth="1"/>
    <col min="8706" max="8706" width="7.19921875" style="47" customWidth="1"/>
    <col min="8707" max="8960" width="8.09765625" style="47"/>
    <col min="8961" max="8961" width="6.59765625" style="47" customWidth="1"/>
    <col min="8962" max="8962" width="7.19921875" style="47" customWidth="1"/>
    <col min="8963" max="9216" width="8.09765625" style="47"/>
    <col min="9217" max="9217" width="6.59765625" style="47" customWidth="1"/>
    <col min="9218" max="9218" width="7.19921875" style="47" customWidth="1"/>
    <col min="9219" max="9472" width="8.09765625" style="47"/>
    <col min="9473" max="9473" width="6.59765625" style="47" customWidth="1"/>
    <col min="9474" max="9474" width="7.19921875" style="47" customWidth="1"/>
    <col min="9475" max="9728" width="8.09765625" style="47"/>
    <col min="9729" max="9729" width="6.59765625" style="47" customWidth="1"/>
    <col min="9730" max="9730" width="7.19921875" style="47" customWidth="1"/>
    <col min="9731" max="9984" width="8.09765625" style="47"/>
    <col min="9985" max="9985" width="6.59765625" style="47" customWidth="1"/>
    <col min="9986" max="9986" width="7.19921875" style="47" customWidth="1"/>
    <col min="9987" max="10240" width="8.09765625" style="47"/>
    <col min="10241" max="10241" width="6.59765625" style="47" customWidth="1"/>
    <col min="10242" max="10242" width="7.19921875" style="47" customWidth="1"/>
    <col min="10243" max="10496" width="8.09765625" style="47"/>
    <col min="10497" max="10497" width="6.59765625" style="47" customWidth="1"/>
    <col min="10498" max="10498" width="7.19921875" style="47" customWidth="1"/>
    <col min="10499" max="10752" width="8.09765625" style="47"/>
    <col min="10753" max="10753" width="6.59765625" style="47" customWidth="1"/>
    <col min="10754" max="10754" width="7.19921875" style="47" customWidth="1"/>
    <col min="10755" max="11008" width="8.09765625" style="47"/>
    <col min="11009" max="11009" width="6.59765625" style="47" customWidth="1"/>
    <col min="11010" max="11010" width="7.19921875" style="47" customWidth="1"/>
    <col min="11011" max="11264" width="8.09765625" style="47"/>
    <col min="11265" max="11265" width="6.59765625" style="47" customWidth="1"/>
    <col min="11266" max="11266" width="7.19921875" style="47" customWidth="1"/>
    <col min="11267" max="11520" width="8.09765625" style="47"/>
    <col min="11521" max="11521" width="6.59765625" style="47" customWidth="1"/>
    <col min="11522" max="11522" width="7.19921875" style="47" customWidth="1"/>
    <col min="11523" max="11776" width="8.09765625" style="47"/>
    <col min="11777" max="11777" width="6.59765625" style="47" customWidth="1"/>
    <col min="11778" max="11778" width="7.19921875" style="47" customWidth="1"/>
    <col min="11779" max="12032" width="8.09765625" style="47"/>
    <col min="12033" max="12033" width="6.59765625" style="47" customWidth="1"/>
    <col min="12034" max="12034" width="7.19921875" style="47" customWidth="1"/>
    <col min="12035" max="12288" width="8.09765625" style="47"/>
    <col min="12289" max="12289" width="6.59765625" style="47" customWidth="1"/>
    <col min="12290" max="12290" width="7.19921875" style="47" customWidth="1"/>
    <col min="12291" max="12544" width="8.09765625" style="47"/>
    <col min="12545" max="12545" width="6.59765625" style="47" customWidth="1"/>
    <col min="12546" max="12546" width="7.19921875" style="47" customWidth="1"/>
    <col min="12547" max="12800" width="8.09765625" style="47"/>
    <col min="12801" max="12801" width="6.59765625" style="47" customWidth="1"/>
    <col min="12802" max="12802" width="7.19921875" style="47" customWidth="1"/>
    <col min="12803" max="13056" width="8.09765625" style="47"/>
    <col min="13057" max="13057" width="6.59765625" style="47" customWidth="1"/>
    <col min="13058" max="13058" width="7.19921875" style="47" customWidth="1"/>
    <col min="13059" max="13312" width="8.09765625" style="47"/>
    <col min="13313" max="13313" width="6.59765625" style="47" customWidth="1"/>
    <col min="13314" max="13314" width="7.19921875" style="47" customWidth="1"/>
    <col min="13315" max="13568" width="8.09765625" style="47"/>
    <col min="13569" max="13569" width="6.59765625" style="47" customWidth="1"/>
    <col min="13570" max="13570" width="7.19921875" style="47" customWidth="1"/>
    <col min="13571" max="13824" width="8.09765625" style="47"/>
    <col min="13825" max="13825" width="6.59765625" style="47" customWidth="1"/>
    <col min="13826" max="13826" width="7.19921875" style="47" customWidth="1"/>
    <col min="13827" max="14080" width="8.09765625" style="47"/>
    <col min="14081" max="14081" width="6.59765625" style="47" customWidth="1"/>
    <col min="14082" max="14082" width="7.19921875" style="47" customWidth="1"/>
    <col min="14083" max="14336" width="8.09765625" style="47"/>
    <col min="14337" max="14337" width="6.59765625" style="47" customWidth="1"/>
    <col min="14338" max="14338" width="7.19921875" style="47" customWidth="1"/>
    <col min="14339" max="14592" width="8.09765625" style="47"/>
    <col min="14593" max="14593" width="6.59765625" style="47" customWidth="1"/>
    <col min="14594" max="14594" width="7.19921875" style="47" customWidth="1"/>
    <col min="14595" max="14848" width="8.09765625" style="47"/>
    <col min="14849" max="14849" width="6.59765625" style="47" customWidth="1"/>
    <col min="14850" max="14850" width="7.19921875" style="47" customWidth="1"/>
    <col min="14851" max="15104" width="8.09765625" style="47"/>
    <col min="15105" max="15105" width="6.59765625" style="47" customWidth="1"/>
    <col min="15106" max="15106" width="7.19921875" style="47" customWidth="1"/>
    <col min="15107" max="15360" width="8.09765625" style="47"/>
    <col min="15361" max="15361" width="6.59765625" style="47" customWidth="1"/>
    <col min="15362" max="15362" width="7.19921875" style="47" customWidth="1"/>
    <col min="15363" max="15616" width="8.09765625" style="47"/>
    <col min="15617" max="15617" width="6.59765625" style="47" customWidth="1"/>
    <col min="15618" max="15618" width="7.19921875" style="47" customWidth="1"/>
    <col min="15619" max="15872" width="8.09765625" style="47"/>
    <col min="15873" max="15873" width="6.59765625" style="47" customWidth="1"/>
    <col min="15874" max="15874" width="7.19921875" style="47" customWidth="1"/>
    <col min="15875" max="16128" width="8.09765625" style="47"/>
    <col min="16129" max="16129" width="6.59765625" style="47" customWidth="1"/>
    <col min="16130" max="16130" width="7.19921875" style="47" customWidth="1"/>
    <col min="16131" max="16384" width="8.09765625" style="47"/>
  </cols>
  <sheetData>
    <row r="1" spans="1:7" ht="24" customHeight="1" x14ac:dyDescent="0.45">
      <c r="A1" s="76"/>
      <c r="E1" s="47" t="s">
        <v>38</v>
      </c>
      <c r="F1" s="47" t="s">
        <v>1</v>
      </c>
      <c r="G1" s="77" t="s">
        <v>37</v>
      </c>
    </row>
    <row r="2" spans="1:7" ht="24" customHeight="1" x14ac:dyDescent="0.45">
      <c r="A2" s="75"/>
    </row>
    <row r="3" spans="1:7" x14ac:dyDescent="0.45">
      <c r="A3" s="75" t="s">
        <v>42</v>
      </c>
    </row>
    <row r="4" spans="1:7" x14ac:dyDescent="0.45">
      <c r="A4" s="75"/>
    </row>
    <row r="5" spans="1:7" x14ac:dyDescent="0.45">
      <c r="A5" s="75"/>
    </row>
    <row r="6" spans="1:7" x14ac:dyDescent="0.45">
      <c r="A6" s="75"/>
    </row>
    <row r="7" spans="1:7" x14ac:dyDescent="0.45">
      <c r="A7" s="75"/>
    </row>
    <row r="8" spans="1:7" x14ac:dyDescent="0.45">
      <c r="A8" s="75"/>
    </row>
    <row r="9" spans="1:7" x14ac:dyDescent="0.45">
      <c r="A9" s="75"/>
    </row>
    <row r="10" spans="1:7" x14ac:dyDescent="0.45">
      <c r="A10" s="75"/>
    </row>
    <row r="11" spans="1:7" x14ac:dyDescent="0.45">
      <c r="A11" s="75"/>
    </row>
    <row r="12" spans="1:7" x14ac:dyDescent="0.45">
      <c r="A12" s="75"/>
    </row>
    <row r="13" spans="1:7" x14ac:dyDescent="0.45">
      <c r="A13" s="75"/>
    </row>
    <row r="14" spans="1:7" x14ac:dyDescent="0.45">
      <c r="A14" s="75"/>
    </row>
    <row r="15" spans="1:7" x14ac:dyDescent="0.45">
      <c r="A15" s="75"/>
    </row>
    <row r="16" spans="1:7" x14ac:dyDescent="0.45">
      <c r="A16" s="75"/>
    </row>
    <row r="17" spans="1:1" x14ac:dyDescent="0.45">
      <c r="A17" s="75"/>
    </row>
    <row r="18" spans="1:1" x14ac:dyDescent="0.45">
      <c r="A18" s="75"/>
    </row>
    <row r="19" spans="1:1" x14ac:dyDescent="0.45">
      <c r="A19" s="75"/>
    </row>
    <row r="20" spans="1:1" x14ac:dyDescent="0.45">
      <c r="A20" s="75"/>
    </row>
    <row r="21" spans="1:1" x14ac:dyDescent="0.45">
      <c r="A21" s="75"/>
    </row>
    <row r="22" spans="1:1" x14ac:dyDescent="0.45">
      <c r="A22" s="75"/>
    </row>
    <row r="23" spans="1:1" x14ac:dyDescent="0.45">
      <c r="A23" s="75"/>
    </row>
    <row r="24" spans="1:1" x14ac:dyDescent="0.45">
      <c r="A24" s="75"/>
    </row>
    <row r="25" spans="1:1" x14ac:dyDescent="0.45">
      <c r="A25" s="75"/>
    </row>
    <row r="26" spans="1:1" x14ac:dyDescent="0.45">
      <c r="A26" s="75"/>
    </row>
    <row r="27" spans="1:1" x14ac:dyDescent="0.45">
      <c r="A27" s="75"/>
    </row>
    <row r="28" spans="1:1" x14ac:dyDescent="0.45">
      <c r="A28" s="75"/>
    </row>
    <row r="29" spans="1:1" x14ac:dyDescent="0.45">
      <c r="A29" s="75"/>
    </row>
    <row r="30" spans="1:1" x14ac:dyDescent="0.45">
      <c r="A30" s="75"/>
    </row>
    <row r="31" spans="1:1" x14ac:dyDescent="0.45">
      <c r="A31" s="75"/>
    </row>
    <row r="32" spans="1:1" x14ac:dyDescent="0.45">
      <c r="A32" s="75"/>
    </row>
    <row r="33" spans="1:1" x14ac:dyDescent="0.45">
      <c r="A33" s="75"/>
    </row>
    <row r="34" spans="1:1" x14ac:dyDescent="0.45">
      <c r="A34" s="75"/>
    </row>
    <row r="35" spans="1:1" x14ac:dyDescent="0.45">
      <c r="A35" s="75" t="s">
        <v>43</v>
      </c>
    </row>
    <row r="36" spans="1:1" x14ac:dyDescent="0.45">
      <c r="A36" s="75"/>
    </row>
    <row r="37" spans="1:1" x14ac:dyDescent="0.45">
      <c r="A37" s="75"/>
    </row>
    <row r="38" spans="1:1" x14ac:dyDescent="0.45">
      <c r="A38" s="75"/>
    </row>
    <row r="39" spans="1:1" x14ac:dyDescent="0.45">
      <c r="A39" s="75"/>
    </row>
    <row r="40" spans="1:1" x14ac:dyDescent="0.45">
      <c r="A40" s="75"/>
    </row>
    <row r="41" spans="1:1" x14ac:dyDescent="0.45">
      <c r="A41" s="75"/>
    </row>
    <row r="42" spans="1:1" x14ac:dyDescent="0.45">
      <c r="A42" s="75"/>
    </row>
    <row r="43" spans="1:1" x14ac:dyDescent="0.45">
      <c r="A43" s="75"/>
    </row>
    <row r="44" spans="1:1" x14ac:dyDescent="0.45">
      <c r="A44" s="75"/>
    </row>
    <row r="45" spans="1:1" x14ac:dyDescent="0.45">
      <c r="A45" s="75"/>
    </row>
    <row r="46" spans="1:1" x14ac:dyDescent="0.45">
      <c r="A46" s="75"/>
    </row>
    <row r="47" spans="1:1" x14ac:dyDescent="0.45">
      <c r="A47" s="75"/>
    </row>
    <row r="48" spans="1:1" x14ac:dyDescent="0.45">
      <c r="A48" s="75"/>
    </row>
    <row r="49" spans="1:1" x14ac:dyDescent="0.45">
      <c r="A49" s="75"/>
    </row>
    <row r="50" spans="1:1" x14ac:dyDescent="0.45">
      <c r="A50" s="75"/>
    </row>
    <row r="51" spans="1:1" x14ac:dyDescent="0.45">
      <c r="A51" s="75"/>
    </row>
    <row r="52" spans="1:1" x14ac:dyDescent="0.45">
      <c r="A52" s="75"/>
    </row>
    <row r="53" spans="1:1" x14ac:dyDescent="0.45">
      <c r="A53" s="75"/>
    </row>
    <row r="54" spans="1:1" x14ac:dyDescent="0.45">
      <c r="A54" s="75"/>
    </row>
    <row r="55" spans="1:1" x14ac:dyDescent="0.45">
      <c r="A55" s="75"/>
    </row>
    <row r="56" spans="1:1" x14ac:dyDescent="0.45">
      <c r="A56" s="75"/>
    </row>
    <row r="57" spans="1:1" x14ac:dyDescent="0.45">
      <c r="A57" s="75"/>
    </row>
    <row r="58" spans="1:1" x14ac:dyDescent="0.45">
      <c r="A58" s="75"/>
    </row>
    <row r="59" spans="1:1" x14ac:dyDescent="0.45">
      <c r="A59" s="75"/>
    </row>
    <row r="60" spans="1:1" x14ac:dyDescent="0.45">
      <c r="A60" s="75"/>
    </row>
    <row r="61" spans="1:1" x14ac:dyDescent="0.45">
      <c r="A61" s="75"/>
    </row>
    <row r="62" spans="1:1" x14ac:dyDescent="0.45">
      <c r="A62" s="75"/>
    </row>
    <row r="63" spans="1:1" x14ac:dyDescent="0.45">
      <c r="A63" s="75"/>
    </row>
    <row r="64" spans="1:1" x14ac:dyDescent="0.45">
      <c r="A64" s="75"/>
    </row>
    <row r="65" spans="1:1" x14ac:dyDescent="0.45">
      <c r="A65" s="75"/>
    </row>
    <row r="66" spans="1:1" x14ac:dyDescent="0.45">
      <c r="A66" s="75"/>
    </row>
    <row r="67" spans="1:1" x14ac:dyDescent="0.45">
      <c r="A67" s="75" t="s">
        <v>44</v>
      </c>
    </row>
    <row r="68" spans="1:1" x14ac:dyDescent="0.45">
      <c r="A68" s="75"/>
    </row>
    <row r="69" spans="1:1" x14ac:dyDescent="0.45">
      <c r="A69" s="75"/>
    </row>
    <row r="70" spans="1:1" x14ac:dyDescent="0.45">
      <c r="A70" s="75"/>
    </row>
    <row r="71" spans="1:1" x14ac:dyDescent="0.45">
      <c r="A71" s="75"/>
    </row>
    <row r="72" spans="1:1" x14ac:dyDescent="0.45">
      <c r="A72" s="75"/>
    </row>
    <row r="73" spans="1:1" x14ac:dyDescent="0.45">
      <c r="A73" s="75"/>
    </row>
    <row r="74" spans="1:1" x14ac:dyDescent="0.45">
      <c r="A74" s="75"/>
    </row>
    <row r="75" spans="1:1" x14ac:dyDescent="0.45">
      <c r="A75" s="75"/>
    </row>
    <row r="76" spans="1:1" x14ac:dyDescent="0.45">
      <c r="A76" s="75"/>
    </row>
    <row r="77" spans="1:1" x14ac:dyDescent="0.45">
      <c r="A77" s="75"/>
    </row>
    <row r="78" spans="1:1" x14ac:dyDescent="0.45">
      <c r="A78" s="75"/>
    </row>
    <row r="79" spans="1:1" x14ac:dyDescent="0.45">
      <c r="A79" s="75"/>
    </row>
    <row r="80" spans="1:1" x14ac:dyDescent="0.45">
      <c r="A80" s="75"/>
    </row>
    <row r="81" spans="1:1" x14ac:dyDescent="0.45">
      <c r="A81" s="75"/>
    </row>
    <row r="82" spans="1:1" x14ac:dyDescent="0.45">
      <c r="A82" s="75"/>
    </row>
    <row r="83" spans="1:1" x14ac:dyDescent="0.45">
      <c r="A83" s="75"/>
    </row>
    <row r="84" spans="1:1" x14ac:dyDescent="0.45">
      <c r="A84" s="75"/>
    </row>
    <row r="85" spans="1:1" x14ac:dyDescent="0.45">
      <c r="A85" s="75"/>
    </row>
    <row r="86" spans="1:1" x14ac:dyDescent="0.45">
      <c r="A86" s="75"/>
    </row>
    <row r="87" spans="1:1" x14ac:dyDescent="0.45">
      <c r="A87" s="75"/>
    </row>
    <row r="88" spans="1:1" x14ac:dyDescent="0.45">
      <c r="A88" s="75"/>
    </row>
    <row r="89" spans="1:1" x14ac:dyDescent="0.45">
      <c r="A89" s="75"/>
    </row>
    <row r="90" spans="1:1" x14ac:dyDescent="0.45">
      <c r="A90" s="75"/>
    </row>
    <row r="91" spans="1:1" x14ac:dyDescent="0.45">
      <c r="A91" s="75"/>
    </row>
    <row r="92" spans="1:1" x14ac:dyDescent="0.45">
      <c r="A92" s="75"/>
    </row>
    <row r="93" spans="1:1" x14ac:dyDescent="0.45">
      <c r="A93" s="75"/>
    </row>
    <row r="94" spans="1:1" x14ac:dyDescent="0.45">
      <c r="A94" s="75"/>
    </row>
    <row r="95" spans="1:1" x14ac:dyDescent="0.45">
      <c r="A95" s="75"/>
    </row>
    <row r="96" spans="1:1" x14ac:dyDescent="0.45">
      <c r="A96" s="75"/>
    </row>
    <row r="97" spans="1:1" x14ac:dyDescent="0.45">
      <c r="A97" s="75"/>
    </row>
    <row r="98" spans="1:1" x14ac:dyDescent="0.45">
      <c r="A98" s="75"/>
    </row>
    <row r="99" spans="1:1" x14ac:dyDescent="0.45">
      <c r="A99" s="75" t="s">
        <v>45</v>
      </c>
    </row>
    <row r="100" spans="1:1" x14ac:dyDescent="0.45">
      <c r="A100" s="75"/>
    </row>
    <row r="101" spans="1:1" x14ac:dyDescent="0.45">
      <c r="A101" s="75"/>
    </row>
    <row r="102" spans="1:1" x14ac:dyDescent="0.45">
      <c r="A102" s="75"/>
    </row>
    <row r="103" spans="1:1" x14ac:dyDescent="0.45">
      <c r="A103" s="75"/>
    </row>
    <row r="104" spans="1:1" x14ac:dyDescent="0.45">
      <c r="A104" s="75"/>
    </row>
    <row r="105" spans="1:1" x14ac:dyDescent="0.45">
      <c r="A105" s="75"/>
    </row>
    <row r="106" spans="1:1" x14ac:dyDescent="0.45">
      <c r="A106" s="75"/>
    </row>
    <row r="107" spans="1:1" x14ac:dyDescent="0.45">
      <c r="A107" s="75"/>
    </row>
    <row r="108" spans="1:1" x14ac:dyDescent="0.45">
      <c r="A108" s="75"/>
    </row>
    <row r="109" spans="1:1" x14ac:dyDescent="0.45">
      <c r="A109" s="75"/>
    </row>
    <row r="110" spans="1:1" x14ac:dyDescent="0.45">
      <c r="A110" s="75"/>
    </row>
    <row r="111" spans="1:1" x14ac:dyDescent="0.45">
      <c r="A111" s="75"/>
    </row>
    <row r="112" spans="1:1" x14ac:dyDescent="0.45">
      <c r="A112" s="75"/>
    </row>
    <row r="113" spans="1:1" x14ac:dyDescent="0.45">
      <c r="A113" s="75"/>
    </row>
    <row r="114" spans="1:1" x14ac:dyDescent="0.45">
      <c r="A114" s="75"/>
    </row>
    <row r="115" spans="1:1" x14ac:dyDescent="0.45">
      <c r="A115" s="75"/>
    </row>
    <row r="116" spans="1:1" x14ac:dyDescent="0.45">
      <c r="A116" s="75"/>
    </row>
    <row r="117" spans="1:1" x14ac:dyDescent="0.45">
      <c r="A117" s="75"/>
    </row>
    <row r="118" spans="1:1" x14ac:dyDescent="0.45">
      <c r="A118" s="75"/>
    </row>
    <row r="119" spans="1:1" x14ac:dyDescent="0.45">
      <c r="A119" s="75"/>
    </row>
    <row r="120" spans="1:1" x14ac:dyDescent="0.45">
      <c r="A120" s="75"/>
    </row>
    <row r="121" spans="1:1" x14ac:dyDescent="0.45">
      <c r="A121" s="75"/>
    </row>
    <row r="122" spans="1:1" x14ac:dyDescent="0.45">
      <c r="A122" s="75"/>
    </row>
    <row r="123" spans="1:1" x14ac:dyDescent="0.45">
      <c r="A123" s="75"/>
    </row>
    <row r="124" spans="1:1" x14ac:dyDescent="0.45">
      <c r="A124" s="75"/>
    </row>
    <row r="125" spans="1:1" x14ac:dyDescent="0.45">
      <c r="A125" s="75"/>
    </row>
    <row r="126" spans="1:1" x14ac:dyDescent="0.45">
      <c r="A126" s="75"/>
    </row>
    <row r="127" spans="1:1" x14ac:dyDescent="0.45">
      <c r="A127" s="75"/>
    </row>
    <row r="128" spans="1:1" x14ac:dyDescent="0.45">
      <c r="A128" s="75"/>
    </row>
    <row r="129" spans="1:1" x14ac:dyDescent="0.45">
      <c r="A129" s="75"/>
    </row>
    <row r="130" spans="1:1" x14ac:dyDescent="0.45">
      <c r="A130" s="75"/>
    </row>
    <row r="131" spans="1:1" x14ac:dyDescent="0.45">
      <c r="A131" s="75" t="s">
        <v>46</v>
      </c>
    </row>
    <row r="132" spans="1:1" x14ac:dyDescent="0.45">
      <c r="A132" s="75"/>
    </row>
    <row r="133" spans="1:1" x14ac:dyDescent="0.45">
      <c r="A133" s="75"/>
    </row>
    <row r="134" spans="1:1" x14ac:dyDescent="0.45">
      <c r="A134" s="75"/>
    </row>
    <row r="135" spans="1:1" x14ac:dyDescent="0.45">
      <c r="A135" s="75"/>
    </row>
    <row r="136" spans="1:1" x14ac:dyDescent="0.45">
      <c r="A136" s="75"/>
    </row>
    <row r="137" spans="1:1" x14ac:dyDescent="0.45">
      <c r="A137" s="75"/>
    </row>
    <row r="138" spans="1:1" x14ac:dyDescent="0.45">
      <c r="A138" s="75"/>
    </row>
    <row r="139" spans="1:1" x14ac:dyDescent="0.45">
      <c r="A139" s="75"/>
    </row>
    <row r="140" spans="1:1" x14ac:dyDescent="0.45">
      <c r="A140" s="75"/>
    </row>
    <row r="141" spans="1:1" x14ac:dyDescent="0.45">
      <c r="A141" s="75"/>
    </row>
    <row r="142" spans="1:1" x14ac:dyDescent="0.45">
      <c r="A142" s="75"/>
    </row>
    <row r="143" spans="1:1" x14ac:dyDescent="0.45">
      <c r="A143" s="75"/>
    </row>
    <row r="144" spans="1:1" x14ac:dyDescent="0.45">
      <c r="A144" s="75"/>
    </row>
    <row r="145" spans="1:1" x14ac:dyDescent="0.45">
      <c r="A145" s="75"/>
    </row>
    <row r="146" spans="1:1" x14ac:dyDescent="0.45">
      <c r="A146" s="75"/>
    </row>
    <row r="147" spans="1:1" x14ac:dyDescent="0.45">
      <c r="A147" s="75"/>
    </row>
    <row r="148" spans="1:1" x14ac:dyDescent="0.45">
      <c r="A148" s="75"/>
    </row>
    <row r="149" spans="1:1" x14ac:dyDescent="0.45">
      <c r="A149" s="75"/>
    </row>
    <row r="150" spans="1:1" x14ac:dyDescent="0.45">
      <c r="A150" s="75"/>
    </row>
    <row r="151" spans="1:1" x14ac:dyDescent="0.45">
      <c r="A151" s="75"/>
    </row>
    <row r="152" spans="1:1" x14ac:dyDescent="0.45">
      <c r="A152" s="75"/>
    </row>
    <row r="153" spans="1:1" x14ac:dyDescent="0.45">
      <c r="A153" s="75"/>
    </row>
    <row r="154" spans="1:1" x14ac:dyDescent="0.45">
      <c r="A154" s="75"/>
    </row>
    <row r="155" spans="1:1" x14ac:dyDescent="0.45">
      <c r="A155" s="75"/>
    </row>
    <row r="156" spans="1:1" x14ac:dyDescent="0.45">
      <c r="A156" s="75"/>
    </row>
    <row r="157" spans="1:1" x14ac:dyDescent="0.45">
      <c r="A157" s="75"/>
    </row>
    <row r="158" spans="1:1" x14ac:dyDescent="0.45">
      <c r="A158" s="75"/>
    </row>
    <row r="159" spans="1:1" x14ac:dyDescent="0.45">
      <c r="A159" s="75"/>
    </row>
    <row r="160" spans="1:1" x14ac:dyDescent="0.45">
      <c r="A160" s="75"/>
    </row>
    <row r="161" spans="1:1" x14ac:dyDescent="0.45">
      <c r="A161" s="75"/>
    </row>
    <row r="162" spans="1:1" x14ac:dyDescent="0.45">
      <c r="A162" s="75"/>
    </row>
    <row r="163" spans="1:1" x14ac:dyDescent="0.45">
      <c r="A163" s="75" t="s">
        <v>47</v>
      </c>
    </row>
    <row r="164" spans="1:1" x14ac:dyDescent="0.45">
      <c r="A164" s="75"/>
    </row>
    <row r="165" spans="1:1" x14ac:dyDescent="0.45">
      <c r="A165" s="75"/>
    </row>
    <row r="166" spans="1:1" x14ac:dyDescent="0.45">
      <c r="A166" s="75"/>
    </row>
    <row r="167" spans="1:1" x14ac:dyDescent="0.45">
      <c r="A167" s="75"/>
    </row>
    <row r="168" spans="1:1" x14ac:dyDescent="0.45">
      <c r="A168" s="75"/>
    </row>
    <row r="169" spans="1:1" x14ac:dyDescent="0.45">
      <c r="A169" s="75"/>
    </row>
    <row r="170" spans="1:1" x14ac:dyDescent="0.45">
      <c r="A170" s="75"/>
    </row>
    <row r="171" spans="1:1" x14ac:dyDescent="0.45">
      <c r="A171" s="75"/>
    </row>
    <row r="172" spans="1:1" x14ac:dyDescent="0.45">
      <c r="A172" s="75"/>
    </row>
    <row r="173" spans="1:1" x14ac:dyDescent="0.45">
      <c r="A173" s="75"/>
    </row>
    <row r="174" spans="1:1" x14ac:dyDescent="0.45">
      <c r="A174" s="75"/>
    </row>
    <row r="175" spans="1:1" x14ac:dyDescent="0.45">
      <c r="A175" s="75"/>
    </row>
    <row r="176" spans="1:1" x14ac:dyDescent="0.45">
      <c r="A176" s="75"/>
    </row>
    <row r="177" spans="1:1" x14ac:dyDescent="0.45">
      <c r="A177" s="75"/>
    </row>
    <row r="178" spans="1:1" x14ac:dyDescent="0.45">
      <c r="A178" s="75"/>
    </row>
    <row r="179" spans="1:1" x14ac:dyDescent="0.45">
      <c r="A179" s="75"/>
    </row>
    <row r="180" spans="1:1" x14ac:dyDescent="0.45">
      <c r="A180" s="75"/>
    </row>
    <row r="181" spans="1:1" x14ac:dyDescent="0.45">
      <c r="A181" s="75"/>
    </row>
    <row r="182" spans="1:1" x14ac:dyDescent="0.45">
      <c r="A182" s="75"/>
    </row>
    <row r="183" spans="1:1" x14ac:dyDescent="0.45">
      <c r="A183" s="75"/>
    </row>
    <row r="184" spans="1:1" x14ac:dyDescent="0.45">
      <c r="A184" s="75"/>
    </row>
    <row r="185" spans="1:1" x14ac:dyDescent="0.45">
      <c r="A185" s="75"/>
    </row>
    <row r="186" spans="1:1" x14ac:dyDescent="0.45">
      <c r="A186" s="75"/>
    </row>
    <row r="187" spans="1:1" x14ac:dyDescent="0.45">
      <c r="A187" s="75"/>
    </row>
    <row r="188" spans="1:1" x14ac:dyDescent="0.45">
      <c r="A188" s="75"/>
    </row>
    <row r="189" spans="1:1" x14ac:dyDescent="0.45">
      <c r="A189" s="75"/>
    </row>
    <row r="190" spans="1:1" x14ac:dyDescent="0.45">
      <c r="A190" s="75"/>
    </row>
    <row r="191" spans="1:1" x14ac:dyDescent="0.45">
      <c r="A191" s="75"/>
    </row>
    <row r="192" spans="1:1" x14ac:dyDescent="0.45">
      <c r="A192" s="75"/>
    </row>
    <row r="193" spans="1:1" x14ac:dyDescent="0.45">
      <c r="A193" s="75"/>
    </row>
    <row r="194" spans="1:1" x14ac:dyDescent="0.45">
      <c r="A194" s="75"/>
    </row>
    <row r="195" spans="1:1" x14ac:dyDescent="0.45">
      <c r="A195" s="75" t="s">
        <v>48</v>
      </c>
    </row>
    <row r="196" spans="1:1" x14ac:dyDescent="0.45">
      <c r="A196" s="75"/>
    </row>
    <row r="197" spans="1:1" x14ac:dyDescent="0.45">
      <c r="A197" s="75"/>
    </row>
    <row r="227" spans="1:1" x14ac:dyDescent="0.45">
      <c r="A227" s="48" t="s">
        <v>49</v>
      </c>
    </row>
    <row r="259" spans="1:1" x14ac:dyDescent="0.45">
      <c r="A259" s="48" t="s">
        <v>50</v>
      </c>
    </row>
    <row r="306" spans="1:2" x14ac:dyDescent="0.45">
      <c r="A306" s="109"/>
      <c r="B306" s="109"/>
    </row>
    <row r="323" spans="1:1" x14ac:dyDescent="0.45">
      <c r="A323" s="48" t="s">
        <v>51</v>
      </c>
    </row>
  </sheetData>
  <mergeCells count="1">
    <mergeCell ref="A306:B306"/>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F950-3AFC-4288-912A-27E05220E622}">
  <dimension ref="A1:J29"/>
  <sheetViews>
    <sheetView zoomScale="145" zoomScaleSheetLayoutView="100" workbookViewId="0">
      <selection activeCell="K9" sqref="K9"/>
    </sheetView>
  </sheetViews>
  <sheetFormatPr defaultColWidth="8.09765625" defaultRowHeight="13.2" x14ac:dyDescent="0.45"/>
  <cols>
    <col min="1" max="16384" width="8.09765625" style="47"/>
  </cols>
  <sheetData>
    <row r="1" spans="1:10" x14ac:dyDescent="0.45">
      <c r="A1" s="47" t="s">
        <v>27</v>
      </c>
    </row>
    <row r="2" spans="1:10" x14ac:dyDescent="0.45">
      <c r="A2" s="110"/>
      <c r="B2" s="111"/>
      <c r="C2" s="111"/>
      <c r="D2" s="111"/>
      <c r="E2" s="111"/>
      <c r="F2" s="111"/>
      <c r="G2" s="111"/>
      <c r="H2" s="111"/>
      <c r="I2" s="111"/>
      <c r="J2" s="111"/>
    </row>
    <row r="3" spans="1:10" x14ac:dyDescent="0.45">
      <c r="A3" s="111"/>
      <c r="B3" s="111"/>
      <c r="C3" s="111"/>
      <c r="D3" s="111"/>
      <c r="E3" s="111"/>
      <c r="F3" s="111"/>
      <c r="G3" s="111"/>
      <c r="H3" s="111"/>
      <c r="I3" s="111"/>
      <c r="J3" s="111"/>
    </row>
    <row r="4" spans="1:10" x14ac:dyDescent="0.45">
      <c r="A4" s="111"/>
      <c r="B4" s="111"/>
      <c r="C4" s="111"/>
      <c r="D4" s="111"/>
      <c r="E4" s="111"/>
      <c r="F4" s="111"/>
      <c r="G4" s="111"/>
      <c r="H4" s="111"/>
      <c r="I4" s="111"/>
      <c r="J4" s="111"/>
    </row>
    <row r="5" spans="1:10" x14ac:dyDescent="0.45">
      <c r="A5" s="111"/>
      <c r="B5" s="111"/>
      <c r="C5" s="111"/>
      <c r="D5" s="111"/>
      <c r="E5" s="111"/>
      <c r="F5" s="111"/>
      <c r="G5" s="111"/>
      <c r="H5" s="111"/>
      <c r="I5" s="111"/>
      <c r="J5" s="111"/>
    </row>
    <row r="6" spans="1:10" x14ac:dyDescent="0.45">
      <c r="A6" s="111"/>
      <c r="B6" s="111"/>
      <c r="C6" s="111"/>
      <c r="D6" s="111"/>
      <c r="E6" s="111"/>
      <c r="F6" s="111"/>
      <c r="G6" s="111"/>
      <c r="H6" s="111"/>
      <c r="I6" s="111"/>
      <c r="J6" s="111"/>
    </row>
    <row r="7" spans="1:10" x14ac:dyDescent="0.45">
      <c r="A7" s="111"/>
      <c r="B7" s="111"/>
      <c r="C7" s="111"/>
      <c r="D7" s="111"/>
      <c r="E7" s="111"/>
      <c r="F7" s="111"/>
      <c r="G7" s="111"/>
      <c r="H7" s="111"/>
      <c r="I7" s="111"/>
      <c r="J7" s="111"/>
    </row>
    <row r="8" spans="1:10" x14ac:dyDescent="0.45">
      <c r="A8" s="111"/>
      <c r="B8" s="111"/>
      <c r="C8" s="111"/>
      <c r="D8" s="111"/>
      <c r="E8" s="111"/>
      <c r="F8" s="111"/>
      <c r="G8" s="111"/>
      <c r="H8" s="111"/>
      <c r="I8" s="111"/>
      <c r="J8" s="111"/>
    </row>
    <row r="9" spans="1:10" x14ac:dyDescent="0.45">
      <c r="A9" s="111"/>
      <c r="B9" s="111"/>
      <c r="C9" s="111"/>
      <c r="D9" s="111"/>
      <c r="E9" s="111"/>
      <c r="F9" s="111"/>
      <c r="G9" s="111"/>
      <c r="H9" s="111"/>
      <c r="I9" s="111"/>
      <c r="J9" s="111"/>
    </row>
    <row r="11" spans="1:10" x14ac:dyDescent="0.45">
      <c r="A11" s="47" t="s">
        <v>28</v>
      </c>
    </row>
    <row r="12" spans="1:10" x14ac:dyDescent="0.45">
      <c r="A12" s="112" t="s">
        <v>41</v>
      </c>
      <c r="B12" s="113"/>
      <c r="C12" s="113"/>
      <c r="D12" s="113"/>
      <c r="E12" s="113"/>
      <c r="F12" s="113"/>
      <c r="G12" s="113"/>
      <c r="H12" s="113"/>
      <c r="I12" s="113"/>
      <c r="J12" s="113"/>
    </row>
    <row r="13" spans="1:10" x14ac:dyDescent="0.45">
      <c r="A13" s="113"/>
      <c r="B13" s="113"/>
      <c r="C13" s="113"/>
      <c r="D13" s="113"/>
      <c r="E13" s="113"/>
      <c r="F13" s="113"/>
      <c r="G13" s="113"/>
      <c r="H13" s="113"/>
      <c r="I13" s="113"/>
      <c r="J13" s="113"/>
    </row>
    <row r="14" spans="1:10" x14ac:dyDescent="0.45">
      <c r="A14" s="113"/>
      <c r="B14" s="113"/>
      <c r="C14" s="113"/>
      <c r="D14" s="113"/>
      <c r="E14" s="113"/>
      <c r="F14" s="113"/>
      <c r="G14" s="113"/>
      <c r="H14" s="113"/>
      <c r="I14" s="113"/>
      <c r="J14" s="113"/>
    </row>
    <row r="15" spans="1:10" x14ac:dyDescent="0.45">
      <c r="A15" s="113"/>
      <c r="B15" s="113"/>
      <c r="C15" s="113"/>
      <c r="D15" s="113"/>
      <c r="E15" s="113"/>
      <c r="F15" s="113"/>
      <c r="G15" s="113"/>
      <c r="H15" s="113"/>
      <c r="I15" s="113"/>
      <c r="J15" s="113"/>
    </row>
    <row r="16" spans="1:10" x14ac:dyDescent="0.45">
      <c r="A16" s="113"/>
      <c r="B16" s="113"/>
      <c r="C16" s="113"/>
      <c r="D16" s="113"/>
      <c r="E16" s="113"/>
      <c r="F16" s="113"/>
      <c r="G16" s="113"/>
      <c r="H16" s="113"/>
      <c r="I16" s="113"/>
      <c r="J16" s="113"/>
    </row>
    <row r="17" spans="1:10" x14ac:dyDescent="0.45">
      <c r="A17" s="113"/>
      <c r="B17" s="113"/>
      <c r="C17" s="113"/>
      <c r="D17" s="113"/>
      <c r="E17" s="113"/>
      <c r="F17" s="113"/>
      <c r="G17" s="113"/>
      <c r="H17" s="113"/>
      <c r="I17" s="113"/>
      <c r="J17" s="113"/>
    </row>
    <row r="18" spans="1:10" x14ac:dyDescent="0.45">
      <c r="A18" s="113"/>
      <c r="B18" s="113"/>
      <c r="C18" s="113"/>
      <c r="D18" s="113"/>
      <c r="E18" s="113"/>
      <c r="F18" s="113"/>
      <c r="G18" s="113"/>
      <c r="H18" s="113"/>
      <c r="I18" s="113"/>
      <c r="J18" s="113"/>
    </row>
    <row r="19" spans="1:10" x14ac:dyDescent="0.45">
      <c r="A19" s="113"/>
      <c r="B19" s="113"/>
      <c r="C19" s="113"/>
      <c r="D19" s="113"/>
      <c r="E19" s="113"/>
      <c r="F19" s="113"/>
      <c r="G19" s="113"/>
      <c r="H19" s="113"/>
      <c r="I19" s="113"/>
      <c r="J19" s="113"/>
    </row>
    <row r="21" spans="1:10" x14ac:dyDescent="0.45">
      <c r="A21" s="47" t="s">
        <v>29</v>
      </c>
    </row>
    <row r="22" spans="1:10" x14ac:dyDescent="0.45">
      <c r="A22" s="112"/>
      <c r="B22" s="112"/>
      <c r="C22" s="112"/>
      <c r="D22" s="112"/>
      <c r="E22" s="112"/>
      <c r="F22" s="112"/>
      <c r="G22" s="112"/>
      <c r="H22" s="112"/>
      <c r="I22" s="112"/>
      <c r="J22" s="112"/>
    </row>
    <row r="23" spans="1:10" x14ac:dyDescent="0.45">
      <c r="A23" s="112"/>
      <c r="B23" s="112"/>
      <c r="C23" s="112"/>
      <c r="D23" s="112"/>
      <c r="E23" s="112"/>
      <c r="F23" s="112"/>
      <c r="G23" s="112"/>
      <c r="H23" s="112"/>
      <c r="I23" s="112"/>
      <c r="J23" s="112"/>
    </row>
    <row r="24" spans="1:10" x14ac:dyDescent="0.45">
      <c r="A24" s="112"/>
      <c r="B24" s="112"/>
      <c r="C24" s="112"/>
      <c r="D24" s="112"/>
      <c r="E24" s="112"/>
      <c r="F24" s="112"/>
      <c r="G24" s="112"/>
      <c r="H24" s="112"/>
      <c r="I24" s="112"/>
      <c r="J24" s="112"/>
    </row>
    <row r="25" spans="1:10" x14ac:dyDescent="0.45">
      <c r="A25" s="112"/>
      <c r="B25" s="112"/>
      <c r="C25" s="112"/>
      <c r="D25" s="112"/>
      <c r="E25" s="112"/>
      <c r="F25" s="112"/>
      <c r="G25" s="112"/>
      <c r="H25" s="112"/>
      <c r="I25" s="112"/>
      <c r="J25" s="112"/>
    </row>
    <row r="26" spans="1:10" x14ac:dyDescent="0.45">
      <c r="A26" s="112"/>
      <c r="B26" s="112"/>
      <c r="C26" s="112"/>
      <c r="D26" s="112"/>
      <c r="E26" s="112"/>
      <c r="F26" s="112"/>
      <c r="G26" s="112"/>
      <c r="H26" s="112"/>
      <c r="I26" s="112"/>
      <c r="J26" s="112"/>
    </row>
    <row r="27" spans="1:10" x14ac:dyDescent="0.45">
      <c r="A27" s="112"/>
      <c r="B27" s="112"/>
      <c r="C27" s="112"/>
      <c r="D27" s="112"/>
      <c r="E27" s="112"/>
      <c r="F27" s="112"/>
      <c r="G27" s="112"/>
      <c r="H27" s="112"/>
      <c r="I27" s="112"/>
      <c r="J27" s="112"/>
    </row>
    <row r="28" spans="1:10" x14ac:dyDescent="0.45">
      <c r="A28" s="112"/>
      <c r="B28" s="112"/>
      <c r="C28" s="112"/>
      <c r="D28" s="112"/>
      <c r="E28" s="112"/>
      <c r="F28" s="112"/>
      <c r="G28" s="112"/>
      <c r="H28" s="112"/>
      <c r="I28" s="112"/>
      <c r="J28" s="112"/>
    </row>
    <row r="29" spans="1:10" x14ac:dyDescent="0.45">
      <c r="A29" s="112"/>
      <c r="B29" s="112"/>
      <c r="C29" s="112"/>
      <c r="D29" s="112"/>
      <c r="E29" s="112"/>
      <c r="F29" s="112"/>
      <c r="G29" s="112"/>
      <c r="H29" s="112"/>
      <c r="I29" s="112"/>
      <c r="J29" s="112"/>
    </row>
  </sheetData>
  <mergeCells count="3">
    <mergeCell ref="A2:J9"/>
    <mergeCell ref="A12:J19"/>
    <mergeCell ref="A22:J29"/>
  </mergeCells>
  <phoneticPr fontId="1"/>
  <pageMargins left="0.75" right="0.75" top="1" bottom="1" header="0.51111111111111107" footer="0.5111111111111110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zoomScale="80" zoomScaleNormal="80" workbookViewId="0">
      <selection activeCell="D5" sqref="D5"/>
    </sheetView>
  </sheetViews>
  <sheetFormatPr defaultRowHeight="18" x14ac:dyDescent="0.45"/>
  <cols>
    <col min="1" max="1" width="14" customWidth="1"/>
    <col min="2" max="2" width="13.19921875" customWidth="1"/>
    <col min="4" max="4" width="14.69921875" customWidth="1"/>
    <col min="6" max="6" width="14.19921875" customWidth="1"/>
    <col min="8" max="8" width="15.59765625" customWidth="1"/>
  </cols>
  <sheetData>
    <row r="1" spans="1:8" x14ac:dyDescent="0.45">
      <c r="A1" s="29" t="s">
        <v>14</v>
      </c>
      <c r="B1" s="30"/>
      <c r="C1" s="31"/>
      <c r="D1" s="32"/>
      <c r="E1" s="31"/>
      <c r="F1" s="32"/>
      <c r="G1" s="31"/>
      <c r="H1" s="32"/>
    </row>
    <row r="2" spans="1:8" x14ac:dyDescent="0.45">
      <c r="A2" s="33"/>
      <c r="B2" s="31"/>
      <c r="C2" s="31"/>
      <c r="D2" s="32"/>
      <c r="E2" s="31"/>
      <c r="F2" s="32"/>
      <c r="G2" s="31"/>
      <c r="H2" s="32"/>
    </row>
    <row r="3" spans="1:8" x14ac:dyDescent="0.45">
      <c r="A3" s="34" t="s">
        <v>15</v>
      </c>
      <c r="B3" s="34" t="s">
        <v>16</v>
      </c>
      <c r="C3" s="34" t="s">
        <v>17</v>
      </c>
      <c r="D3" s="35" t="s">
        <v>18</v>
      </c>
      <c r="E3" s="34" t="s">
        <v>19</v>
      </c>
      <c r="F3" s="35" t="s">
        <v>18</v>
      </c>
      <c r="G3" s="34" t="s">
        <v>20</v>
      </c>
      <c r="H3" s="35" t="s">
        <v>18</v>
      </c>
    </row>
    <row r="4" spans="1:8" x14ac:dyDescent="0.45">
      <c r="A4" s="36" t="s">
        <v>21</v>
      </c>
      <c r="B4" s="36" t="s">
        <v>22</v>
      </c>
      <c r="C4" s="36"/>
      <c r="D4" s="37"/>
      <c r="E4" s="36"/>
      <c r="F4" s="37"/>
      <c r="G4" s="36"/>
      <c r="H4" s="37"/>
    </row>
    <row r="5" spans="1:8" x14ac:dyDescent="0.45">
      <c r="A5" s="36" t="s">
        <v>40</v>
      </c>
      <c r="B5" s="36" t="s">
        <v>22</v>
      </c>
      <c r="C5" s="36"/>
      <c r="D5" s="37"/>
      <c r="E5" s="36"/>
      <c r="F5" s="38"/>
      <c r="G5" s="36"/>
      <c r="H5" s="38"/>
    </row>
    <row r="6" spans="1:8" x14ac:dyDescent="0.45">
      <c r="A6" s="36" t="s">
        <v>21</v>
      </c>
      <c r="B6" s="36"/>
      <c r="C6" s="36"/>
      <c r="D6" s="38"/>
      <c r="E6" s="36"/>
      <c r="F6" s="38"/>
      <c r="G6" s="36"/>
      <c r="H6" s="38"/>
    </row>
    <row r="7" spans="1:8" x14ac:dyDescent="0.45">
      <c r="A7" s="36" t="s">
        <v>21</v>
      </c>
      <c r="B7" s="36"/>
      <c r="C7" s="36"/>
      <c r="D7" s="38"/>
      <c r="E7" s="36"/>
      <c r="F7" s="38"/>
      <c r="G7" s="36"/>
      <c r="H7" s="38"/>
    </row>
    <row r="8" spans="1:8" x14ac:dyDescent="0.45">
      <c r="A8" s="36" t="s">
        <v>21</v>
      </c>
      <c r="B8" s="36"/>
      <c r="C8" s="36"/>
      <c r="D8" s="38"/>
      <c r="E8" s="36"/>
      <c r="F8" s="38"/>
      <c r="G8" s="36"/>
      <c r="H8" s="38"/>
    </row>
    <row r="9" spans="1:8" x14ac:dyDescent="0.45">
      <c r="A9" s="36" t="s">
        <v>21</v>
      </c>
      <c r="B9" s="36"/>
      <c r="C9" s="36"/>
      <c r="D9" s="38"/>
      <c r="E9" s="36"/>
      <c r="F9" s="38"/>
      <c r="G9" s="36"/>
      <c r="H9" s="38"/>
    </row>
    <row r="10" spans="1:8" x14ac:dyDescent="0.45">
      <c r="A10" s="36" t="s">
        <v>21</v>
      </c>
      <c r="B10" s="36"/>
      <c r="C10" s="36"/>
      <c r="D10" s="38"/>
      <c r="E10" s="36"/>
      <c r="F10" s="38"/>
      <c r="G10" s="36"/>
      <c r="H10" s="38"/>
    </row>
    <row r="11" spans="1:8" x14ac:dyDescent="0.45">
      <c r="A11" s="36" t="s">
        <v>21</v>
      </c>
      <c r="B11" s="36"/>
      <c r="C11" s="36"/>
      <c r="D11" s="38"/>
      <c r="E11" s="36"/>
      <c r="F11" s="38"/>
      <c r="G11" s="36"/>
      <c r="H11" s="38"/>
    </row>
    <row r="12" spans="1:8" x14ac:dyDescent="0.45">
      <c r="A12" s="33"/>
      <c r="B12" s="31"/>
      <c r="C12" s="31"/>
      <c r="D12" s="32"/>
      <c r="E12" s="31"/>
      <c r="F12" s="32"/>
      <c r="G12" s="31"/>
      <c r="H12" s="32"/>
    </row>
  </sheetData>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検証シート</vt:lpstr>
      <vt:lpstr>画像</vt:lpstr>
      <vt:lpstr>気づき</vt:lpstr>
      <vt:lpstr>検証終了通貨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user</cp:lastModifiedBy>
  <dcterms:created xsi:type="dcterms:W3CDTF">2020-09-18T03:10:57Z</dcterms:created>
  <dcterms:modified xsi:type="dcterms:W3CDTF">2022-01-31T15:33:58Z</dcterms:modified>
</cp:coreProperties>
</file>