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80E4A932-BDBC-4738-B20C-A1B8B09F4E7F}" xr6:coauthVersionLast="47" xr6:coauthVersionMax="47" xr10:uidLastSave="{00000000-0000-0000-0000-000000000000}"/>
  <bookViews>
    <workbookView xWindow="60" yWindow="120" windowWidth="11445" windowHeight="12630" xr2:uid="{00000000-000D-0000-FFFF-FFFF00000000}"/>
  </bookViews>
  <sheets>
    <sheet name="検証シート" sheetId="1" r:id="rId1"/>
    <sheet name="画像" sheetId="6" r:id="rId2"/>
    <sheet name="Sheet1" sheetId="7" r:id="rId3"/>
    <sheet name="気づき" sheetId="5" r:id="rId4"/>
    <sheet name="検証終了通貨" sheetId="2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H23" i="1"/>
  <c r="F60" i="1"/>
  <c r="D60" i="1"/>
  <c r="D62" i="1" l="1"/>
  <c r="E62" i="1"/>
  <c r="F62" i="1"/>
  <c r="K60" i="1"/>
  <c r="E60" i="1"/>
  <c r="I8" i="1" l="1"/>
  <c r="H8" i="1"/>
  <c r="G8" i="1"/>
  <c r="F61" i="1"/>
  <c r="F63" i="1" s="1"/>
  <c r="E61" i="1"/>
  <c r="E63" i="1" s="1"/>
  <c r="D61" i="1"/>
  <c r="D63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L13" i="1" l="1"/>
  <c r="O13" i="1" s="1"/>
  <c r="I13" i="1" s="1"/>
  <c r="K13" i="1"/>
  <c r="N13" i="1" s="1"/>
  <c r="L15" i="1" l="1"/>
  <c r="O15" i="1" s="1"/>
  <c r="J13" i="1"/>
  <c r="M13" i="1" s="1"/>
  <c r="H13" i="1"/>
  <c r="M15" i="1" l="1"/>
  <c r="L16" i="1"/>
  <c r="O16" i="1" s="1"/>
  <c r="I15" i="1" s="1"/>
  <c r="K15" i="1"/>
  <c r="N15" i="1" s="1"/>
  <c r="H14" i="1" l="1"/>
  <c r="K16" i="1" s="1"/>
  <c r="N16" i="1" s="1"/>
  <c r="H15" i="1" s="1"/>
  <c r="L17" i="1"/>
  <c r="O17" i="1" s="1"/>
  <c r="I16" i="1" s="1"/>
  <c r="J16" i="1"/>
  <c r="M16" i="1" s="1"/>
  <c r="G16" i="1" s="1"/>
  <c r="J17" i="1" l="1"/>
  <c r="M17" i="1" s="1"/>
  <c r="G17" i="1" s="1"/>
  <c r="K17" i="1"/>
  <c r="N17" i="1" s="1"/>
  <c r="H16" i="1" s="1"/>
  <c r="L18" i="1"/>
  <c r="O18" i="1" s="1"/>
  <c r="I17" i="1" s="1"/>
  <c r="L19" i="1" l="1"/>
  <c r="O19" i="1" s="1"/>
  <c r="I18" i="1" s="1"/>
  <c r="K18" i="1"/>
  <c r="N18" i="1" s="1"/>
  <c r="H17" i="1" s="1"/>
  <c r="J18" i="1"/>
  <c r="M18" i="1" s="1"/>
  <c r="G18" i="1" s="1"/>
  <c r="J19" i="1" l="1"/>
  <c r="M19" i="1" s="1"/>
  <c r="G19" i="1" s="1"/>
  <c r="K19" i="1"/>
  <c r="N19" i="1" s="1"/>
  <c r="H18" i="1" s="1"/>
  <c r="L20" i="1"/>
  <c r="O20" i="1" s="1"/>
  <c r="I19" i="1" s="1"/>
  <c r="L21" i="1" l="1"/>
  <c r="O21" i="1" s="1"/>
  <c r="I21" i="1" s="1"/>
  <c r="K20" i="1"/>
  <c r="N20" i="1" s="1"/>
  <c r="H19" i="1" s="1"/>
  <c r="J20" i="1"/>
  <c r="M20" i="1" s="1"/>
  <c r="G20" i="1" s="1"/>
  <c r="J21" i="1" l="1"/>
  <c r="M21" i="1" s="1"/>
  <c r="G21" i="1" s="1"/>
  <c r="K21" i="1"/>
  <c r="N21" i="1" s="1"/>
  <c r="H21" i="1" s="1"/>
  <c r="L22" i="1"/>
  <c r="O22" i="1" s="1"/>
  <c r="I22" i="1" s="1"/>
  <c r="L23" i="1" l="1"/>
  <c r="O23" i="1" s="1"/>
  <c r="I23" i="1" s="1"/>
  <c r="K22" i="1"/>
  <c r="N22" i="1" s="1"/>
  <c r="H22" i="1" s="1"/>
  <c r="J22" i="1"/>
  <c r="M22" i="1" s="1"/>
  <c r="G22" i="1" s="1"/>
  <c r="J23" i="1" l="1"/>
  <c r="M23" i="1" s="1"/>
  <c r="G23" i="1" s="1"/>
  <c r="K23" i="1"/>
  <c r="N23" i="1" s="1"/>
  <c r="L24" i="1"/>
  <c r="O24" i="1" s="1"/>
  <c r="I24" i="1" s="1"/>
  <c r="L25" i="1" l="1"/>
  <c r="O25" i="1" s="1"/>
  <c r="I25" i="1" s="1"/>
  <c r="K24" i="1"/>
  <c r="N24" i="1" s="1"/>
  <c r="H24" i="1" s="1"/>
  <c r="J24" i="1"/>
  <c r="M24" i="1" s="1"/>
  <c r="G24" i="1" s="1"/>
  <c r="J25" i="1" l="1"/>
  <c r="M25" i="1" s="1"/>
  <c r="G25" i="1" s="1"/>
  <c r="K25" i="1"/>
  <c r="N25" i="1" s="1"/>
  <c r="H25" i="1" s="1"/>
  <c r="L26" i="1"/>
  <c r="O26" i="1" s="1"/>
  <c r="I26" i="1" s="1"/>
  <c r="L27" i="1" l="1"/>
  <c r="O27" i="1" s="1"/>
  <c r="I27" i="1" s="1"/>
  <c r="K26" i="1"/>
  <c r="N26" i="1" s="1"/>
  <c r="H26" i="1" s="1"/>
  <c r="J26" i="1"/>
  <c r="M26" i="1" s="1"/>
  <c r="G26" i="1" s="1"/>
  <c r="J27" i="1" l="1"/>
  <c r="M27" i="1" s="1"/>
  <c r="G27" i="1" s="1"/>
  <c r="K27" i="1"/>
  <c r="N27" i="1" s="1"/>
  <c r="H27" i="1" s="1"/>
  <c r="L28" i="1"/>
  <c r="O28" i="1" s="1"/>
  <c r="I28" i="1" s="1"/>
  <c r="L29" i="1" l="1"/>
  <c r="O29" i="1" s="1"/>
  <c r="I29" i="1" s="1"/>
  <c r="K28" i="1"/>
  <c r="N28" i="1" s="1"/>
  <c r="H28" i="1" s="1"/>
  <c r="J28" i="1"/>
  <c r="M28" i="1" s="1"/>
  <c r="G28" i="1" s="1"/>
  <c r="J29" i="1" l="1"/>
  <c r="M29" i="1" s="1"/>
  <c r="G29" i="1" s="1"/>
  <c r="K29" i="1"/>
  <c r="N29" i="1" s="1"/>
  <c r="H29" i="1" s="1"/>
  <c r="L30" i="1"/>
  <c r="O30" i="1" s="1"/>
  <c r="I30" i="1" s="1"/>
  <c r="L31" i="1" l="1"/>
  <c r="O31" i="1" s="1"/>
  <c r="I31" i="1" s="1"/>
  <c r="K30" i="1"/>
  <c r="N30" i="1" s="1"/>
  <c r="H30" i="1" s="1"/>
  <c r="J30" i="1"/>
  <c r="M30" i="1" s="1"/>
  <c r="G30" i="1" s="1"/>
  <c r="J31" i="1" l="1"/>
  <c r="M31" i="1" s="1"/>
  <c r="G31" i="1" s="1"/>
  <c r="K31" i="1"/>
  <c r="N31" i="1" s="1"/>
  <c r="H31" i="1" s="1"/>
  <c r="L32" i="1"/>
  <c r="O32" i="1" s="1"/>
  <c r="I32" i="1" s="1"/>
  <c r="L33" i="1" l="1"/>
  <c r="O33" i="1" s="1"/>
  <c r="I33" i="1" s="1"/>
  <c r="K32" i="1"/>
  <c r="N32" i="1" s="1"/>
  <c r="H32" i="1" s="1"/>
  <c r="J32" i="1"/>
  <c r="M32" i="1" s="1"/>
  <c r="G32" i="1" s="1"/>
  <c r="J33" i="1" l="1"/>
  <c r="M33" i="1" s="1"/>
  <c r="G33" i="1" s="1"/>
  <c r="K33" i="1"/>
  <c r="N33" i="1" s="1"/>
  <c r="H33" i="1" s="1"/>
  <c r="L34" i="1"/>
  <c r="O34" i="1" s="1"/>
  <c r="I34" i="1" s="1"/>
  <c r="L35" i="1" l="1"/>
  <c r="O35" i="1" s="1"/>
  <c r="I35" i="1" s="1"/>
  <c r="K34" i="1"/>
  <c r="N34" i="1" s="1"/>
  <c r="H34" i="1" s="1"/>
  <c r="J34" i="1"/>
  <c r="M34" i="1" s="1"/>
  <c r="G34" i="1" s="1"/>
  <c r="J35" i="1" l="1"/>
  <c r="M35" i="1" s="1"/>
  <c r="G35" i="1" s="1"/>
  <c r="K35" i="1"/>
  <c r="N35" i="1" s="1"/>
  <c r="H35" i="1" s="1"/>
  <c r="L36" i="1"/>
  <c r="O36" i="1" s="1"/>
  <c r="I36" i="1" s="1"/>
  <c r="L37" i="1" l="1"/>
  <c r="O37" i="1" s="1"/>
  <c r="I37" i="1" s="1"/>
  <c r="K36" i="1"/>
  <c r="N36" i="1" s="1"/>
  <c r="H36" i="1" s="1"/>
  <c r="J36" i="1"/>
  <c r="M36" i="1" s="1"/>
  <c r="G36" i="1" s="1"/>
  <c r="J37" i="1" l="1"/>
  <c r="M37" i="1" s="1"/>
  <c r="G37" i="1" s="1"/>
  <c r="K37" i="1"/>
  <c r="N37" i="1" s="1"/>
  <c r="H37" i="1" s="1"/>
  <c r="L38" i="1"/>
  <c r="O38" i="1" s="1"/>
  <c r="I38" i="1" s="1"/>
  <c r="L39" i="1" l="1"/>
  <c r="O39" i="1" s="1"/>
  <c r="I39" i="1" s="1"/>
  <c r="K38" i="1"/>
  <c r="N38" i="1" s="1"/>
  <c r="H38" i="1" s="1"/>
  <c r="J38" i="1"/>
  <c r="M38" i="1" s="1"/>
  <c r="G38" i="1" s="1"/>
  <c r="J39" i="1" l="1"/>
  <c r="M39" i="1" s="1"/>
  <c r="G39" i="1" s="1"/>
  <c r="K39" i="1"/>
  <c r="N39" i="1" s="1"/>
  <c r="H39" i="1" s="1"/>
  <c r="L40" i="1"/>
  <c r="O40" i="1" s="1"/>
  <c r="I40" i="1" s="1"/>
  <c r="L41" i="1" l="1"/>
  <c r="O41" i="1" s="1"/>
  <c r="I41" i="1" s="1"/>
  <c r="K40" i="1"/>
  <c r="N40" i="1" s="1"/>
  <c r="H40" i="1" s="1"/>
  <c r="J40" i="1"/>
  <c r="M40" i="1" s="1"/>
  <c r="G40" i="1" s="1"/>
  <c r="J41" i="1" l="1"/>
  <c r="M41" i="1" s="1"/>
  <c r="G41" i="1" s="1"/>
  <c r="K41" i="1"/>
  <c r="N41" i="1" s="1"/>
  <c r="H41" i="1" s="1"/>
  <c r="L42" i="1"/>
  <c r="O42" i="1" s="1"/>
  <c r="I42" i="1" s="1"/>
  <c r="L43" i="1" l="1"/>
  <c r="O43" i="1" s="1"/>
  <c r="I43" i="1" s="1"/>
  <c r="L44" i="1" s="1"/>
  <c r="O44" i="1" s="1"/>
  <c r="I44" i="1" s="1"/>
  <c r="L45" i="1" s="1"/>
  <c r="O45" i="1" s="1"/>
  <c r="I45" i="1" s="1"/>
  <c r="K42" i="1"/>
  <c r="N42" i="1" s="1"/>
  <c r="H42" i="1" s="1"/>
  <c r="J42" i="1"/>
  <c r="M42" i="1" s="1"/>
  <c r="G42" i="1" s="1"/>
  <c r="K43" i="1" l="1"/>
  <c r="N43" i="1" s="1"/>
  <c r="H43" i="1" s="1"/>
  <c r="K44" i="1" s="1"/>
  <c r="N44" i="1" s="1"/>
  <c r="H44" i="1" s="1"/>
  <c r="J43" i="1"/>
  <c r="M43" i="1" s="1"/>
  <c r="G43" i="1" s="1"/>
  <c r="L46" i="1"/>
  <c r="O46" i="1" s="1"/>
  <c r="I46" i="1" s="1"/>
  <c r="J44" i="1" l="1"/>
  <c r="M44" i="1" s="1"/>
  <c r="G44" i="1" s="1"/>
  <c r="K45" i="1"/>
  <c r="N45" i="1" s="1"/>
  <c r="H45" i="1" s="1"/>
  <c r="K46" i="1" s="1"/>
  <c r="N46" i="1" s="1"/>
  <c r="H46" i="1" s="1"/>
  <c r="L47" i="1"/>
  <c r="O47" i="1" s="1"/>
  <c r="I47" i="1" s="1"/>
  <c r="J45" i="1" l="1"/>
  <c r="M45" i="1" s="1"/>
  <c r="G45" i="1" s="1"/>
  <c r="K47" i="1"/>
  <c r="N47" i="1" s="1"/>
  <c r="H47" i="1" s="1"/>
  <c r="K48" i="1" s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H58" i="1" s="1"/>
  <c r="L58" i="1"/>
  <c r="O58" i="1" s="1"/>
  <c r="I58" i="1" s="1"/>
  <c r="J56" i="1" l="1"/>
  <c r="M56" i="1" s="1"/>
  <c r="G56" i="1" s="1"/>
  <c r="K59" i="1"/>
  <c r="N59" i="1" s="1"/>
  <c r="L59" i="1"/>
  <c r="O59" i="1" s="1"/>
  <c r="H59" i="1" l="1"/>
  <c r="N60" i="1"/>
  <c r="H60" i="1" s="1"/>
  <c r="I59" i="1"/>
  <c r="O60" i="1"/>
  <c r="I60" i="1" s="1"/>
  <c r="I62" i="1" s="1"/>
  <c r="J57" i="1"/>
  <c r="M57" i="1" s="1"/>
  <c r="G57" i="1" s="1"/>
  <c r="H62" i="1" l="1"/>
  <c r="K62" i="1" s="1"/>
  <c r="L62" i="1"/>
  <c r="J58" i="1"/>
  <c r="M58" i="1" s="1"/>
  <c r="G58" i="1" s="1"/>
  <c r="J59" i="1" l="1"/>
  <c r="M59" i="1" s="1"/>
  <c r="G59" i="1" l="1"/>
  <c r="M60" i="1"/>
  <c r="G60" i="1" s="1"/>
  <c r="G62" i="1" s="1"/>
  <c r="J62" i="1" s="1"/>
</calcChain>
</file>

<file path=xl/sharedStrings.xml><?xml version="1.0" encoding="utf-8"?>
<sst xmlns="http://schemas.openxmlformats.org/spreadsheetml/2006/main" count="71" uniqueCount="54">
  <si>
    <t>No.</t>
    <phoneticPr fontId="1"/>
  </si>
  <si>
    <t>エントリー</t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</si>
  <si>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</si>
  <si>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</si>
  <si>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</si>
  <si>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</si>
  <si>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</si>
  <si>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</si>
  <si>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EURUSD</t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</si>
  <si>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</si>
  <si>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</si>
  <si>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</si>
  <si>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</si>
  <si>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</si>
  <si>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</si>
  <si>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</si>
  <si>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</si>
  <si>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</si>
  <si>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</si>
  <si>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</si>
  <si>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</si>
  <si>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</si>
  <si>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</si>
  <si>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</si>
  <si>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</si>
  <si>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</si>
  <si>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</si>
  <si>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</si>
  <si>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</si>
  <si>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</si>
  <si>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</si>
  <si>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</si>
  <si>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</si>
  <si>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</si>
  <si>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</si>
  <si>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</si>
  <si>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列1</t>
  </si>
  <si>
    <t>①</t>
    <phoneticPr fontId="1"/>
  </si>
  <si>
    <t>2022/3/19EURUSD②</t>
    <phoneticPr fontId="1"/>
  </si>
  <si>
    <t>USD/CHF3</t>
    <phoneticPr fontId="1"/>
  </si>
  <si>
    <t>USD¥CH</t>
    <phoneticPr fontId="1"/>
  </si>
  <si>
    <t>F</t>
    <phoneticPr fontId="1"/>
  </si>
  <si>
    <t>USD/CHF</t>
    <phoneticPr fontId="1"/>
  </si>
  <si>
    <t>２０２２・０３・２０USDCHF</t>
    <phoneticPr fontId="1"/>
  </si>
  <si>
    <t>2022./03/20</t>
    <phoneticPr fontId="1"/>
  </si>
  <si>
    <t>4H</t>
    <phoneticPr fontId="1"/>
  </si>
  <si>
    <t>2022/03/21USDCHF5</t>
    <phoneticPr fontId="1"/>
  </si>
  <si>
    <t>MAに触っててかつダイバースジェンスの確認をしていいエーントリーと思いました。</t>
    <rPh sb="3" eb="4">
      <t>サワ</t>
    </rPh>
    <rPh sb="19" eb="21">
      <t>カクニン</t>
    </rPh>
    <rPh sb="33" eb="34">
      <t>オモ</t>
    </rPh>
    <phoneticPr fontId="1"/>
  </si>
  <si>
    <t>トレンドの途中にMAにさわってるPBにめをつけました。</t>
    <rPh sb="5" eb="7">
      <t>トチュウ</t>
    </rPh>
    <phoneticPr fontId="1"/>
  </si>
  <si>
    <t>GBP/USD</t>
    <phoneticPr fontId="1"/>
  </si>
  <si>
    <t>ｓ</t>
    <phoneticPr fontId="1"/>
  </si>
  <si>
    <t>2022/03/21GBP/USD⑥</t>
    <phoneticPr fontId="1"/>
  </si>
  <si>
    <t>よろしくお願いします。</t>
    <rPh sb="5" eb="6">
      <t>ネガ</t>
    </rPh>
    <phoneticPr fontId="1"/>
  </si>
  <si>
    <t>2021/03/22GBP/USD⑦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</si>
</sst>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2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2" xfId="0" applyNumberFormat="1" applyFont="1" applyBorder="1">
      <alignment vertical="center"/>
    </xf>
    <xf numFmtId="177" fontId="0" fillId="0" borderId="13" xfId="0" applyNumberFormat="1" applyBorder="1">
      <alignment vertical="center"/>
    </xf>
    <xf numFmtId="177" fontId="0" fillId="0" borderId="14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14" fontId="7" fillId="0" borderId="15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2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2" xfId="1" applyFont="1" applyFill="1" applyBorder="1">
      <alignment vertical="center"/>
    </xf>
    <xf numFmtId="0" fontId="13" fillId="0" borderId="14" xfId="0" applyFont="1" applyBorder="1">
      <alignment vertical="center"/>
    </xf>
    <xf numFmtId="177" fontId="0" fillId="0" borderId="12" xfId="0" applyNumberFormat="1" applyFill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3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2" xfId="3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2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2" xfId="0" applyNumberFormat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14" fontId="10" fillId="0" borderId="0" xfId="2" applyNumberFormat="1">
      <alignment vertical="center"/>
    </xf>
    <xf numFmtId="56" fontId="10" fillId="0" borderId="0" xfId="2" applyNumberFormat="1">
      <alignment vertical="center"/>
    </xf>
    <xf numFmtId="14" fontId="4" fillId="0" borderId="15" xfId="0" applyNumberFormat="1" applyFont="1" applyBorder="1" applyAlignment="1">
      <alignment horizontal="center" vertical="center"/>
    </xf>
    <xf numFmtId="0" fontId="12" fillId="0" borderId="8" xfId="0" applyNumberFormat="1" applyFont="1" applyFill="1" applyBorder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23812</xdr:colOff>
      <xdr:row>2</xdr:row>
      <xdr:rowOff>11905</xdr:rowOff>
    </xdr:from>
    <xdr:to>
      <xdr:col>2</xdr:col>
      <xdr:colOff>518024</xdr:colOff>
      <xdr:row>6</xdr:row>
      <xdr:rowOff>68895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1E82C12E-EAB8-46E2-87B3-8CDF0CFB50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5" y="369093"/>
          <a:ext cx="1220493" cy="771365"/>
        </a:xfrm>
        <a:prstGeom prst="rect">
          <a:avLst/>
        </a:prstGeom>
      </xdr:spPr>
    </xdr:pic>
    <xdr:clientData/>
  </xdr:twoCellAnchor>
  <xdr:twoCellAnchor editAs="oneCell">
    <xdr:from>
      <xdr:col>1</xdr:col>
      <xdr:colOff>35717</xdr:colOff>
      <xdr:row>11</xdr:row>
      <xdr:rowOff>154782</xdr:rowOff>
    </xdr:from>
    <xdr:to>
      <xdr:col>11</xdr:col>
      <xdr:colOff>281470</xdr:colOff>
      <xdr:row>37</xdr:row>
      <xdr:rowOff>141716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F1711CF5-2B30-4CB9-8F1D-D20FED0382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5780" y="2119313"/>
          <a:ext cx="6448909" cy="4630372"/>
        </a:xfrm>
        <a:prstGeom prst="rect">
          <a:avLst/>
        </a:prstGeom>
      </xdr:spPr>
    </xdr:pic>
    <xdr:clientData/>
  </xdr:twoCellAnchor>
  <xdr:twoCellAnchor editAs="oneCell">
    <xdr:from>
      <xdr:col>1</xdr:col>
      <xdr:colOff>35720</xdr:colOff>
      <xdr:row>43</xdr:row>
      <xdr:rowOff>35718</xdr:rowOff>
    </xdr:from>
    <xdr:to>
      <xdr:col>11</xdr:col>
      <xdr:colOff>229684</xdr:colOff>
      <xdr:row>65</xdr:row>
      <xdr:rowOff>107155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242929B7-C023-4E67-ACD9-2678D42D79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35783" y="7655718"/>
          <a:ext cx="6397120" cy="4000500"/>
        </a:xfrm>
        <a:prstGeom prst="rect">
          <a:avLst/>
        </a:prstGeom>
      </xdr:spPr>
    </xdr:pic>
    <xdr:clientData/>
  </xdr:twoCellAnchor>
  <xdr:twoCellAnchor editAs="oneCell">
    <xdr:from>
      <xdr:col>0</xdr:col>
      <xdr:colOff>500060</xdr:colOff>
      <xdr:row>67</xdr:row>
      <xdr:rowOff>95250</xdr:rowOff>
    </xdr:from>
    <xdr:to>
      <xdr:col>11</xdr:col>
      <xdr:colOff>190498</xdr:colOff>
      <xdr:row>89</xdr:row>
      <xdr:rowOff>107155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DC5D5276-A8E9-4988-92C4-5BCE9CB322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00060" y="12001500"/>
          <a:ext cx="6393657" cy="3940968"/>
        </a:xfrm>
        <a:prstGeom prst="rect">
          <a:avLst/>
        </a:prstGeom>
      </xdr:spPr>
    </xdr:pic>
    <xdr:clientData/>
  </xdr:twoCellAnchor>
  <xdr:twoCellAnchor editAs="oneCell">
    <xdr:from>
      <xdr:col>1</xdr:col>
      <xdr:colOff>35719</xdr:colOff>
      <xdr:row>91</xdr:row>
      <xdr:rowOff>142874</xdr:rowOff>
    </xdr:from>
    <xdr:to>
      <xdr:col>13</xdr:col>
      <xdr:colOff>263008</xdr:colOff>
      <xdr:row>113</xdr:row>
      <xdr:rowOff>177163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CC4BE7EE-80C0-4ABC-8587-BBDA65F17B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35782" y="16335374"/>
          <a:ext cx="7668695" cy="3963352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116</xdr:row>
      <xdr:rowOff>142874</xdr:rowOff>
    </xdr:from>
    <xdr:to>
      <xdr:col>13</xdr:col>
      <xdr:colOff>274921</xdr:colOff>
      <xdr:row>154</xdr:row>
      <xdr:rowOff>110480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0C3C3ED7-0C24-49D4-BE48-C2C75C2AE7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00063" y="20800218"/>
          <a:ext cx="7716327" cy="6754168"/>
        </a:xfrm>
        <a:prstGeom prst="rect">
          <a:avLst/>
        </a:prstGeom>
      </xdr:spPr>
    </xdr:pic>
    <xdr:clientData/>
  </xdr:twoCellAnchor>
  <xdr:twoCellAnchor editAs="oneCell">
    <xdr:from>
      <xdr:col>1</xdr:col>
      <xdr:colOff>23812</xdr:colOff>
      <xdr:row>158</xdr:row>
      <xdr:rowOff>59532</xdr:rowOff>
    </xdr:from>
    <xdr:to>
      <xdr:col>13</xdr:col>
      <xdr:colOff>251101</xdr:colOff>
      <xdr:row>196</xdr:row>
      <xdr:rowOff>65242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B205EAC8-433F-4436-95E5-96756EE105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23875" y="28217813"/>
          <a:ext cx="7668695" cy="6792273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8F2ACE8-ACC1-475E-809A-AF7B5F35BACF}" name="テーブル1" displayName="テーブル1" ref="M5:M6" insertRow="1" totalsRowShown="0" headerRowCellStyle="標準 2" dataCellStyle="標準 2">
  <autoFilter ref="M5:M6" xr:uid="{98F2ACE8-ACC1-475E-809A-AF7B5F35BACF}"/>
  <tableColumns count="1">
    <tableColumn id="1" xr3:uid="{4DB65616-C53B-4616-828D-BBEED618E6BC}" name="列1" dataCellStyle="標準 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5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E13" sqref="E13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6</v>
      </c>
      <c r="C1" t="s">
        <v>8</v>
      </c>
      <c r="E1" s="20"/>
    </row>
    <row r="2" spans="1:18" x14ac:dyDescent="0.4">
      <c r="A2" s="1" t="s">
        <v>7</v>
      </c>
      <c r="C2" t="s">
        <v>22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34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6" t="s">
        <v>25</v>
      </c>
      <c r="E6" s="23"/>
      <c r="F6" s="24"/>
      <c r="G6" s="86" t="s">
        <v>2</v>
      </c>
      <c r="H6" s="87"/>
      <c r="I6" s="93"/>
      <c r="J6" s="86" t="s">
        <v>23</v>
      </c>
      <c r="K6" s="87"/>
      <c r="L6" s="93"/>
      <c r="M6" s="86" t="s">
        <v>24</v>
      </c>
      <c r="N6" s="87"/>
      <c r="O6" s="93"/>
    </row>
    <row r="7" spans="1:18" ht="19.5" thickBot="1" x14ac:dyDescent="0.45">
      <c r="A7" s="25"/>
      <c r="B7" s="25"/>
      <c r="C7" s="62" t="s">
        <v>29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7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90" t="s">
        <v>23</v>
      </c>
      <c r="K8" s="91"/>
      <c r="L8" s="92"/>
      <c r="M8" s="90"/>
      <c r="N8" s="91"/>
      <c r="O8" s="92"/>
    </row>
    <row r="9" spans="1:18" ht="19.5" thickBot="1" x14ac:dyDescent="0.45">
      <c r="A9" s="7"/>
      <c r="B9" s="21">
        <v>44280</v>
      </c>
      <c r="C9" s="48">
        <v>1</v>
      </c>
      <c r="D9" s="52">
        <v>1.27</v>
      </c>
      <c r="E9" s="53">
        <v>1.5</v>
      </c>
      <c r="F9" s="54">
        <v>2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106000</v>
      </c>
      <c r="J9" s="39">
        <f>IF(G8="","",G8*0.03)</f>
        <v>3000</v>
      </c>
      <c r="K9" s="40">
        <f>IF(H8="","",H8*0.03)</f>
        <v>3000</v>
      </c>
      <c r="L9" s="41">
        <f>IF(I8="","",I8*0.03)</f>
        <v>3000</v>
      </c>
      <c r="M9" s="39">
        <f>IF(D9="","",J9*D9)</f>
        <v>3810</v>
      </c>
      <c r="N9" s="40">
        <f>IF(E9="","",K9*E9)</f>
        <v>4500</v>
      </c>
      <c r="O9" s="41">
        <f>IF(F9="","",L9*F9)</f>
        <v>6000</v>
      </c>
      <c r="P9" s="38"/>
      <c r="Q9" s="38"/>
      <c r="R9" s="38"/>
    </row>
    <row r="10" spans="1:18" ht="19.5" thickBot="1" x14ac:dyDescent="0.45">
      <c r="A10" s="7">
        <v>2</v>
      </c>
      <c r="B10" s="21">
        <v>44308</v>
      </c>
      <c r="C10" s="45">
        <v>1</v>
      </c>
      <c r="D10" s="55">
        <v>1.27</v>
      </c>
      <c r="E10" s="56">
        <v>1.5</v>
      </c>
      <c r="F10" s="57">
        <v>2</v>
      </c>
      <c r="G10" s="20">
        <f t="shared" ref="G10:G43" si="2">IF(D10="","",G9+M10)</f>
        <v>107765.16099999999</v>
      </c>
      <c r="H10" s="20">
        <f t="shared" ref="H10:H43" si="3">IF(E10="","",H9+N10)</f>
        <v>109202.5</v>
      </c>
      <c r="I10" s="20">
        <f t="shared" ref="I10:I43" si="4">IF(F10="","",I9+O10)</f>
        <v>112360</v>
      </c>
      <c r="J10" s="42">
        <f t="shared" ref="J10:J12" si="5">IF(G9="","",G9*0.03)</f>
        <v>3114.2999999999997</v>
      </c>
      <c r="K10" s="43">
        <f t="shared" ref="K10:K12" si="6">IF(H9="","",H9*0.03)</f>
        <v>3135</v>
      </c>
      <c r="L10" s="44">
        <f t="shared" ref="L10:L12" si="7">IF(I9="","",I9*0.03)</f>
        <v>3180</v>
      </c>
      <c r="M10" s="42">
        <f t="shared" ref="M10" si="8">IF(D10="","",J10*D10)</f>
        <v>3955.1609999999996</v>
      </c>
      <c r="N10" s="43">
        <f t="shared" ref="N10:N12" si="9">IF(E10="","",K10*E10)</f>
        <v>4702.5</v>
      </c>
      <c r="O10" s="44">
        <f t="shared" ref="O10:O12" si="10">IF(F10="","",L10*F10)</f>
        <v>6360</v>
      </c>
      <c r="P10" s="38"/>
      <c r="Q10" s="38"/>
      <c r="R10" s="38"/>
    </row>
    <row r="11" spans="1:18" ht="19.5" thickBot="1" x14ac:dyDescent="0.45">
      <c r="A11" s="7"/>
      <c r="B11" s="21">
        <v>44154</v>
      </c>
      <c r="C11" s="45">
        <v>2</v>
      </c>
      <c r="D11" s="55">
        <v>1.27</v>
      </c>
      <c r="E11" s="56">
        <v>1.5</v>
      </c>
      <c r="F11" s="78">
        <v>2</v>
      </c>
      <c r="G11" s="20"/>
      <c r="H11" s="20">
        <f t="shared" si="3"/>
        <v>114116.6125</v>
      </c>
      <c r="I11" s="20">
        <f t="shared" si="4"/>
        <v>119101.6</v>
      </c>
      <c r="J11" s="42">
        <f t="shared" si="5"/>
        <v>3232.9548299999997</v>
      </c>
      <c r="K11" s="43">
        <f t="shared" si="6"/>
        <v>3276.0749999999998</v>
      </c>
      <c r="L11" s="44">
        <f t="shared" si="7"/>
        <v>3370.7999999999997</v>
      </c>
      <c r="M11" s="42" t="e">
        <f>IF(#REF!="","",J11*#REF!)</f>
        <v>#REF!</v>
      </c>
      <c r="N11" s="43">
        <f t="shared" si="9"/>
        <v>4914.1124999999993</v>
      </c>
      <c r="O11" s="44">
        <f t="shared" si="10"/>
        <v>6741.5999999999995</v>
      </c>
      <c r="P11" s="38"/>
      <c r="Q11" s="38"/>
      <c r="R11" s="38"/>
    </row>
    <row r="12" spans="1:18" ht="19.5" thickBot="1" x14ac:dyDescent="0.45">
      <c r="A12" s="7">
        <v>4</v>
      </c>
      <c r="B12" s="21">
        <v>44314</v>
      </c>
      <c r="C12" s="45">
        <v>2</v>
      </c>
      <c r="D12" s="85">
        <v>1.27</v>
      </c>
      <c r="E12" s="56">
        <v>1.5</v>
      </c>
      <c r="F12" s="57">
        <v>2</v>
      </c>
      <c r="H12" s="20">
        <f t="shared" si="3"/>
        <v>119251.8600625</v>
      </c>
      <c r="I12" s="20">
        <f t="shared" si="4"/>
        <v>126247.69600000001</v>
      </c>
      <c r="J12" s="42" t="str">
        <f t="shared" si="5"/>
        <v/>
      </c>
      <c r="K12" s="43">
        <f t="shared" si="6"/>
        <v>3423.4983750000001</v>
      </c>
      <c r="L12" s="44">
        <f t="shared" si="7"/>
        <v>3573.0480000000002</v>
      </c>
      <c r="M12" s="42" t="e">
        <f>IF(D11="","",J12*D11)</f>
        <v>#VALUE!</v>
      </c>
      <c r="N12" s="43">
        <f t="shared" si="9"/>
        <v>5135.2475625000006</v>
      </c>
      <c r="O12" s="44">
        <f t="shared" si="10"/>
        <v>7146.0960000000005</v>
      </c>
      <c r="P12" s="38"/>
      <c r="Q12" s="38"/>
      <c r="R12" s="38"/>
    </row>
    <row r="13" spans="1:18" ht="19.5" thickBot="1" x14ac:dyDescent="0.45">
      <c r="A13" s="7">
        <v>5</v>
      </c>
      <c r="B13" s="21">
        <v>44249</v>
      </c>
      <c r="C13" s="45">
        <v>1</v>
      </c>
      <c r="D13" s="55">
        <v>1.27</v>
      </c>
      <c r="E13" s="56">
        <v>1.5</v>
      </c>
      <c r="F13" s="78">
        <v>2</v>
      </c>
      <c r="G13" s="20"/>
      <c r="H13" s="20">
        <f t="shared" si="3"/>
        <v>124618.19376531249</v>
      </c>
      <c r="I13" s="20">
        <f t="shared" si="4"/>
        <v>133822.55776000003</v>
      </c>
      <c r="J13" s="42" t="str">
        <f>IF(E1="","",E1*0.03)</f>
        <v/>
      </c>
      <c r="K13" s="43">
        <f t="shared" ref="K13:K59" si="11">IF(H12="","",H12*0.03)</f>
        <v>3577.5558018749998</v>
      </c>
      <c r="L13" s="44">
        <f t="shared" ref="L13:L59" si="12">IF(I12="","",I12*0.03)</f>
        <v>3787.4308800000003</v>
      </c>
      <c r="M13" s="42" t="e">
        <f t="shared" ref="M13:M59" si="13">IF(D13="","",J13*D13)</f>
        <v>#VALUE!</v>
      </c>
      <c r="N13" s="43">
        <f t="shared" ref="N13:N59" si="14">IF(E13="","",K13*E13)</f>
        <v>5366.3337028124997</v>
      </c>
      <c r="O13" s="44">
        <f t="shared" ref="O13:O59" si="15">IF(F13="","",L13*F13)</f>
        <v>7574.8617600000007</v>
      </c>
      <c r="P13" s="38"/>
      <c r="Q13" s="38"/>
      <c r="R13" s="38"/>
    </row>
    <row r="14" spans="1:18" ht="19.5" thickBot="1" x14ac:dyDescent="0.45">
      <c r="A14" s="7"/>
      <c r="B14" s="21">
        <v>44265</v>
      </c>
      <c r="C14" s="45">
        <v>2</v>
      </c>
      <c r="D14" s="55">
        <v>1.27</v>
      </c>
      <c r="E14" s="56">
        <v>1.5</v>
      </c>
      <c r="F14" s="78">
        <v>-1</v>
      </c>
      <c r="G14" s="20"/>
      <c r="H14" s="20" t="str">
        <f t="shared" ref="H14:H19" si="16">IF(E15="","",H13+N15)</f>
        <v/>
      </c>
      <c r="I14" s="20"/>
      <c r="J14" s="42"/>
      <c r="K14" s="43"/>
      <c r="L14" s="44"/>
      <c r="M14" s="42"/>
      <c r="N14" s="43"/>
      <c r="O14" s="44"/>
      <c r="P14" s="38"/>
      <c r="Q14" s="38"/>
      <c r="R14" s="38"/>
    </row>
    <row r="15" spans="1:18" ht="19.5" thickBot="1" x14ac:dyDescent="0.45">
      <c r="A15" s="7">
        <v>6</v>
      </c>
      <c r="B15" s="21"/>
      <c r="C15" s="45"/>
      <c r="D15" s="55"/>
      <c r="E15" s="56"/>
      <c r="F15" s="57"/>
      <c r="G15" s="20" t="str">
        <f>IF(D15="","",G13+M15)</f>
        <v/>
      </c>
      <c r="H15" s="20" t="str">
        <f t="shared" si="16"/>
        <v/>
      </c>
      <c r="I15" s="20" t="str">
        <f>IF(F16="","",I14+O16)</f>
        <v/>
      </c>
      <c r="J15" s="42"/>
      <c r="K15" s="43">
        <f t="shared" ref="K15:L21" si="17">IF(H13="","",H13*0.03)</f>
        <v>3738.5458129593744</v>
      </c>
      <c r="L15" s="44">
        <f t="shared" si="17"/>
        <v>4014.6767328000005</v>
      </c>
      <c r="M15" s="42" t="str">
        <f t="shared" si="13"/>
        <v/>
      </c>
      <c r="N15" s="43" t="str">
        <f t="shared" si="14"/>
        <v/>
      </c>
      <c r="O15" s="44" t="str">
        <f t="shared" si="15"/>
        <v/>
      </c>
      <c r="P15" s="38"/>
      <c r="Q15" s="38"/>
      <c r="R15" s="38"/>
    </row>
    <row r="16" spans="1:18" ht="19.5" thickBot="1" x14ac:dyDescent="0.45">
      <c r="A16" s="7">
        <v>7</v>
      </c>
      <c r="B16" s="21"/>
      <c r="C16" s="45"/>
      <c r="D16" s="55"/>
      <c r="E16" s="56"/>
      <c r="F16" s="57"/>
      <c r="G16" s="20" t="str">
        <f t="shared" si="2"/>
        <v/>
      </c>
      <c r="H16" s="20" t="str">
        <f t="shared" si="16"/>
        <v/>
      </c>
      <c r="I16" s="20" t="str">
        <f>IF(F17="","",I15+O17)</f>
        <v/>
      </c>
      <c r="J16" s="42" t="str">
        <f t="shared" ref="J16:J59" si="18">IF(G15="","",G15*0.03)</f>
        <v/>
      </c>
      <c r="K16" s="43" t="str">
        <f t="shared" si="17"/>
        <v/>
      </c>
      <c r="L16" s="44" t="str">
        <f t="shared" si="17"/>
        <v/>
      </c>
      <c r="M16" s="42" t="str">
        <f t="shared" si="13"/>
        <v/>
      </c>
      <c r="N16" s="43" t="str">
        <f t="shared" si="14"/>
        <v/>
      </c>
      <c r="O16" s="44" t="str">
        <f t="shared" si="15"/>
        <v/>
      </c>
      <c r="P16" s="38"/>
      <c r="Q16" s="38"/>
      <c r="R16" s="38"/>
    </row>
    <row r="17" spans="1:18" ht="19.5" thickBot="1" x14ac:dyDescent="0.45">
      <c r="A17" s="7">
        <v>8</v>
      </c>
      <c r="B17" s="21"/>
      <c r="C17" s="45"/>
      <c r="D17" s="55"/>
      <c r="E17" s="56"/>
      <c r="F17" s="57"/>
      <c r="G17" s="20" t="str">
        <f t="shared" si="2"/>
        <v/>
      </c>
      <c r="H17" s="20" t="str">
        <f t="shared" si="16"/>
        <v/>
      </c>
      <c r="I17" s="20" t="str">
        <f>IF(F18="","",I16+O18)</f>
        <v/>
      </c>
      <c r="J17" s="42" t="str">
        <f t="shared" si="18"/>
        <v/>
      </c>
      <c r="K17" s="43" t="str">
        <f t="shared" si="17"/>
        <v/>
      </c>
      <c r="L17" s="44" t="str">
        <f t="shared" si="17"/>
        <v/>
      </c>
      <c r="M17" s="42" t="str">
        <f t="shared" si="13"/>
        <v/>
      </c>
      <c r="N17" s="43" t="str">
        <f t="shared" si="14"/>
        <v/>
      </c>
      <c r="O17" s="44" t="str">
        <f t="shared" si="15"/>
        <v/>
      </c>
      <c r="P17" s="38"/>
      <c r="Q17" s="38"/>
      <c r="R17" s="38"/>
    </row>
    <row r="18" spans="1:18" ht="19.5" thickBot="1" x14ac:dyDescent="0.45">
      <c r="A18" s="7">
        <v>9</v>
      </c>
      <c r="B18" s="21"/>
      <c r="C18" s="45"/>
      <c r="D18" s="55"/>
      <c r="E18" s="56"/>
      <c r="F18" s="57"/>
      <c r="G18" s="20" t="str">
        <f t="shared" si="2"/>
        <v/>
      </c>
      <c r="H18" s="20" t="str">
        <f t="shared" si="16"/>
        <v/>
      </c>
      <c r="I18" s="20" t="str">
        <f>IF(F19="","",I17+O19)</f>
        <v/>
      </c>
      <c r="J18" s="42" t="str">
        <f t="shared" si="18"/>
        <v/>
      </c>
      <c r="K18" s="43" t="str">
        <f t="shared" si="17"/>
        <v/>
      </c>
      <c r="L18" s="44" t="str">
        <f t="shared" si="17"/>
        <v/>
      </c>
      <c r="M18" s="42" t="str">
        <f t="shared" si="13"/>
        <v/>
      </c>
      <c r="N18" s="43" t="str">
        <f t="shared" si="14"/>
        <v/>
      </c>
      <c r="O18" s="44" t="str">
        <f t="shared" si="15"/>
        <v/>
      </c>
      <c r="P18" s="38"/>
      <c r="Q18" s="38"/>
      <c r="R18" s="38"/>
    </row>
    <row r="19" spans="1:18" ht="19.5" thickBot="1" x14ac:dyDescent="0.45">
      <c r="A19" s="7"/>
      <c r="B19" s="21"/>
      <c r="C19" s="45"/>
      <c r="D19" s="55"/>
      <c r="E19" s="56"/>
      <c r="F19" s="57"/>
      <c r="G19" s="20" t="str">
        <f t="shared" si="2"/>
        <v/>
      </c>
      <c r="H19" s="20" t="str">
        <f t="shared" si="16"/>
        <v/>
      </c>
      <c r="I19" s="20" t="str">
        <f>IF(F20="","",I18+O20)</f>
        <v/>
      </c>
      <c r="J19" s="42" t="str">
        <f t="shared" si="18"/>
        <v/>
      </c>
      <c r="K19" s="43" t="str">
        <f t="shared" si="17"/>
        <v/>
      </c>
      <c r="L19" s="44" t="str">
        <f t="shared" si="17"/>
        <v/>
      </c>
      <c r="M19" s="42" t="str">
        <f t="shared" si="13"/>
        <v/>
      </c>
      <c r="N19" s="43" t="str">
        <f t="shared" si="14"/>
        <v/>
      </c>
      <c r="O19" s="44" t="str">
        <f t="shared" si="15"/>
        <v/>
      </c>
      <c r="P19" s="38"/>
      <c r="Q19" s="38"/>
      <c r="R19" s="38"/>
    </row>
    <row r="20" spans="1:18" ht="19.5" thickBot="1" x14ac:dyDescent="0.45">
      <c r="A20" s="7">
        <v>11</v>
      </c>
      <c r="B20" s="21"/>
      <c r="C20" s="45"/>
      <c r="D20" s="55"/>
      <c r="E20" s="56"/>
      <c r="F20" s="57"/>
      <c r="G20" s="20" t="str">
        <f t="shared" si="2"/>
        <v/>
      </c>
      <c r="J20" s="42" t="str">
        <f t="shared" si="18"/>
        <v/>
      </c>
      <c r="K20" s="43" t="str">
        <f t="shared" si="17"/>
        <v/>
      </c>
      <c r="L20" s="44" t="str">
        <f t="shared" si="17"/>
        <v/>
      </c>
      <c r="M20" s="42" t="str">
        <f t="shared" si="13"/>
        <v/>
      </c>
      <c r="N20" s="43" t="str">
        <f t="shared" si="14"/>
        <v/>
      </c>
      <c r="O20" s="44" t="str">
        <f t="shared" si="15"/>
        <v/>
      </c>
      <c r="P20" s="38"/>
      <c r="Q20" s="38"/>
      <c r="R20" s="38"/>
    </row>
    <row r="21" spans="1:18" ht="19.5" thickBot="1" x14ac:dyDescent="0.45">
      <c r="A21" s="7">
        <v>12</v>
      </c>
      <c r="B21" s="21"/>
      <c r="C21" s="45"/>
      <c r="D21" s="55"/>
      <c r="E21" s="56"/>
      <c r="F21" s="57"/>
      <c r="G21" s="20" t="str">
        <f t="shared" si="2"/>
        <v/>
      </c>
      <c r="H21" s="20" t="str">
        <f>IF(E21="","",H19+N21)</f>
        <v/>
      </c>
      <c r="I21" s="20" t="str">
        <f>IF(F21="","",I19+O21)</f>
        <v/>
      </c>
      <c r="J21" s="42" t="str">
        <f t="shared" si="18"/>
        <v/>
      </c>
      <c r="K21" s="43" t="str">
        <f t="shared" si="17"/>
        <v/>
      </c>
      <c r="L21" s="44" t="str">
        <f t="shared" si="17"/>
        <v/>
      </c>
      <c r="M21" s="42" t="str">
        <f t="shared" si="13"/>
        <v/>
      </c>
      <c r="N21" s="43" t="str">
        <f t="shared" si="14"/>
        <v/>
      </c>
      <c r="O21" s="44" t="str">
        <f t="shared" si="15"/>
        <v/>
      </c>
      <c r="P21" s="38"/>
      <c r="Q21" s="38"/>
      <c r="R21" s="38"/>
    </row>
    <row r="22" spans="1:18" ht="19.5" thickBot="1" x14ac:dyDescent="0.45">
      <c r="A22" s="7">
        <v>13</v>
      </c>
      <c r="B22" s="21">
        <v>44264</v>
      </c>
      <c r="C22" s="45"/>
      <c r="D22" s="55"/>
      <c r="E22" s="56"/>
      <c r="F22" s="57"/>
      <c r="G22" s="20" t="str">
        <f t="shared" si="2"/>
        <v/>
      </c>
      <c r="H22" s="20" t="str">
        <f t="shared" si="3"/>
        <v/>
      </c>
      <c r="I22" s="20" t="str">
        <f t="shared" si="4"/>
        <v/>
      </c>
      <c r="J22" s="42" t="str">
        <f t="shared" si="18"/>
        <v/>
      </c>
      <c r="K22" s="43" t="str">
        <f t="shared" si="11"/>
        <v/>
      </c>
      <c r="L22" s="44" t="str">
        <f t="shared" si="12"/>
        <v/>
      </c>
      <c r="M22" s="42" t="str">
        <f t="shared" si="13"/>
        <v/>
      </c>
      <c r="N22" s="43" t="str">
        <f t="shared" si="14"/>
        <v/>
      </c>
      <c r="O22" s="44" t="str">
        <f t="shared" si="15"/>
        <v/>
      </c>
      <c r="P22" s="38"/>
      <c r="Q22" s="38"/>
      <c r="R22" s="38"/>
    </row>
    <row r="23" spans="1:18" ht="19.5" thickBot="1" x14ac:dyDescent="0.45">
      <c r="A23" s="7">
        <v>14</v>
      </c>
      <c r="B23" s="21">
        <v>44265</v>
      </c>
      <c r="C23" s="45"/>
      <c r="D23" s="55"/>
      <c r="E23" s="56"/>
      <c r="F23" s="57"/>
      <c r="G23" s="20" t="str">
        <f t="shared" si="2"/>
        <v/>
      </c>
      <c r="H23" s="20" t="str">
        <f>IF(E23="","",H22+N23)</f>
        <v/>
      </c>
      <c r="I23" s="20" t="str">
        <f t="shared" si="4"/>
        <v/>
      </c>
      <c r="J23" s="42" t="str">
        <f t="shared" si="18"/>
        <v/>
      </c>
      <c r="K23" s="43" t="str">
        <f t="shared" si="11"/>
        <v/>
      </c>
      <c r="L23" s="44" t="str">
        <f t="shared" si="12"/>
        <v/>
      </c>
      <c r="M23" s="42" t="str">
        <f t="shared" si="13"/>
        <v/>
      </c>
      <c r="N23" s="43" t="str">
        <f t="shared" si="14"/>
        <v/>
      </c>
      <c r="O23" s="44" t="str">
        <f t="shared" si="15"/>
        <v/>
      </c>
      <c r="P23" s="38"/>
      <c r="Q23" s="38"/>
      <c r="R23" s="38"/>
    </row>
    <row r="24" spans="1:18" ht="19.5" thickBot="1" x14ac:dyDescent="0.45">
      <c r="A24" s="7">
        <v>15</v>
      </c>
      <c r="B24" s="21">
        <v>44266</v>
      </c>
      <c r="C24" s="45"/>
      <c r="D24" s="55"/>
      <c r="E24" s="56"/>
      <c r="F24" s="78"/>
      <c r="G24" s="20" t="str">
        <f t="shared" si="2"/>
        <v/>
      </c>
      <c r="H24" s="20" t="str">
        <f t="shared" si="3"/>
        <v/>
      </c>
      <c r="I24" s="20" t="str">
        <f t="shared" si="4"/>
        <v/>
      </c>
      <c r="J24" s="42" t="str">
        <f t="shared" si="18"/>
        <v/>
      </c>
      <c r="K24" s="43" t="str">
        <f t="shared" si="11"/>
        <v/>
      </c>
      <c r="L24" s="44" t="str">
        <f t="shared" si="12"/>
        <v/>
      </c>
      <c r="M24" s="42" t="str">
        <f t="shared" si="13"/>
        <v/>
      </c>
      <c r="N24" s="43" t="str">
        <f t="shared" si="14"/>
        <v/>
      </c>
      <c r="O24" s="44" t="str">
        <f t="shared" si="15"/>
        <v/>
      </c>
      <c r="P24" s="38"/>
      <c r="Q24" s="38"/>
      <c r="R24" s="38"/>
    </row>
    <row r="25" spans="1:18" ht="19.5" thickBot="1" x14ac:dyDescent="0.45">
      <c r="A25" s="7">
        <v>16</v>
      </c>
      <c r="B25" s="21">
        <v>44267</v>
      </c>
      <c r="C25" s="45"/>
      <c r="D25" s="55"/>
      <c r="E25" s="56"/>
      <c r="F25" s="57"/>
      <c r="G25" s="20" t="str">
        <f t="shared" si="2"/>
        <v/>
      </c>
      <c r="H25" s="20" t="str">
        <f t="shared" si="3"/>
        <v/>
      </c>
      <c r="I25" s="20" t="str">
        <f t="shared" si="4"/>
        <v/>
      </c>
      <c r="J25" s="42" t="str">
        <f t="shared" si="18"/>
        <v/>
      </c>
      <c r="K25" s="43" t="str">
        <f t="shared" si="11"/>
        <v/>
      </c>
      <c r="L25" s="44" t="str">
        <f t="shared" si="12"/>
        <v/>
      </c>
      <c r="M25" s="42" t="str">
        <f t="shared" si="13"/>
        <v/>
      </c>
      <c r="N25" s="43" t="str">
        <f t="shared" si="14"/>
        <v/>
      </c>
      <c r="O25" s="44" t="str">
        <f t="shared" si="15"/>
        <v/>
      </c>
      <c r="P25" s="38"/>
      <c r="Q25" s="38"/>
      <c r="R25" s="38"/>
    </row>
    <row r="26" spans="1:18" ht="19.5" thickBot="1" x14ac:dyDescent="0.45">
      <c r="A26" s="7">
        <v>17</v>
      </c>
      <c r="B26" s="21">
        <v>44268</v>
      </c>
      <c r="C26" s="45"/>
      <c r="D26" s="55"/>
      <c r="E26" s="56"/>
      <c r="F26" s="57"/>
      <c r="G26" s="20" t="str">
        <f t="shared" si="2"/>
        <v/>
      </c>
      <c r="H26" s="20" t="str">
        <f t="shared" si="3"/>
        <v/>
      </c>
      <c r="I26" s="20" t="str">
        <f t="shared" si="4"/>
        <v/>
      </c>
      <c r="J26" s="42" t="str">
        <f t="shared" si="18"/>
        <v/>
      </c>
      <c r="K26" s="43" t="str">
        <f t="shared" si="11"/>
        <v/>
      </c>
      <c r="L26" s="44" t="str">
        <f t="shared" si="12"/>
        <v/>
      </c>
      <c r="M26" s="42" t="str">
        <f t="shared" si="13"/>
        <v/>
      </c>
      <c r="N26" s="43" t="str">
        <f t="shared" si="14"/>
        <v/>
      </c>
      <c r="O26" s="44" t="str">
        <f t="shared" si="15"/>
        <v/>
      </c>
      <c r="P26" s="38"/>
      <c r="Q26" s="38"/>
      <c r="R26" s="38"/>
    </row>
    <row r="27" spans="1:18" ht="19.5" thickBot="1" x14ac:dyDescent="0.45">
      <c r="A27" s="7">
        <v>18</v>
      </c>
      <c r="B27" s="21">
        <v>44269</v>
      </c>
      <c r="C27" s="45"/>
      <c r="D27" s="55"/>
      <c r="E27" s="56"/>
      <c r="F27" s="57"/>
      <c r="G27" s="20" t="str">
        <f t="shared" si="2"/>
        <v/>
      </c>
      <c r="H27" s="20" t="str">
        <f t="shared" si="3"/>
        <v/>
      </c>
      <c r="I27" s="20" t="str">
        <f t="shared" si="4"/>
        <v/>
      </c>
      <c r="J27" s="42" t="str">
        <f t="shared" si="18"/>
        <v/>
      </c>
      <c r="K27" s="43" t="str">
        <f t="shared" si="11"/>
        <v/>
      </c>
      <c r="L27" s="44" t="str">
        <f t="shared" si="12"/>
        <v/>
      </c>
      <c r="M27" s="42" t="str">
        <f t="shared" si="13"/>
        <v/>
      </c>
      <c r="N27" s="43" t="str">
        <f t="shared" si="14"/>
        <v/>
      </c>
      <c r="O27" s="44" t="str">
        <f t="shared" si="15"/>
        <v/>
      </c>
      <c r="P27" s="38"/>
      <c r="Q27" s="38"/>
      <c r="R27" s="38"/>
    </row>
    <row r="28" spans="1:18" ht="19.5" thickBot="1" x14ac:dyDescent="0.45">
      <c r="A28" s="7">
        <v>19</v>
      </c>
      <c r="B28" s="21">
        <v>44270</v>
      </c>
      <c r="C28" s="45"/>
      <c r="D28" s="55"/>
      <c r="E28" s="56"/>
      <c r="F28" s="57"/>
      <c r="G28" s="20" t="str">
        <f t="shared" si="2"/>
        <v/>
      </c>
      <c r="H28" s="20" t="str">
        <f t="shared" si="3"/>
        <v/>
      </c>
      <c r="I28" s="20" t="str">
        <f t="shared" si="4"/>
        <v/>
      </c>
      <c r="J28" s="42" t="str">
        <f t="shared" si="18"/>
        <v/>
      </c>
      <c r="K28" s="43" t="str">
        <f t="shared" si="11"/>
        <v/>
      </c>
      <c r="L28" s="44" t="str">
        <f t="shared" si="12"/>
        <v/>
      </c>
      <c r="M28" s="42" t="str">
        <f t="shared" si="13"/>
        <v/>
      </c>
      <c r="N28" s="43" t="str">
        <f t="shared" si="14"/>
        <v/>
      </c>
      <c r="O28" s="44" t="str">
        <f t="shared" si="15"/>
        <v/>
      </c>
      <c r="P28" s="38"/>
      <c r="Q28" s="38"/>
      <c r="R28" s="38"/>
    </row>
    <row r="29" spans="1:18" ht="19.5" thickBot="1" x14ac:dyDescent="0.45">
      <c r="A29" s="7">
        <v>20</v>
      </c>
      <c r="B29" s="21">
        <v>44271</v>
      </c>
      <c r="C29" s="45"/>
      <c r="D29" s="55"/>
      <c r="E29" s="56"/>
      <c r="F29" s="57"/>
      <c r="G29" s="20" t="str">
        <f t="shared" si="2"/>
        <v/>
      </c>
      <c r="H29" s="20" t="str">
        <f t="shared" si="3"/>
        <v/>
      </c>
      <c r="I29" s="20" t="str">
        <f t="shared" si="4"/>
        <v/>
      </c>
      <c r="J29" s="42" t="str">
        <f t="shared" si="18"/>
        <v/>
      </c>
      <c r="K29" s="43" t="str">
        <f t="shared" si="11"/>
        <v/>
      </c>
      <c r="L29" s="44" t="str">
        <f t="shared" si="12"/>
        <v/>
      </c>
      <c r="M29" s="42" t="str">
        <f t="shared" si="13"/>
        <v/>
      </c>
      <c r="N29" s="43" t="str">
        <f t="shared" si="14"/>
        <v/>
      </c>
      <c r="O29" s="44" t="str">
        <f t="shared" si="15"/>
        <v/>
      </c>
      <c r="P29" s="38"/>
      <c r="Q29" s="38"/>
      <c r="R29" s="38"/>
    </row>
    <row r="30" spans="1:18" ht="19.5" thickBot="1" x14ac:dyDescent="0.45">
      <c r="A30" s="7">
        <v>21</v>
      </c>
      <c r="B30" s="21">
        <v>44272</v>
      </c>
      <c r="C30" s="45"/>
      <c r="D30" s="55"/>
      <c r="E30" s="56"/>
      <c r="F30" s="78"/>
      <c r="G30" s="20" t="str">
        <f t="shared" si="2"/>
        <v/>
      </c>
      <c r="H30" s="20" t="str">
        <f t="shared" si="3"/>
        <v/>
      </c>
      <c r="I30" s="20" t="str">
        <f t="shared" si="4"/>
        <v/>
      </c>
      <c r="J30" s="42" t="str">
        <f t="shared" si="18"/>
        <v/>
      </c>
      <c r="K30" s="43" t="str">
        <f t="shared" si="11"/>
        <v/>
      </c>
      <c r="L30" s="44" t="str">
        <f t="shared" si="12"/>
        <v/>
      </c>
      <c r="M30" s="42" t="str">
        <f t="shared" si="13"/>
        <v/>
      </c>
      <c r="N30" s="43" t="str">
        <f t="shared" si="14"/>
        <v/>
      </c>
      <c r="O30" s="44" t="str">
        <f t="shared" si="15"/>
        <v/>
      </c>
      <c r="P30" s="38"/>
      <c r="Q30" s="38"/>
      <c r="R30" s="38"/>
    </row>
    <row r="31" spans="1:18" ht="19.5" thickBot="1" x14ac:dyDescent="0.45">
      <c r="A31" s="7">
        <v>22</v>
      </c>
      <c r="B31" s="21">
        <v>44273</v>
      </c>
      <c r="C31" s="45"/>
      <c r="D31" s="55"/>
      <c r="E31" s="56"/>
      <c r="F31" s="78"/>
      <c r="G31" s="20" t="str">
        <f t="shared" si="2"/>
        <v/>
      </c>
      <c r="H31" s="20" t="str">
        <f t="shared" si="3"/>
        <v/>
      </c>
      <c r="I31" s="20" t="str">
        <f t="shared" si="4"/>
        <v/>
      </c>
      <c r="J31" s="42" t="str">
        <f t="shared" si="18"/>
        <v/>
      </c>
      <c r="K31" s="43" t="str">
        <f t="shared" si="11"/>
        <v/>
      </c>
      <c r="L31" s="44" t="str">
        <f t="shared" si="12"/>
        <v/>
      </c>
      <c r="M31" s="42" t="str">
        <f t="shared" si="13"/>
        <v/>
      </c>
      <c r="N31" s="43" t="str">
        <f t="shared" si="14"/>
        <v/>
      </c>
      <c r="O31" s="44" t="str">
        <f t="shared" si="15"/>
        <v/>
      </c>
      <c r="P31" s="38"/>
      <c r="Q31" s="38"/>
      <c r="R31" s="38"/>
    </row>
    <row r="32" spans="1:18" ht="19.5" thickBot="1" x14ac:dyDescent="0.45">
      <c r="A32" s="7">
        <v>23</v>
      </c>
      <c r="B32" s="21">
        <v>44274</v>
      </c>
      <c r="C32" s="45"/>
      <c r="D32" s="55"/>
      <c r="E32" s="56"/>
      <c r="F32" s="57"/>
      <c r="G32" s="20" t="str">
        <f t="shared" si="2"/>
        <v/>
      </c>
      <c r="H32" s="20" t="str">
        <f t="shared" si="3"/>
        <v/>
      </c>
      <c r="I32" s="20" t="str">
        <f t="shared" si="4"/>
        <v/>
      </c>
      <c r="J32" s="42" t="str">
        <f t="shared" si="18"/>
        <v/>
      </c>
      <c r="K32" s="43" t="str">
        <f t="shared" si="11"/>
        <v/>
      </c>
      <c r="L32" s="44" t="str">
        <f t="shared" si="12"/>
        <v/>
      </c>
      <c r="M32" s="42" t="str">
        <f t="shared" si="13"/>
        <v/>
      </c>
      <c r="N32" s="43" t="str">
        <f t="shared" si="14"/>
        <v/>
      </c>
      <c r="O32" s="44" t="str">
        <f t="shared" si="15"/>
        <v/>
      </c>
      <c r="P32" s="38"/>
      <c r="Q32" s="38"/>
      <c r="R32" s="38"/>
    </row>
    <row r="33" spans="1:18" ht="19.5" thickBot="1" x14ac:dyDescent="0.45">
      <c r="A33" s="7">
        <v>24</v>
      </c>
      <c r="B33" s="21">
        <v>44275</v>
      </c>
      <c r="C33" s="45"/>
      <c r="D33" s="55"/>
      <c r="E33" s="56"/>
      <c r="F33" s="57"/>
      <c r="G33" s="20" t="str">
        <f t="shared" si="2"/>
        <v/>
      </c>
      <c r="H33" s="20" t="str">
        <f t="shared" si="3"/>
        <v/>
      </c>
      <c r="I33" s="20" t="str">
        <f t="shared" si="4"/>
        <v/>
      </c>
      <c r="J33" s="42" t="str">
        <f t="shared" si="18"/>
        <v/>
      </c>
      <c r="K33" s="43" t="str">
        <f t="shared" si="11"/>
        <v/>
      </c>
      <c r="L33" s="44" t="str">
        <f t="shared" si="12"/>
        <v/>
      </c>
      <c r="M33" s="42" t="str">
        <f t="shared" si="13"/>
        <v/>
      </c>
      <c r="N33" s="43" t="str">
        <f t="shared" si="14"/>
        <v/>
      </c>
      <c r="O33" s="44" t="str">
        <f t="shared" si="15"/>
        <v/>
      </c>
      <c r="P33" s="38"/>
      <c r="Q33" s="38"/>
      <c r="R33" s="38"/>
    </row>
    <row r="34" spans="1:18" ht="19.5" thickBot="1" x14ac:dyDescent="0.45">
      <c r="A34" s="7">
        <v>25</v>
      </c>
      <c r="B34" s="21">
        <v>44276</v>
      </c>
      <c r="C34" s="45"/>
      <c r="D34" s="55"/>
      <c r="E34" s="56"/>
      <c r="F34" s="57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2" t="str">
        <f t="shared" si="18"/>
        <v/>
      </c>
      <c r="K34" s="43" t="str">
        <f t="shared" si="11"/>
        <v/>
      </c>
      <c r="L34" s="44" t="str">
        <f t="shared" si="12"/>
        <v/>
      </c>
      <c r="M34" s="42" t="str">
        <f t="shared" si="13"/>
        <v/>
      </c>
      <c r="N34" s="43" t="str">
        <f t="shared" si="14"/>
        <v/>
      </c>
      <c r="O34" s="44" t="str">
        <f t="shared" si="15"/>
        <v/>
      </c>
      <c r="P34" s="38"/>
      <c r="Q34" s="38"/>
      <c r="R34" s="38"/>
    </row>
    <row r="35" spans="1:18" ht="19.5" thickBot="1" x14ac:dyDescent="0.45">
      <c r="A35" s="7">
        <v>26</v>
      </c>
      <c r="B35" s="21">
        <v>44277</v>
      </c>
      <c r="C35" s="45"/>
      <c r="D35" s="55"/>
      <c r="E35" s="56"/>
      <c r="F35" s="78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2" t="str">
        <f t="shared" si="18"/>
        <v/>
      </c>
      <c r="K35" s="43" t="str">
        <f t="shared" si="11"/>
        <v/>
      </c>
      <c r="L35" s="44" t="str">
        <f t="shared" si="12"/>
        <v/>
      </c>
      <c r="M35" s="42" t="str">
        <f t="shared" si="13"/>
        <v/>
      </c>
      <c r="N35" s="43" t="str">
        <f t="shared" si="14"/>
        <v/>
      </c>
      <c r="O35" s="44" t="str">
        <f t="shared" si="15"/>
        <v/>
      </c>
      <c r="P35" s="38"/>
      <c r="Q35" s="38"/>
      <c r="R35" s="38"/>
    </row>
    <row r="36" spans="1:18" ht="19.5" thickBot="1" x14ac:dyDescent="0.45">
      <c r="A36" s="7">
        <v>27</v>
      </c>
      <c r="B36" s="21">
        <v>44278</v>
      </c>
      <c r="C36" s="45"/>
      <c r="D36" s="55"/>
      <c r="E36" s="56"/>
      <c r="F36" s="78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2" t="str">
        <f t="shared" si="18"/>
        <v/>
      </c>
      <c r="K36" s="43" t="str">
        <f t="shared" si="11"/>
        <v/>
      </c>
      <c r="L36" s="44" t="str">
        <f t="shared" si="12"/>
        <v/>
      </c>
      <c r="M36" s="42" t="str">
        <f t="shared" si="13"/>
        <v/>
      </c>
      <c r="N36" s="43" t="str">
        <f t="shared" si="14"/>
        <v/>
      </c>
      <c r="O36" s="44" t="str">
        <f t="shared" si="15"/>
        <v/>
      </c>
      <c r="P36" s="38"/>
      <c r="Q36" s="38"/>
      <c r="R36" s="38"/>
    </row>
    <row r="37" spans="1:18" ht="19.5" thickBot="1" x14ac:dyDescent="0.45">
      <c r="A37" s="7">
        <v>28</v>
      </c>
      <c r="B37" s="21">
        <v>44279</v>
      </c>
      <c r="C37" s="45"/>
      <c r="D37" s="55"/>
      <c r="E37" s="56"/>
      <c r="F37" s="57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2" t="str">
        <f t="shared" si="18"/>
        <v/>
      </c>
      <c r="K37" s="43" t="str">
        <f t="shared" si="11"/>
        <v/>
      </c>
      <c r="L37" s="44" t="str">
        <f t="shared" si="12"/>
        <v/>
      </c>
      <c r="M37" s="42" t="str">
        <f t="shared" si="13"/>
        <v/>
      </c>
      <c r="N37" s="43" t="str">
        <f t="shared" si="14"/>
        <v/>
      </c>
      <c r="O37" s="44" t="str">
        <f t="shared" si="15"/>
        <v/>
      </c>
      <c r="P37" s="38"/>
      <c r="Q37" s="38"/>
      <c r="R37" s="38"/>
    </row>
    <row r="38" spans="1:18" ht="19.5" thickBot="1" x14ac:dyDescent="0.45">
      <c r="A38" s="7">
        <v>29</v>
      </c>
      <c r="B38" s="21">
        <v>44280</v>
      </c>
      <c r="C38" s="45"/>
      <c r="D38" s="55"/>
      <c r="E38" s="56"/>
      <c r="F38" s="57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2" t="str">
        <f t="shared" si="18"/>
        <v/>
      </c>
      <c r="K38" s="43" t="str">
        <f t="shared" si="11"/>
        <v/>
      </c>
      <c r="L38" s="44" t="str">
        <f t="shared" si="12"/>
        <v/>
      </c>
      <c r="M38" s="42" t="str">
        <f t="shared" si="13"/>
        <v/>
      </c>
      <c r="N38" s="43" t="str">
        <f t="shared" si="14"/>
        <v/>
      </c>
      <c r="O38" s="44" t="str">
        <f t="shared" si="15"/>
        <v/>
      </c>
      <c r="P38" s="38"/>
      <c r="Q38" s="38"/>
      <c r="R38" s="38"/>
    </row>
    <row r="39" spans="1:18" ht="19.5" thickBot="1" x14ac:dyDescent="0.45">
      <c r="A39" s="7">
        <v>30</v>
      </c>
      <c r="B39" s="21">
        <v>44281</v>
      </c>
      <c r="C39" s="45"/>
      <c r="D39" s="55"/>
      <c r="E39" s="56"/>
      <c r="F39" s="57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2" t="str">
        <f t="shared" si="18"/>
        <v/>
      </c>
      <c r="K39" s="43" t="str">
        <f t="shared" si="11"/>
        <v/>
      </c>
      <c r="L39" s="44" t="str">
        <f t="shared" si="12"/>
        <v/>
      </c>
      <c r="M39" s="42" t="str">
        <f t="shared" si="13"/>
        <v/>
      </c>
      <c r="N39" s="43" t="str">
        <f t="shared" si="14"/>
        <v/>
      </c>
      <c r="O39" s="44" t="str">
        <f t="shared" si="15"/>
        <v/>
      </c>
      <c r="P39" s="38"/>
      <c r="Q39" s="38"/>
      <c r="R39" s="38"/>
    </row>
    <row r="40" spans="1:18" ht="19.5" thickBot="1" x14ac:dyDescent="0.45">
      <c r="A40" s="7">
        <v>31</v>
      </c>
      <c r="B40" s="21">
        <v>44282</v>
      </c>
      <c r="C40" s="45"/>
      <c r="D40" s="55"/>
      <c r="E40" s="58"/>
      <c r="F40" s="57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2" t="str">
        <f t="shared" si="18"/>
        <v/>
      </c>
      <c r="K40" s="43" t="str">
        <f t="shared" si="11"/>
        <v/>
      </c>
      <c r="L40" s="44" t="str">
        <f t="shared" si="12"/>
        <v/>
      </c>
      <c r="M40" s="42" t="str">
        <f t="shared" si="13"/>
        <v/>
      </c>
      <c r="N40" s="43" t="str">
        <f t="shared" si="14"/>
        <v/>
      </c>
      <c r="O40" s="44" t="str">
        <f t="shared" si="15"/>
        <v/>
      </c>
      <c r="P40" s="38"/>
      <c r="Q40" s="38"/>
      <c r="R40" s="38"/>
    </row>
    <row r="41" spans="1:18" ht="19.5" thickBot="1" x14ac:dyDescent="0.45">
      <c r="A41" s="7">
        <v>32</v>
      </c>
      <c r="B41" s="21">
        <v>44283</v>
      </c>
      <c r="C41" s="45"/>
      <c r="D41" s="55"/>
      <c r="E41" s="58"/>
      <c r="F41" s="57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2" t="str">
        <f t="shared" si="18"/>
        <v/>
      </c>
      <c r="K41" s="43" t="str">
        <f t="shared" si="11"/>
        <v/>
      </c>
      <c r="L41" s="44" t="str">
        <f t="shared" si="12"/>
        <v/>
      </c>
      <c r="M41" s="42" t="str">
        <f t="shared" si="13"/>
        <v/>
      </c>
      <c r="N41" s="43" t="str">
        <f t="shared" si="14"/>
        <v/>
      </c>
      <c r="O41" s="44" t="str">
        <f t="shared" si="15"/>
        <v/>
      </c>
      <c r="P41" s="38"/>
      <c r="Q41" s="38"/>
      <c r="R41" s="38"/>
    </row>
    <row r="42" spans="1:18" ht="19.5" thickBot="1" x14ac:dyDescent="0.45">
      <c r="A42" s="7">
        <v>33</v>
      </c>
      <c r="B42" s="21">
        <v>44284</v>
      </c>
      <c r="C42" s="45"/>
      <c r="D42" s="55"/>
      <c r="E42" s="58"/>
      <c r="F42" s="78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2" t="str">
        <f t="shared" si="18"/>
        <v/>
      </c>
      <c r="K42" s="43" t="str">
        <f t="shared" si="11"/>
        <v/>
      </c>
      <c r="L42" s="44" t="str">
        <f t="shared" si="12"/>
        <v/>
      </c>
      <c r="M42" s="42" t="str">
        <f t="shared" si="13"/>
        <v/>
      </c>
      <c r="N42" s="43" t="str">
        <f t="shared" si="14"/>
        <v/>
      </c>
      <c r="O42" s="44" t="str">
        <f t="shared" si="15"/>
        <v/>
      </c>
      <c r="P42" s="38"/>
      <c r="Q42" s="38"/>
      <c r="R42" s="38"/>
    </row>
    <row r="43" spans="1:18" ht="19.5" thickBot="1" x14ac:dyDescent="0.45">
      <c r="A43" s="7">
        <v>34</v>
      </c>
      <c r="B43" s="21">
        <v>44285</v>
      </c>
      <c r="C43" s="45"/>
      <c r="D43" s="55"/>
      <c r="E43" s="58"/>
      <c r="F43" s="78"/>
      <c r="G43" s="20" t="str">
        <f t="shared" si="2"/>
        <v/>
      </c>
      <c r="H43" s="20" t="str">
        <f t="shared" si="3"/>
        <v/>
      </c>
      <c r="I43" s="20" t="str">
        <f t="shared" si="4"/>
        <v/>
      </c>
      <c r="J43" s="42" t="str">
        <f t="shared" si="18"/>
        <v/>
      </c>
      <c r="K43" s="43" t="str">
        <f t="shared" si="11"/>
        <v/>
      </c>
      <c r="L43" s="44" t="str">
        <f t="shared" si="12"/>
        <v/>
      </c>
      <c r="M43" s="42" t="str">
        <f>IF(D43="","",J43*D43)</f>
        <v/>
      </c>
      <c r="N43" s="43" t="str">
        <f t="shared" si="14"/>
        <v/>
      </c>
      <c r="O43" s="44" t="str">
        <f t="shared" si="15"/>
        <v/>
      </c>
      <c r="P43" s="38"/>
      <c r="Q43" s="38"/>
      <c r="R43" s="38"/>
    </row>
    <row r="44" spans="1:18" ht="19.5" thickBot="1" x14ac:dyDescent="0.45">
      <c r="A44" s="3">
        <v>35</v>
      </c>
      <c r="B44" s="21">
        <v>44286</v>
      </c>
      <c r="C44" s="45"/>
      <c r="D44" s="55"/>
      <c r="E44" s="58"/>
      <c r="F44" s="57"/>
      <c r="G44" s="20" t="str">
        <f>IF(D44="","",G43+M44)</f>
        <v/>
      </c>
      <c r="H44" s="20" t="str">
        <f t="shared" ref="H44:I44" si="19">IF(E44="","",H43+N44)</f>
        <v/>
      </c>
      <c r="I44" s="20" t="str">
        <f t="shared" si="19"/>
        <v/>
      </c>
      <c r="J44" s="42" t="str">
        <f t="shared" si="18"/>
        <v/>
      </c>
      <c r="K44" s="43" t="str">
        <f t="shared" si="11"/>
        <v/>
      </c>
      <c r="L44" s="44" t="str">
        <f t="shared" si="12"/>
        <v/>
      </c>
      <c r="M44" s="42" t="str">
        <f t="shared" si="13"/>
        <v/>
      </c>
      <c r="N44" s="43" t="str">
        <f t="shared" si="14"/>
        <v/>
      </c>
      <c r="O44" s="44" t="str">
        <f t="shared" si="15"/>
        <v/>
      </c>
    </row>
    <row r="45" spans="1:18" ht="19.5" thickBot="1" x14ac:dyDescent="0.45">
      <c r="A45" s="7">
        <v>36</v>
      </c>
      <c r="B45" s="21">
        <v>44287</v>
      </c>
      <c r="C45" s="45"/>
      <c r="D45" s="55"/>
      <c r="E45" s="58"/>
      <c r="F45" s="57"/>
      <c r="G45" s="20" t="str">
        <f t="shared" ref="G45:G59" si="20">IF(D45="","",G44+M45)</f>
        <v/>
      </c>
      <c r="H45" s="20" t="str">
        <f t="shared" ref="H45:H59" si="21">IF(E45="","",H44+N45)</f>
        <v/>
      </c>
      <c r="I45" s="20" t="str">
        <f t="shared" ref="I45:I59" si="22">IF(F45="","",I44+O45)</f>
        <v/>
      </c>
      <c r="J45" s="42" t="str">
        <f>IF(G44="","",G44*0.03)</f>
        <v/>
      </c>
      <c r="K45" s="43" t="str">
        <f t="shared" si="11"/>
        <v/>
      </c>
      <c r="L45" s="44" t="str">
        <f t="shared" si="12"/>
        <v/>
      </c>
      <c r="M45" s="42" t="str">
        <f>IF(D45="","",J45*D45)</f>
        <v/>
      </c>
      <c r="N45" s="43" t="str">
        <f t="shared" si="14"/>
        <v/>
      </c>
      <c r="O45" s="44" t="str">
        <f t="shared" si="15"/>
        <v/>
      </c>
    </row>
    <row r="46" spans="1:18" ht="19.5" thickBot="1" x14ac:dyDescent="0.45">
      <c r="A46" s="7">
        <v>37</v>
      </c>
      <c r="B46" s="21">
        <v>44288</v>
      </c>
      <c r="C46" s="45"/>
      <c r="D46" s="55"/>
      <c r="E46" s="56"/>
      <c r="F46" s="57"/>
      <c r="G46" s="20" t="str">
        <f t="shared" si="20"/>
        <v/>
      </c>
      <c r="H46" s="20" t="str">
        <f t="shared" si="21"/>
        <v/>
      </c>
      <c r="I46" s="20" t="str">
        <f t="shared" si="22"/>
        <v/>
      </c>
      <c r="J46" s="42" t="str">
        <f t="shared" si="18"/>
        <v/>
      </c>
      <c r="K46" s="43" t="str">
        <f t="shared" si="11"/>
        <v/>
      </c>
      <c r="L46" s="44" t="str">
        <f t="shared" si="12"/>
        <v/>
      </c>
      <c r="M46" s="42" t="str">
        <f t="shared" si="13"/>
        <v/>
      </c>
      <c r="N46" s="43" t="str">
        <f t="shared" si="14"/>
        <v/>
      </c>
      <c r="O46" s="44" t="str">
        <f t="shared" si="15"/>
        <v/>
      </c>
    </row>
    <row r="47" spans="1:18" ht="19.5" thickBot="1" x14ac:dyDescent="0.45">
      <c r="A47" s="7">
        <v>38</v>
      </c>
      <c r="B47" s="21">
        <v>44289</v>
      </c>
      <c r="C47" s="45"/>
      <c r="D47" s="55"/>
      <c r="E47" s="56"/>
      <c r="F47" s="57"/>
      <c r="G47" s="20" t="str">
        <f t="shared" si="20"/>
        <v/>
      </c>
      <c r="H47" s="20" t="str">
        <f t="shared" si="21"/>
        <v/>
      </c>
      <c r="I47" s="20" t="str">
        <f t="shared" si="22"/>
        <v/>
      </c>
      <c r="J47" s="42" t="str">
        <f t="shared" si="18"/>
        <v/>
      </c>
      <c r="K47" s="43" t="str">
        <f t="shared" si="11"/>
        <v/>
      </c>
      <c r="L47" s="44" t="str">
        <f t="shared" si="12"/>
        <v/>
      </c>
      <c r="M47" s="42" t="str">
        <f t="shared" si="13"/>
        <v/>
      </c>
      <c r="N47" s="43" t="str">
        <f t="shared" si="14"/>
        <v/>
      </c>
      <c r="O47" s="44" t="str">
        <f t="shared" si="15"/>
        <v/>
      </c>
    </row>
    <row r="48" spans="1:18" ht="19.5" thickBot="1" x14ac:dyDescent="0.45">
      <c r="A48" s="7">
        <v>39</v>
      </c>
      <c r="B48" s="21">
        <v>44290</v>
      </c>
      <c r="C48" s="45"/>
      <c r="D48" s="55"/>
      <c r="E48" s="56"/>
      <c r="F48" s="57"/>
      <c r="G48" s="20" t="str">
        <f t="shared" si="20"/>
        <v/>
      </c>
      <c r="H48" s="20" t="str">
        <f t="shared" si="21"/>
        <v/>
      </c>
      <c r="I48" s="20" t="str">
        <f t="shared" si="22"/>
        <v/>
      </c>
      <c r="J48" s="42" t="str">
        <f t="shared" si="18"/>
        <v/>
      </c>
      <c r="K48" s="43" t="str">
        <f t="shared" si="11"/>
        <v/>
      </c>
      <c r="L48" s="44" t="str">
        <f t="shared" si="12"/>
        <v/>
      </c>
      <c r="M48" s="42" t="str">
        <f t="shared" si="13"/>
        <v/>
      </c>
      <c r="N48" s="43" t="str">
        <f t="shared" si="14"/>
        <v/>
      </c>
      <c r="O48" s="44" t="str">
        <f t="shared" si="15"/>
        <v/>
      </c>
    </row>
    <row r="49" spans="1:15" ht="19.5" thickBot="1" x14ac:dyDescent="0.45">
      <c r="A49" s="7">
        <v>40</v>
      </c>
      <c r="B49" s="21">
        <v>44291</v>
      </c>
      <c r="C49" s="45"/>
      <c r="D49" s="55"/>
      <c r="E49" s="56"/>
      <c r="F49" s="57"/>
      <c r="G49" s="20" t="str">
        <f t="shared" si="20"/>
        <v/>
      </c>
      <c r="H49" s="20" t="str">
        <f t="shared" si="21"/>
        <v/>
      </c>
      <c r="I49" s="20" t="str">
        <f t="shared" si="22"/>
        <v/>
      </c>
      <c r="J49" s="42" t="str">
        <f t="shared" si="18"/>
        <v/>
      </c>
      <c r="K49" s="43" t="str">
        <f t="shared" si="11"/>
        <v/>
      </c>
      <c r="L49" s="44" t="str">
        <f t="shared" si="12"/>
        <v/>
      </c>
      <c r="M49" s="42" t="str">
        <f t="shared" si="13"/>
        <v/>
      </c>
      <c r="N49" s="43" t="str">
        <f t="shared" si="14"/>
        <v/>
      </c>
      <c r="O49" s="44" t="str">
        <f t="shared" si="15"/>
        <v/>
      </c>
    </row>
    <row r="50" spans="1:15" ht="19.5" thickBot="1" x14ac:dyDescent="0.45">
      <c r="A50" s="7">
        <v>41</v>
      </c>
      <c r="B50" s="21">
        <v>44292</v>
      </c>
      <c r="C50" s="45"/>
      <c r="D50" s="55"/>
      <c r="E50" s="56"/>
      <c r="F50" s="57"/>
      <c r="G50" s="20" t="str">
        <f t="shared" si="20"/>
        <v/>
      </c>
      <c r="H50" s="20" t="str">
        <f t="shared" si="21"/>
        <v/>
      </c>
      <c r="I50" s="20" t="str">
        <f t="shared" si="22"/>
        <v/>
      </c>
      <c r="J50" s="42" t="str">
        <f t="shared" si="18"/>
        <v/>
      </c>
      <c r="K50" s="43" t="str">
        <f t="shared" si="11"/>
        <v/>
      </c>
      <c r="L50" s="44" t="str">
        <f t="shared" si="12"/>
        <v/>
      </c>
      <c r="M50" s="42" t="str">
        <f t="shared" si="13"/>
        <v/>
      </c>
      <c r="N50" s="43" t="str">
        <f t="shared" si="14"/>
        <v/>
      </c>
      <c r="O50" s="44" t="str">
        <f t="shared" si="15"/>
        <v/>
      </c>
    </row>
    <row r="51" spans="1:15" ht="19.5" thickBot="1" x14ac:dyDescent="0.45">
      <c r="A51" s="7">
        <v>42</v>
      </c>
      <c r="B51" s="21">
        <v>44293</v>
      </c>
      <c r="C51" s="45"/>
      <c r="D51" s="55"/>
      <c r="E51" s="56"/>
      <c r="F51" s="57"/>
      <c r="G51" s="20" t="str">
        <f t="shared" si="20"/>
        <v/>
      </c>
      <c r="H51" s="20" t="str">
        <f t="shared" si="21"/>
        <v/>
      </c>
      <c r="I51" s="20" t="str">
        <f t="shared" si="22"/>
        <v/>
      </c>
      <c r="J51" s="42" t="str">
        <f t="shared" si="18"/>
        <v/>
      </c>
      <c r="K51" s="43" t="str">
        <f t="shared" si="11"/>
        <v/>
      </c>
      <c r="L51" s="44" t="str">
        <f t="shared" si="12"/>
        <v/>
      </c>
      <c r="M51" s="42" t="str">
        <f t="shared" si="13"/>
        <v/>
      </c>
      <c r="N51" s="43" t="str">
        <f t="shared" si="14"/>
        <v/>
      </c>
      <c r="O51" s="44" t="str">
        <f t="shared" si="15"/>
        <v/>
      </c>
    </row>
    <row r="52" spans="1:15" ht="19.5" thickBot="1" x14ac:dyDescent="0.45">
      <c r="A52" s="7">
        <v>43</v>
      </c>
      <c r="B52" s="21">
        <v>44294</v>
      </c>
      <c r="C52" s="45"/>
      <c r="D52" s="55"/>
      <c r="E52" s="56"/>
      <c r="F52" s="78"/>
      <c r="G52" s="20" t="str">
        <f t="shared" si="20"/>
        <v/>
      </c>
      <c r="H52" s="20" t="str">
        <f t="shared" si="21"/>
        <v/>
      </c>
      <c r="I52" s="20" t="str">
        <f t="shared" si="22"/>
        <v/>
      </c>
      <c r="J52" s="42" t="str">
        <f t="shared" si="18"/>
        <v/>
      </c>
      <c r="K52" s="43" t="str">
        <f t="shared" si="11"/>
        <v/>
      </c>
      <c r="L52" s="44" t="str">
        <f t="shared" si="12"/>
        <v/>
      </c>
      <c r="M52" s="42" t="str">
        <f t="shared" si="13"/>
        <v/>
      </c>
      <c r="N52" s="43" t="str">
        <f t="shared" si="14"/>
        <v/>
      </c>
      <c r="O52" s="44" t="str">
        <f t="shared" si="15"/>
        <v/>
      </c>
    </row>
    <row r="53" spans="1:15" ht="19.5" thickBot="1" x14ac:dyDescent="0.45">
      <c r="A53" s="7">
        <v>44</v>
      </c>
      <c r="B53" s="21">
        <v>44295</v>
      </c>
      <c r="C53" s="45"/>
      <c r="D53" s="55"/>
      <c r="E53" s="56"/>
      <c r="F53" s="57"/>
      <c r="G53" s="20" t="str">
        <f t="shared" si="20"/>
        <v/>
      </c>
      <c r="H53" s="20" t="str">
        <f t="shared" si="21"/>
        <v/>
      </c>
      <c r="I53" s="20" t="str">
        <f t="shared" si="22"/>
        <v/>
      </c>
      <c r="J53" s="42" t="str">
        <f t="shared" si="18"/>
        <v/>
      </c>
      <c r="K53" s="43" t="str">
        <f t="shared" si="11"/>
        <v/>
      </c>
      <c r="L53" s="44" t="str">
        <f t="shared" si="12"/>
        <v/>
      </c>
      <c r="M53" s="42" t="str">
        <f t="shared" si="13"/>
        <v/>
      </c>
      <c r="N53" s="43" t="str">
        <f t="shared" si="14"/>
        <v/>
      </c>
      <c r="O53" s="44" t="str">
        <f t="shared" si="15"/>
        <v/>
      </c>
    </row>
    <row r="54" spans="1:15" ht="19.5" thickBot="1" x14ac:dyDescent="0.45">
      <c r="A54" s="7">
        <v>45</v>
      </c>
      <c r="B54" s="21">
        <v>44296</v>
      </c>
      <c r="C54" s="45"/>
      <c r="D54" s="55"/>
      <c r="E54" s="56"/>
      <c r="F54" s="57"/>
      <c r="G54" s="20" t="str">
        <f t="shared" si="20"/>
        <v/>
      </c>
      <c r="H54" s="20" t="str">
        <f t="shared" si="21"/>
        <v/>
      </c>
      <c r="I54" s="20" t="str">
        <f t="shared" si="22"/>
        <v/>
      </c>
      <c r="J54" s="42" t="str">
        <f t="shared" si="18"/>
        <v/>
      </c>
      <c r="K54" s="43" t="str">
        <f t="shared" si="11"/>
        <v/>
      </c>
      <c r="L54" s="44" t="str">
        <f t="shared" si="12"/>
        <v/>
      </c>
      <c r="M54" s="42" t="str">
        <f t="shared" si="13"/>
        <v/>
      </c>
      <c r="N54" s="43" t="str">
        <f t="shared" si="14"/>
        <v/>
      </c>
      <c r="O54" s="44" t="str">
        <f t="shared" si="15"/>
        <v/>
      </c>
    </row>
    <row r="55" spans="1:15" ht="19.5" thickBot="1" x14ac:dyDescent="0.45">
      <c r="A55" s="7">
        <v>46</v>
      </c>
      <c r="B55" s="21">
        <v>44297</v>
      </c>
      <c r="C55" s="45"/>
      <c r="D55" s="55"/>
      <c r="E55" s="56"/>
      <c r="F55" s="57"/>
      <c r="G55" s="20" t="str">
        <f t="shared" si="20"/>
        <v/>
      </c>
      <c r="H55" s="20" t="str">
        <f t="shared" si="21"/>
        <v/>
      </c>
      <c r="I55" s="20" t="str">
        <f t="shared" si="22"/>
        <v/>
      </c>
      <c r="J55" s="42" t="str">
        <f t="shared" si="18"/>
        <v/>
      </c>
      <c r="K55" s="43" t="str">
        <f t="shared" si="11"/>
        <v/>
      </c>
      <c r="L55" s="44" t="str">
        <f t="shared" si="12"/>
        <v/>
      </c>
      <c r="M55" s="42" t="str">
        <f t="shared" si="13"/>
        <v/>
      </c>
      <c r="N55" s="43" t="str">
        <f t="shared" si="14"/>
        <v/>
      </c>
      <c r="O55" s="44" t="str">
        <f t="shared" si="15"/>
        <v/>
      </c>
    </row>
    <row r="56" spans="1:15" ht="19.5" thickBot="1" x14ac:dyDescent="0.45">
      <c r="A56" s="7">
        <v>47</v>
      </c>
      <c r="B56" s="21">
        <v>44298</v>
      </c>
      <c r="C56" s="45"/>
      <c r="D56" s="55"/>
      <c r="E56" s="56"/>
      <c r="F56" s="57"/>
      <c r="G56" s="20" t="str">
        <f t="shared" si="20"/>
        <v/>
      </c>
      <c r="H56" s="20" t="str">
        <f t="shared" si="21"/>
        <v/>
      </c>
      <c r="I56" s="20" t="str">
        <f t="shared" si="22"/>
        <v/>
      </c>
      <c r="J56" s="42" t="str">
        <f t="shared" si="18"/>
        <v/>
      </c>
      <c r="K56" s="43" t="str">
        <f t="shared" si="11"/>
        <v/>
      </c>
      <c r="L56" s="44" t="str">
        <f t="shared" si="12"/>
        <v/>
      </c>
      <c r="M56" s="42" t="str">
        <f t="shared" si="13"/>
        <v/>
      </c>
      <c r="N56" s="43" t="str">
        <f t="shared" si="14"/>
        <v/>
      </c>
      <c r="O56" s="44" t="str">
        <f t="shared" si="15"/>
        <v/>
      </c>
    </row>
    <row r="57" spans="1:15" ht="19.5" thickBot="1" x14ac:dyDescent="0.45">
      <c r="A57" s="7">
        <v>48</v>
      </c>
      <c r="B57" s="21">
        <v>44299</v>
      </c>
      <c r="C57" s="45"/>
      <c r="D57" s="55"/>
      <c r="E57" s="56"/>
      <c r="F57" s="57"/>
      <c r="G57" s="20" t="str">
        <f t="shared" si="20"/>
        <v/>
      </c>
      <c r="H57" s="20" t="str">
        <f t="shared" si="21"/>
        <v/>
      </c>
      <c r="I57" s="20" t="str">
        <f t="shared" si="22"/>
        <v/>
      </c>
      <c r="J57" s="42" t="str">
        <f t="shared" si="18"/>
        <v/>
      </c>
      <c r="K57" s="43" t="str">
        <f t="shared" si="11"/>
        <v/>
      </c>
      <c r="L57" s="44" t="str">
        <f t="shared" si="12"/>
        <v/>
      </c>
      <c r="M57" s="42" t="str">
        <f t="shared" si="13"/>
        <v/>
      </c>
      <c r="N57" s="43" t="str">
        <f t="shared" si="14"/>
        <v/>
      </c>
      <c r="O57" s="44" t="str">
        <f t="shared" si="15"/>
        <v/>
      </c>
    </row>
    <row r="58" spans="1:15" ht="19.5" thickBot="1" x14ac:dyDescent="0.45">
      <c r="A58" s="7">
        <v>49</v>
      </c>
      <c r="B58" s="21">
        <v>44300</v>
      </c>
      <c r="C58" s="45"/>
      <c r="D58" s="55"/>
      <c r="E58" s="56"/>
      <c r="F58" s="57"/>
      <c r="G58" s="20" t="str">
        <f t="shared" si="20"/>
        <v/>
      </c>
      <c r="H58" s="20" t="str">
        <f t="shared" si="21"/>
        <v/>
      </c>
      <c r="I58" s="20" t="str">
        <f t="shared" si="22"/>
        <v/>
      </c>
      <c r="J58" s="42" t="str">
        <f t="shared" si="18"/>
        <v/>
      </c>
      <c r="K58" s="43" t="str">
        <f t="shared" si="11"/>
        <v/>
      </c>
      <c r="L58" s="44" t="str">
        <f t="shared" si="12"/>
        <v/>
      </c>
      <c r="M58" s="42" t="str">
        <f t="shared" si="13"/>
        <v/>
      </c>
      <c r="N58" s="43" t="str">
        <f t="shared" si="14"/>
        <v/>
      </c>
      <c r="O58" s="44" t="str">
        <f t="shared" si="15"/>
        <v/>
      </c>
    </row>
    <row r="59" spans="1:15" ht="19.5" thickBot="1" x14ac:dyDescent="0.45">
      <c r="A59" s="7">
        <v>50</v>
      </c>
      <c r="B59" s="21">
        <v>44301</v>
      </c>
      <c r="C59" s="49"/>
      <c r="D59" s="59"/>
      <c r="E59" s="60"/>
      <c r="F59" s="61"/>
      <c r="G59" s="20" t="str">
        <f t="shared" si="20"/>
        <v/>
      </c>
      <c r="H59" s="20" t="str">
        <f t="shared" si="21"/>
        <v/>
      </c>
      <c r="I59" s="20" t="str">
        <f t="shared" si="22"/>
        <v/>
      </c>
      <c r="J59" s="42" t="str">
        <f t="shared" si="18"/>
        <v/>
      </c>
      <c r="K59" s="43" t="str">
        <f t="shared" si="11"/>
        <v/>
      </c>
      <c r="L59" s="44" t="str">
        <f t="shared" si="12"/>
        <v/>
      </c>
      <c r="M59" s="42" t="str">
        <f t="shared" si="13"/>
        <v/>
      </c>
      <c r="N59" s="43" t="str">
        <f t="shared" si="14"/>
        <v/>
      </c>
      <c r="O59" s="44" t="str">
        <f t="shared" si="15"/>
        <v/>
      </c>
    </row>
    <row r="60" spans="1:15" ht="19.5" thickBot="1" x14ac:dyDescent="0.45">
      <c r="A60" s="7"/>
      <c r="B60" s="94" t="s">
        <v>4</v>
      </c>
      <c r="C60" s="95"/>
      <c r="D60" s="5">
        <f>COUNTIF(D9:D59,1.27)</f>
        <v>6</v>
      </c>
      <c r="E60" s="5">
        <f>COUNTIF(E9:E59,1.5)</f>
        <v>6</v>
      </c>
      <c r="F60" s="6">
        <f>COUNTIF(F9:F59,2)</f>
        <v>5</v>
      </c>
      <c r="G60" s="68" t="e">
        <f>M60+G8</f>
        <v>#REF!</v>
      </c>
      <c r="H60" s="69">
        <f>N60+H8</f>
        <v>124618.19376531249</v>
      </c>
      <c r="I60" s="70">
        <f>O60+I8</f>
        <v>133822.55776</v>
      </c>
      <c r="J60" s="65" t="s">
        <v>31</v>
      </c>
      <c r="K60" s="66">
        <f>B59-B9</f>
        <v>21</v>
      </c>
      <c r="L60" s="67" t="s">
        <v>32</v>
      </c>
      <c r="M60" s="79" t="e">
        <f>SUM(M9:M59)</f>
        <v>#REF!</v>
      </c>
      <c r="N60" s="80">
        <f>SUM(N9:N59)</f>
        <v>24618.193765312499</v>
      </c>
      <c r="O60" s="81">
        <f>SUM(O9:O59)</f>
        <v>33822.557760000003</v>
      </c>
    </row>
    <row r="61" spans="1:15" ht="19.5" thickBot="1" x14ac:dyDescent="0.45">
      <c r="A61" s="7"/>
      <c r="B61" s="88" t="s">
        <v>5</v>
      </c>
      <c r="C61" s="89"/>
      <c r="D61" s="5">
        <f>COUNTIF(D9:D59,-1)</f>
        <v>0</v>
      </c>
      <c r="E61" s="5">
        <f>COUNTIF(E9:E59,-1)</f>
        <v>0</v>
      </c>
      <c r="F61" s="6">
        <f>COUNTIF(F9:F59,-1)</f>
        <v>1</v>
      </c>
      <c r="G61" s="86" t="s">
        <v>30</v>
      </c>
      <c r="H61" s="87"/>
      <c r="I61" s="93"/>
      <c r="J61" s="86" t="s">
        <v>33</v>
      </c>
      <c r="K61" s="87"/>
      <c r="L61" s="93"/>
      <c r="M61" s="7"/>
      <c r="N61" s="3"/>
      <c r="O61" s="4"/>
    </row>
    <row r="62" spans="1:15" ht="19.5" thickBot="1" x14ac:dyDescent="0.45">
      <c r="A62" s="7"/>
      <c r="B62" s="88" t="s">
        <v>35</v>
      </c>
      <c r="C62" s="89"/>
      <c r="D62" s="5">
        <f>COUNTIF(D9:D59,0)</f>
        <v>0</v>
      </c>
      <c r="E62" s="5">
        <f>COUNTIF(E9:E59,0)</f>
        <v>0</v>
      </c>
      <c r="F62" s="5">
        <f>COUNTIF(F9:F59,0)</f>
        <v>0</v>
      </c>
      <c r="G62" s="74" t="e">
        <f>G60/G8</f>
        <v>#REF!</v>
      </c>
      <c r="H62" s="75">
        <f t="shared" ref="H62" si="23">H60/H8</f>
        <v>1.2461819376531249</v>
      </c>
      <c r="I62" s="76">
        <f>I60/I8</f>
        <v>1.3382255776</v>
      </c>
      <c r="J62" s="63" t="e">
        <f>(G62-100%)*30/K60</f>
        <v>#REF!</v>
      </c>
      <c r="K62" s="63">
        <f>(H62-100%)*30/K60</f>
        <v>0.35168848236160699</v>
      </c>
      <c r="L62" s="64">
        <f>(I62-100%)*30/K60</f>
        <v>0.48317939657142861</v>
      </c>
      <c r="M62" s="8"/>
      <c r="N62" s="2"/>
      <c r="O62" s="9"/>
    </row>
    <row r="63" spans="1:15" ht="19.5" thickBot="1" x14ac:dyDescent="0.45">
      <c r="A63" s="3"/>
      <c r="B63" s="86" t="s">
        <v>3</v>
      </c>
      <c r="C63" s="87"/>
      <c r="D63" s="77">
        <f t="shared" ref="D63:E63" si="24">D60/(D60+D61+D62)</f>
        <v>1</v>
      </c>
      <c r="E63" s="72">
        <f t="shared" si="24"/>
        <v>1</v>
      </c>
      <c r="F63" s="73">
        <f>F60/(F60+F61+F62)</f>
        <v>0.83333333333333337</v>
      </c>
    </row>
    <row r="65" spans="4:6" x14ac:dyDescent="0.4">
      <c r="D65" s="71"/>
      <c r="E65" s="71"/>
      <c r="F65" s="71"/>
    </row>
  </sheetData>
  <mergeCells count="11">
    <mergeCell ref="B63:C63"/>
    <mergeCell ref="B62:C62"/>
    <mergeCell ref="J8:L8"/>
    <mergeCell ref="J6:L6"/>
    <mergeCell ref="M6:O6"/>
    <mergeCell ref="G6:I6"/>
    <mergeCell ref="M8:O8"/>
    <mergeCell ref="B60:C60"/>
    <mergeCell ref="B61:C61"/>
    <mergeCell ref="G61:I61"/>
    <mergeCell ref="J61:L61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2:E157"/>
  <sheetViews>
    <sheetView topLeftCell="A152" zoomScale="80" zoomScaleNormal="80" workbookViewId="0">
      <selection activeCell="B157" sqref="B157"/>
    </sheetView>
  </sheetViews>
  <sheetFormatPr defaultColWidth="8.125" defaultRowHeight="14.25" x14ac:dyDescent="0.4"/>
  <cols>
    <col min="1" max="1" width="6.625" style="51" customWidth="1"/>
    <col min="2" max="2" width="9.5" style="50" customWidth="1"/>
    <col min="3" max="9" width="8.125" style="50"/>
    <col min="10" max="10" width="6.875" style="50" customWidth="1"/>
    <col min="11" max="256" width="8.125" style="50"/>
    <col min="257" max="257" width="6.625" style="50" customWidth="1"/>
    <col min="258" max="258" width="7.25" style="50" customWidth="1"/>
    <col min="259" max="512" width="8.125" style="50"/>
    <col min="513" max="513" width="6.625" style="50" customWidth="1"/>
    <col min="514" max="514" width="7.25" style="50" customWidth="1"/>
    <col min="515" max="768" width="8.125" style="50"/>
    <col min="769" max="769" width="6.625" style="50" customWidth="1"/>
    <col min="770" max="770" width="7.25" style="50" customWidth="1"/>
    <col min="771" max="1024" width="8.125" style="50"/>
    <col min="1025" max="1025" width="6.625" style="50" customWidth="1"/>
    <col min="1026" max="1026" width="7.25" style="50" customWidth="1"/>
    <col min="1027" max="1280" width="8.125" style="50"/>
    <col min="1281" max="1281" width="6.625" style="50" customWidth="1"/>
    <col min="1282" max="1282" width="7.25" style="50" customWidth="1"/>
    <col min="1283" max="1536" width="8.125" style="50"/>
    <col min="1537" max="1537" width="6.625" style="50" customWidth="1"/>
    <col min="1538" max="1538" width="7.25" style="50" customWidth="1"/>
    <col min="1539" max="1792" width="8.125" style="50"/>
    <col min="1793" max="1793" width="6.625" style="50" customWidth="1"/>
    <col min="1794" max="1794" width="7.25" style="50" customWidth="1"/>
    <col min="1795" max="2048" width="8.125" style="50"/>
    <col min="2049" max="2049" width="6.625" style="50" customWidth="1"/>
    <col min="2050" max="2050" width="7.25" style="50" customWidth="1"/>
    <col min="2051" max="2304" width="8.125" style="50"/>
    <col min="2305" max="2305" width="6.625" style="50" customWidth="1"/>
    <col min="2306" max="2306" width="7.25" style="50" customWidth="1"/>
    <col min="2307" max="2560" width="8.125" style="50"/>
    <col min="2561" max="2561" width="6.625" style="50" customWidth="1"/>
    <col min="2562" max="2562" width="7.25" style="50" customWidth="1"/>
    <col min="2563" max="2816" width="8.125" style="50"/>
    <col min="2817" max="2817" width="6.625" style="50" customWidth="1"/>
    <col min="2818" max="2818" width="7.25" style="50" customWidth="1"/>
    <col min="2819" max="3072" width="8.125" style="50"/>
    <col min="3073" max="3073" width="6.625" style="50" customWidth="1"/>
    <col min="3074" max="3074" width="7.25" style="50" customWidth="1"/>
    <col min="3075" max="3328" width="8.125" style="50"/>
    <col min="3329" max="3329" width="6.625" style="50" customWidth="1"/>
    <col min="3330" max="3330" width="7.25" style="50" customWidth="1"/>
    <col min="3331" max="3584" width="8.125" style="50"/>
    <col min="3585" max="3585" width="6.625" style="50" customWidth="1"/>
    <col min="3586" max="3586" width="7.25" style="50" customWidth="1"/>
    <col min="3587" max="3840" width="8.125" style="50"/>
    <col min="3841" max="3841" width="6.625" style="50" customWidth="1"/>
    <col min="3842" max="3842" width="7.25" style="50" customWidth="1"/>
    <col min="3843" max="4096" width="8.125" style="50"/>
    <col min="4097" max="4097" width="6.625" style="50" customWidth="1"/>
    <col min="4098" max="4098" width="7.25" style="50" customWidth="1"/>
    <col min="4099" max="4352" width="8.125" style="50"/>
    <col min="4353" max="4353" width="6.625" style="50" customWidth="1"/>
    <col min="4354" max="4354" width="7.25" style="50" customWidth="1"/>
    <col min="4355" max="4608" width="8.125" style="50"/>
    <col min="4609" max="4609" width="6.625" style="50" customWidth="1"/>
    <col min="4610" max="4610" width="7.25" style="50" customWidth="1"/>
    <col min="4611" max="4864" width="8.125" style="50"/>
    <col min="4865" max="4865" width="6.625" style="50" customWidth="1"/>
    <col min="4866" max="4866" width="7.25" style="50" customWidth="1"/>
    <col min="4867" max="5120" width="8.125" style="50"/>
    <col min="5121" max="5121" width="6.625" style="50" customWidth="1"/>
    <col min="5122" max="5122" width="7.25" style="50" customWidth="1"/>
    <col min="5123" max="5376" width="8.125" style="50"/>
    <col min="5377" max="5377" width="6.625" style="50" customWidth="1"/>
    <col min="5378" max="5378" width="7.25" style="50" customWidth="1"/>
    <col min="5379" max="5632" width="8.125" style="50"/>
    <col min="5633" max="5633" width="6.625" style="50" customWidth="1"/>
    <col min="5634" max="5634" width="7.25" style="50" customWidth="1"/>
    <col min="5635" max="5888" width="8.125" style="50"/>
    <col min="5889" max="5889" width="6.625" style="50" customWidth="1"/>
    <col min="5890" max="5890" width="7.25" style="50" customWidth="1"/>
    <col min="5891" max="6144" width="8.125" style="50"/>
    <col min="6145" max="6145" width="6.625" style="50" customWidth="1"/>
    <col min="6146" max="6146" width="7.25" style="50" customWidth="1"/>
    <col min="6147" max="6400" width="8.125" style="50"/>
    <col min="6401" max="6401" width="6.625" style="50" customWidth="1"/>
    <col min="6402" max="6402" width="7.25" style="50" customWidth="1"/>
    <col min="6403" max="6656" width="8.125" style="50"/>
    <col min="6657" max="6657" width="6.625" style="50" customWidth="1"/>
    <col min="6658" max="6658" width="7.25" style="50" customWidth="1"/>
    <col min="6659" max="6912" width="8.125" style="50"/>
    <col min="6913" max="6913" width="6.625" style="50" customWidth="1"/>
    <col min="6914" max="6914" width="7.25" style="50" customWidth="1"/>
    <col min="6915" max="7168" width="8.125" style="50"/>
    <col min="7169" max="7169" width="6.625" style="50" customWidth="1"/>
    <col min="7170" max="7170" width="7.25" style="50" customWidth="1"/>
    <col min="7171" max="7424" width="8.125" style="50"/>
    <col min="7425" max="7425" width="6.625" style="50" customWidth="1"/>
    <col min="7426" max="7426" width="7.25" style="50" customWidth="1"/>
    <col min="7427" max="7680" width="8.125" style="50"/>
    <col min="7681" max="7681" width="6.625" style="50" customWidth="1"/>
    <col min="7682" max="7682" width="7.25" style="50" customWidth="1"/>
    <col min="7683" max="7936" width="8.125" style="50"/>
    <col min="7937" max="7937" width="6.625" style="50" customWidth="1"/>
    <col min="7938" max="7938" width="7.25" style="50" customWidth="1"/>
    <col min="7939" max="8192" width="8.125" style="50"/>
    <col min="8193" max="8193" width="6.625" style="50" customWidth="1"/>
    <col min="8194" max="8194" width="7.25" style="50" customWidth="1"/>
    <col min="8195" max="8448" width="8.125" style="50"/>
    <col min="8449" max="8449" width="6.625" style="50" customWidth="1"/>
    <col min="8450" max="8450" width="7.25" style="50" customWidth="1"/>
    <col min="8451" max="8704" width="8.125" style="50"/>
    <col min="8705" max="8705" width="6.625" style="50" customWidth="1"/>
    <col min="8706" max="8706" width="7.25" style="50" customWidth="1"/>
    <col min="8707" max="8960" width="8.125" style="50"/>
    <col min="8961" max="8961" width="6.625" style="50" customWidth="1"/>
    <col min="8962" max="8962" width="7.25" style="50" customWidth="1"/>
    <col min="8963" max="9216" width="8.125" style="50"/>
    <col min="9217" max="9217" width="6.625" style="50" customWidth="1"/>
    <col min="9218" max="9218" width="7.25" style="50" customWidth="1"/>
    <col min="9219" max="9472" width="8.125" style="50"/>
    <col min="9473" max="9473" width="6.625" style="50" customWidth="1"/>
    <col min="9474" max="9474" width="7.25" style="50" customWidth="1"/>
    <col min="9475" max="9728" width="8.125" style="50"/>
    <col min="9729" max="9729" width="6.625" style="50" customWidth="1"/>
    <col min="9730" max="9730" width="7.25" style="50" customWidth="1"/>
    <col min="9731" max="9984" width="8.125" style="50"/>
    <col min="9985" max="9985" width="6.625" style="50" customWidth="1"/>
    <col min="9986" max="9986" width="7.25" style="50" customWidth="1"/>
    <col min="9987" max="10240" width="8.125" style="50"/>
    <col min="10241" max="10241" width="6.625" style="50" customWidth="1"/>
    <col min="10242" max="10242" width="7.25" style="50" customWidth="1"/>
    <col min="10243" max="10496" width="8.125" style="50"/>
    <col min="10497" max="10497" width="6.625" style="50" customWidth="1"/>
    <col min="10498" max="10498" width="7.25" style="50" customWidth="1"/>
    <col min="10499" max="10752" width="8.125" style="50"/>
    <col min="10753" max="10753" width="6.625" style="50" customWidth="1"/>
    <col min="10754" max="10754" width="7.25" style="50" customWidth="1"/>
    <col min="10755" max="11008" width="8.125" style="50"/>
    <col min="11009" max="11009" width="6.625" style="50" customWidth="1"/>
    <col min="11010" max="11010" width="7.25" style="50" customWidth="1"/>
    <col min="11011" max="11264" width="8.125" style="50"/>
    <col min="11265" max="11265" width="6.625" style="50" customWidth="1"/>
    <col min="11266" max="11266" width="7.25" style="50" customWidth="1"/>
    <col min="11267" max="11520" width="8.125" style="50"/>
    <col min="11521" max="11521" width="6.625" style="50" customWidth="1"/>
    <col min="11522" max="11522" width="7.25" style="50" customWidth="1"/>
    <col min="11523" max="11776" width="8.125" style="50"/>
    <col min="11777" max="11777" width="6.625" style="50" customWidth="1"/>
    <col min="11778" max="11778" width="7.25" style="50" customWidth="1"/>
    <col min="11779" max="12032" width="8.125" style="50"/>
    <col min="12033" max="12033" width="6.625" style="50" customWidth="1"/>
    <col min="12034" max="12034" width="7.25" style="50" customWidth="1"/>
    <col min="12035" max="12288" width="8.125" style="50"/>
    <col min="12289" max="12289" width="6.625" style="50" customWidth="1"/>
    <col min="12290" max="12290" width="7.25" style="50" customWidth="1"/>
    <col min="12291" max="12544" width="8.125" style="50"/>
    <col min="12545" max="12545" width="6.625" style="50" customWidth="1"/>
    <col min="12546" max="12546" width="7.25" style="50" customWidth="1"/>
    <col min="12547" max="12800" width="8.125" style="50"/>
    <col min="12801" max="12801" width="6.625" style="50" customWidth="1"/>
    <col min="12802" max="12802" width="7.25" style="50" customWidth="1"/>
    <col min="12803" max="13056" width="8.125" style="50"/>
    <col min="13057" max="13057" width="6.625" style="50" customWidth="1"/>
    <col min="13058" max="13058" width="7.25" style="50" customWidth="1"/>
    <col min="13059" max="13312" width="8.125" style="50"/>
    <col min="13313" max="13313" width="6.625" style="50" customWidth="1"/>
    <col min="13314" max="13314" width="7.25" style="50" customWidth="1"/>
    <col min="13315" max="13568" width="8.125" style="50"/>
    <col min="13569" max="13569" width="6.625" style="50" customWidth="1"/>
    <col min="13570" max="13570" width="7.25" style="50" customWidth="1"/>
    <col min="13571" max="13824" width="8.125" style="50"/>
    <col min="13825" max="13825" width="6.625" style="50" customWidth="1"/>
    <col min="13826" max="13826" width="7.25" style="50" customWidth="1"/>
    <col min="13827" max="14080" width="8.125" style="50"/>
    <col min="14081" max="14081" width="6.625" style="50" customWidth="1"/>
    <col min="14082" max="14082" width="7.25" style="50" customWidth="1"/>
    <col min="14083" max="14336" width="8.125" style="50"/>
    <col min="14337" max="14337" width="6.625" style="50" customWidth="1"/>
    <col min="14338" max="14338" width="7.25" style="50" customWidth="1"/>
    <col min="14339" max="14592" width="8.125" style="50"/>
    <col min="14593" max="14593" width="6.625" style="50" customWidth="1"/>
    <col min="14594" max="14594" width="7.25" style="50" customWidth="1"/>
    <col min="14595" max="14848" width="8.125" style="50"/>
    <col min="14849" max="14849" width="6.625" style="50" customWidth="1"/>
    <col min="14850" max="14850" width="7.25" style="50" customWidth="1"/>
    <col min="14851" max="15104" width="8.125" style="50"/>
    <col min="15105" max="15105" width="6.625" style="50" customWidth="1"/>
    <col min="15106" max="15106" width="7.25" style="50" customWidth="1"/>
    <col min="15107" max="15360" width="8.125" style="50"/>
    <col min="15361" max="15361" width="6.625" style="50" customWidth="1"/>
    <col min="15362" max="15362" width="7.25" style="50" customWidth="1"/>
    <col min="15363" max="15616" width="8.125" style="50"/>
    <col min="15617" max="15617" width="6.625" style="50" customWidth="1"/>
    <col min="15618" max="15618" width="7.25" style="50" customWidth="1"/>
    <col min="15619" max="15872" width="8.125" style="50"/>
    <col min="15873" max="15873" width="6.625" style="50" customWidth="1"/>
    <col min="15874" max="15874" width="7.25" style="50" customWidth="1"/>
    <col min="15875" max="16128" width="8.125" style="50"/>
    <col min="16129" max="16129" width="6.625" style="50" customWidth="1"/>
    <col min="16130" max="16130" width="7.25" style="50" customWidth="1"/>
    <col min="16131" max="16384" width="8.125" style="50"/>
  </cols>
  <sheetData>
    <row r="2" spans="2:4" x14ac:dyDescent="0.4">
      <c r="B2" s="82">
        <v>44639</v>
      </c>
      <c r="C2" s="50" t="s">
        <v>37</v>
      </c>
    </row>
    <row r="5" spans="2:4" x14ac:dyDescent="0.4">
      <c r="D5" s="83"/>
    </row>
    <row r="8" spans="2:4" x14ac:dyDescent="0.4">
      <c r="B8" s="82"/>
    </row>
    <row r="12" spans="2:4" x14ac:dyDescent="0.4">
      <c r="B12" s="82" t="s">
        <v>38</v>
      </c>
    </row>
    <row r="40" spans="2:5" ht="9.75" customHeight="1" x14ac:dyDescent="0.4">
      <c r="B40" s="51"/>
      <c r="C40" s="51"/>
      <c r="D40" s="51"/>
      <c r="E40" s="51"/>
    </row>
    <row r="42" spans="2:5" x14ac:dyDescent="0.4">
      <c r="B42" s="82">
        <v>44640</v>
      </c>
      <c r="C42" s="50" t="s">
        <v>39</v>
      </c>
    </row>
    <row r="67" spans="2:2" x14ac:dyDescent="0.4">
      <c r="B67" s="50" t="s">
        <v>43</v>
      </c>
    </row>
    <row r="91" spans="2:2" x14ac:dyDescent="0.4">
      <c r="B91" s="50" t="s">
        <v>46</v>
      </c>
    </row>
    <row r="92" spans="2:2" x14ac:dyDescent="0.4">
      <c r="B92" s="50" t="s">
        <v>50</v>
      </c>
    </row>
    <row r="116" spans="2:2" x14ac:dyDescent="0.4">
      <c r="B116" s="50" t="s">
        <v>51</v>
      </c>
    </row>
    <row r="157" spans="2:2" x14ac:dyDescent="0.4">
      <c r="B157" s="50" t="s">
        <v>53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17DB9-0654-4348-8EB9-291975A76A32}">
  <dimension ref="A1"/>
  <sheetViews>
    <sheetView workbookViewId="0"/>
  </sheetViews>
  <sheetFormatPr defaultRowHeight="18.75" x14ac:dyDescent="0.4"/>
  <sheetData/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M29"/>
  <sheetViews>
    <sheetView zoomScale="145" zoomScaleSheetLayoutView="100" workbookViewId="0">
      <selection activeCell="A22" sqref="A22:J29"/>
    </sheetView>
  </sheetViews>
  <sheetFormatPr defaultColWidth="8.125" defaultRowHeight="13.5" x14ac:dyDescent="0.4"/>
  <cols>
    <col min="1" max="10" width="8.125" style="50"/>
    <col min="11" max="11" width="7.5" style="50" customWidth="1"/>
    <col min="12" max="16384" width="8.125" style="50"/>
  </cols>
  <sheetData>
    <row r="1" spans="1:13" x14ac:dyDescent="0.4">
      <c r="A1" s="50" t="s">
        <v>26</v>
      </c>
    </row>
    <row r="2" spans="1:13" x14ac:dyDescent="0.4">
      <c r="A2" s="96" t="s">
        <v>47</v>
      </c>
      <c r="B2" s="97"/>
      <c r="C2" s="97"/>
      <c r="D2" s="97"/>
      <c r="E2" s="97"/>
      <c r="F2" s="97"/>
      <c r="G2" s="97"/>
      <c r="H2" s="97"/>
      <c r="I2" s="97"/>
      <c r="J2" s="97"/>
    </row>
    <row r="3" spans="1:13" x14ac:dyDescent="0.4">
      <c r="A3" s="97"/>
      <c r="B3" s="97"/>
      <c r="C3" s="97"/>
      <c r="D3" s="97"/>
      <c r="E3" s="97"/>
      <c r="F3" s="97"/>
      <c r="G3" s="97"/>
      <c r="H3" s="97"/>
      <c r="I3" s="97"/>
      <c r="J3" s="97"/>
    </row>
    <row r="4" spans="1:13" x14ac:dyDescent="0.4">
      <c r="A4" s="97"/>
      <c r="B4" s="97"/>
      <c r="C4" s="97"/>
      <c r="D4" s="97"/>
      <c r="E4" s="97"/>
      <c r="F4" s="97"/>
      <c r="G4" s="97"/>
      <c r="H4" s="97"/>
      <c r="I4" s="97"/>
      <c r="J4" s="97"/>
    </row>
    <row r="5" spans="1:13" x14ac:dyDescent="0.4">
      <c r="A5" s="97"/>
      <c r="B5" s="97"/>
      <c r="C5" s="97"/>
      <c r="D5" s="97"/>
      <c r="E5" s="97"/>
      <c r="F5" s="97"/>
      <c r="G5" s="97"/>
      <c r="H5" s="97"/>
      <c r="I5" s="97"/>
      <c r="J5" s="97"/>
      <c r="M5" s="50" t="s">
        <v>36</v>
      </c>
    </row>
    <row r="6" spans="1:13" x14ac:dyDescent="0.4">
      <c r="A6" s="97"/>
      <c r="B6" s="97"/>
      <c r="C6" s="97"/>
      <c r="D6" s="97"/>
      <c r="E6" s="97"/>
      <c r="F6" s="97"/>
      <c r="G6" s="97"/>
      <c r="H6" s="97"/>
      <c r="I6" s="97"/>
      <c r="J6" s="97"/>
    </row>
    <row r="7" spans="1:13" x14ac:dyDescent="0.4">
      <c r="A7" s="97"/>
      <c r="B7" s="97"/>
      <c r="C7" s="97"/>
      <c r="D7" s="97"/>
      <c r="E7" s="97"/>
      <c r="F7" s="97"/>
      <c r="G7" s="97"/>
      <c r="H7" s="97"/>
      <c r="I7" s="97"/>
      <c r="J7" s="97"/>
    </row>
    <row r="8" spans="1:13" x14ac:dyDescent="0.4">
      <c r="A8" s="97"/>
      <c r="B8" s="97"/>
      <c r="C8" s="97"/>
      <c r="D8" s="97"/>
      <c r="E8" s="97"/>
      <c r="F8" s="97"/>
      <c r="G8" s="97"/>
      <c r="H8" s="97"/>
      <c r="I8" s="97"/>
      <c r="J8" s="97"/>
    </row>
    <row r="9" spans="1:13" x14ac:dyDescent="0.4">
      <c r="A9" s="97"/>
      <c r="B9" s="97"/>
      <c r="C9" s="97"/>
      <c r="D9" s="97"/>
      <c r="E9" s="97"/>
      <c r="F9" s="97"/>
      <c r="G9" s="97"/>
      <c r="H9" s="97"/>
      <c r="I9" s="97"/>
      <c r="J9" s="97"/>
    </row>
    <row r="11" spans="1:13" x14ac:dyDescent="0.4">
      <c r="A11" s="50" t="s">
        <v>27</v>
      </c>
    </row>
    <row r="12" spans="1:13" x14ac:dyDescent="0.4">
      <c r="A12" s="98" t="s">
        <v>48</v>
      </c>
      <c r="B12" s="99"/>
      <c r="C12" s="99"/>
      <c r="D12" s="99"/>
      <c r="E12" s="99"/>
      <c r="F12" s="99"/>
      <c r="G12" s="99"/>
      <c r="H12" s="99"/>
      <c r="I12" s="99"/>
      <c r="J12" s="99"/>
    </row>
    <row r="13" spans="1:13" x14ac:dyDescent="0.4">
      <c r="A13" s="99"/>
      <c r="B13" s="99"/>
      <c r="C13" s="99"/>
      <c r="D13" s="99"/>
      <c r="E13" s="99"/>
      <c r="F13" s="99"/>
      <c r="G13" s="99"/>
      <c r="H13" s="99"/>
      <c r="I13" s="99"/>
      <c r="J13" s="99"/>
    </row>
    <row r="14" spans="1:13" x14ac:dyDescent="0.4">
      <c r="A14" s="99"/>
      <c r="B14" s="99"/>
      <c r="C14" s="99"/>
      <c r="D14" s="99"/>
      <c r="E14" s="99"/>
      <c r="F14" s="99"/>
      <c r="G14" s="99"/>
      <c r="H14" s="99"/>
      <c r="I14" s="99"/>
      <c r="J14" s="99"/>
    </row>
    <row r="15" spans="1:13" x14ac:dyDescent="0.4">
      <c r="A15" s="99"/>
      <c r="B15" s="99"/>
      <c r="C15" s="99"/>
      <c r="D15" s="99"/>
      <c r="E15" s="99"/>
      <c r="F15" s="99"/>
      <c r="G15" s="99"/>
      <c r="H15" s="99"/>
      <c r="I15" s="99"/>
      <c r="J15" s="99"/>
    </row>
    <row r="16" spans="1:13" x14ac:dyDescent="0.4">
      <c r="A16" s="99"/>
      <c r="B16" s="99"/>
      <c r="C16" s="99"/>
      <c r="D16" s="99"/>
      <c r="E16" s="99"/>
      <c r="F16" s="99"/>
      <c r="G16" s="99"/>
      <c r="H16" s="99"/>
      <c r="I16" s="99"/>
      <c r="J16" s="99"/>
    </row>
    <row r="17" spans="1:10" x14ac:dyDescent="0.4">
      <c r="A17" s="99"/>
      <c r="B17" s="99"/>
      <c r="C17" s="99"/>
      <c r="D17" s="99"/>
      <c r="E17" s="99"/>
      <c r="F17" s="99"/>
      <c r="G17" s="99"/>
      <c r="H17" s="99"/>
      <c r="I17" s="99"/>
      <c r="J17" s="99"/>
    </row>
    <row r="18" spans="1:10" x14ac:dyDescent="0.4">
      <c r="A18" s="99"/>
      <c r="B18" s="99"/>
      <c r="C18" s="99"/>
      <c r="D18" s="99"/>
      <c r="E18" s="99"/>
      <c r="F18" s="99"/>
      <c r="G18" s="99"/>
      <c r="H18" s="99"/>
      <c r="I18" s="99"/>
      <c r="J18" s="99"/>
    </row>
    <row r="19" spans="1:10" x14ac:dyDescent="0.4">
      <c r="A19" s="99"/>
      <c r="B19" s="99"/>
      <c r="C19" s="99"/>
      <c r="D19" s="99"/>
      <c r="E19" s="99"/>
      <c r="F19" s="99"/>
      <c r="G19" s="99"/>
      <c r="H19" s="99"/>
      <c r="I19" s="99"/>
      <c r="J19" s="99"/>
    </row>
    <row r="21" spans="1:10" x14ac:dyDescent="0.4">
      <c r="A21" s="50" t="s">
        <v>28</v>
      </c>
    </row>
    <row r="22" spans="1:10" x14ac:dyDescent="0.4">
      <c r="A22" s="98" t="s">
        <v>52</v>
      </c>
      <c r="B22" s="98"/>
      <c r="C22" s="98"/>
      <c r="D22" s="98"/>
      <c r="E22" s="98"/>
      <c r="F22" s="98"/>
      <c r="G22" s="98"/>
      <c r="H22" s="98"/>
      <c r="I22" s="98"/>
      <c r="J22" s="98"/>
    </row>
    <row r="23" spans="1:10" x14ac:dyDescent="0.4">
      <c r="A23" s="98"/>
      <c r="B23" s="98"/>
      <c r="C23" s="98"/>
      <c r="D23" s="98"/>
      <c r="E23" s="98"/>
      <c r="F23" s="98"/>
      <c r="G23" s="98"/>
      <c r="H23" s="98"/>
      <c r="I23" s="98"/>
      <c r="J23" s="98"/>
    </row>
    <row r="24" spans="1:10" x14ac:dyDescent="0.4">
      <c r="A24" s="98"/>
      <c r="B24" s="98"/>
      <c r="C24" s="98"/>
      <c r="D24" s="98"/>
      <c r="E24" s="98"/>
      <c r="F24" s="98"/>
      <c r="G24" s="98"/>
      <c r="H24" s="98"/>
      <c r="I24" s="98"/>
      <c r="J24" s="98"/>
    </row>
    <row r="25" spans="1:10" x14ac:dyDescent="0.4">
      <c r="A25" s="98"/>
      <c r="B25" s="98"/>
      <c r="C25" s="98"/>
      <c r="D25" s="98"/>
      <c r="E25" s="98"/>
      <c r="F25" s="98"/>
      <c r="G25" s="98"/>
      <c r="H25" s="98"/>
      <c r="I25" s="98"/>
      <c r="J25" s="98"/>
    </row>
    <row r="26" spans="1:10" x14ac:dyDescent="0.4">
      <c r="A26" s="98"/>
      <c r="B26" s="98"/>
      <c r="C26" s="98"/>
      <c r="D26" s="98"/>
      <c r="E26" s="98"/>
      <c r="F26" s="98"/>
      <c r="G26" s="98"/>
      <c r="H26" s="98"/>
      <c r="I26" s="98"/>
      <c r="J26" s="98"/>
    </row>
    <row r="27" spans="1:10" x14ac:dyDescent="0.4">
      <c r="A27" s="98"/>
      <c r="B27" s="98"/>
      <c r="C27" s="98"/>
      <c r="D27" s="98"/>
      <c r="E27" s="98"/>
      <c r="F27" s="98"/>
      <c r="G27" s="98"/>
      <c r="H27" s="98"/>
      <c r="I27" s="98"/>
      <c r="J27" s="98"/>
    </row>
    <row r="28" spans="1:10" x14ac:dyDescent="0.4">
      <c r="A28" s="98"/>
      <c r="B28" s="98"/>
      <c r="C28" s="98"/>
      <c r="D28" s="98"/>
      <c r="E28" s="98"/>
      <c r="F28" s="98"/>
      <c r="G28" s="98"/>
      <c r="H28" s="98"/>
      <c r="I28" s="98"/>
      <c r="J28" s="98"/>
    </row>
    <row r="29" spans="1:10" x14ac:dyDescent="0.4">
      <c r="A29" s="98"/>
      <c r="B29" s="98"/>
      <c r="C29" s="98"/>
      <c r="D29" s="98"/>
      <c r="E29" s="98"/>
      <c r="F29" s="98"/>
      <c r="G29" s="98"/>
      <c r="H29" s="98"/>
      <c r="I29" s="98"/>
      <c r="J29" s="98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E31" sqref="E31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5" max="5" width="15.25" bestFit="1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 t="s">
        <v>41</v>
      </c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42</v>
      </c>
      <c r="C4" s="35"/>
      <c r="D4" s="36"/>
      <c r="E4" s="84">
        <v>44640</v>
      </c>
      <c r="F4" s="36"/>
      <c r="G4" s="35" t="s">
        <v>45</v>
      </c>
      <c r="H4" s="36"/>
    </row>
    <row r="5" spans="1:8" x14ac:dyDescent="0.4">
      <c r="A5" s="35" t="s">
        <v>21</v>
      </c>
      <c r="B5" s="35" t="s">
        <v>42</v>
      </c>
      <c r="C5" s="35"/>
      <c r="D5" s="36"/>
      <c r="E5" s="35" t="s">
        <v>44</v>
      </c>
      <c r="F5" s="37"/>
      <c r="G5" s="35" t="s">
        <v>45</v>
      </c>
      <c r="H5" s="37"/>
    </row>
    <row r="6" spans="1:8" x14ac:dyDescent="0.4">
      <c r="A6" s="35" t="s">
        <v>21</v>
      </c>
      <c r="B6" s="35" t="s">
        <v>49</v>
      </c>
      <c r="C6" s="35"/>
      <c r="D6" s="37"/>
      <c r="E6" s="84">
        <v>44641</v>
      </c>
      <c r="F6" s="37"/>
      <c r="G6" s="35"/>
      <c r="H6" s="37"/>
    </row>
    <row r="7" spans="1:8" x14ac:dyDescent="0.4">
      <c r="A7" s="35" t="s">
        <v>21</v>
      </c>
      <c r="B7" s="35" t="s">
        <v>40</v>
      </c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 t="s">
        <v>40</v>
      </c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 t="s">
        <v>40</v>
      </c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 t="s">
        <v>40</v>
      </c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 t="s">
        <v>40</v>
      </c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D 3 R t V O z q t N y j A A A A 9 g A A A B I A H A B D b 2 5 m a W c v U G F j a 2 F n Z S 5 4 b W w g o h g A K K A U A A A A A A A A A A A A A A A A A A A A A A A A A A A A h Y 8 x D o I w G I W v Q r r T l r o Y 8 l M G N y M J i Y l x b U q F K r S G F s v d H D y S V x C j q J v j + 9 4 3 v H e / 3 i A f u z a 6 q N 5 p a z K U Y I o i Z a S t t K k z N P h D v E Q 5 h 1 L I k 6 h V N M n G p a O r M t R 4 f 0 4 J C S H g s M C 2 r w m j N C H 7 Y r O V j e o E + s j 6 v x x r 4 7 w w U i E O u 9 c Y z n B C G W Z 0 2 g R k h l B o 8 x X Y 1 D 3 b H w i r o f V D r / h R x O s S y B y B v D / w B 1 B L A w Q U A A I A C A A P d G 1 U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D 3 R t V C i K R 7 g O A A A A E Q A A A B M A H A B G b 3 J t d W x h c y 9 T Z W N 0 a W 9 u M S 5 t I K I Y A C i g F A A A A A A A A A A A A A A A A A A A A A A A A A A A A C t O T S 7 J z M 9 T C I b Q h t Y A U E s B A i 0 A F A A C A A g A D 3 R t V O z q t N y j A A A A 9 g A A A B I A A A A A A A A A A A A A A A A A A A A A A E N v b m Z p Z y 9 Q Y W N r Y W d l L n h t b F B L A Q I t A B Q A A g A I A A 9 0 b V Q P y u m r p A A A A O k A A A A T A A A A A A A A A A A A A A A A A O 8 A A A B b Q 2 9 u d G V u d F 9 U e X B l c 1 0 u e G 1 s U E s B A i 0 A F A A C A A g A D 3 R t V C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C 8 J z O D d h P F K m L L 5 j b 3 P v k s A A A A A A g A A A A A A E G Y A A A A B A A A g A A A A Z 2 2 a R S N / P / f Z b Y y q I A u u X O F k B d G t Q 8 T Y Y I q 7 W k K n p r s A A A A A D o A A A A A C A A A g A A A A 9 0 q 8 n r q s S h y h A d 0 b R C h c h + S 1 y b m d V W 5 Q V R o R / B P g b W N Q A A A A D N M K I 7 i d 1 Z t x T B V E g N M n q 1 D N 5 m 6 m V n v W y a e z A b Q O o r N + + + g B 8 s 0 j M u y H P B x l r J 8 7 g F 7 u F d Y 8 f m 7 1 7 k F K o H d T U X L 2 j G C t B g u 1 n o W s d G s U N i R A A A A A h K w t w I 2 E F d F n C q P B 9 8 b F x D Y Q J m J z X b O K K L L I w p N Q 1 O s 4 y m z 5 T e U R / e Y s M B + Y U t k U y Z p O U x z J L q E U b d X X b Q d a Y w = = < / D a t a M a s h u p > 
</file>

<file path=customXml/itemProps1.xml><?xml version="1.0" encoding="utf-8"?>
<ds:datastoreItem xmlns:ds="http://schemas.openxmlformats.org/officeDocument/2006/customXml" ds:itemID="{B7CEBBF0-FFDD-456D-95F2-501494A101D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検証シート</vt:lpstr>
      <vt:lpstr>画像</vt:lpstr>
      <vt:lpstr>Sheet1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user</cp:lastModifiedBy>
  <dcterms:created xsi:type="dcterms:W3CDTF">2020-09-18T03:10:57Z</dcterms:created>
  <dcterms:modified xsi:type="dcterms:W3CDTF">2022-03-22T11:09:49Z</dcterms:modified>
</cp:coreProperties>
</file>