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5\Desktop\"/>
    </mc:Choice>
  </mc:AlternateContent>
  <xr:revisionPtr revIDLastSave="0" documentId="13_ncr:1_{4E5352FE-BCE5-49D0-BDF5-F6CDB16BA75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<sst xmlns="http://schemas.openxmlformats.org/spreadsheetml/2006/main" count="60" uniqueCount="49">
  <si>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</si>
  <si>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</si>
  <si>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</si>
  <si>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</si>
  <si>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</si>
  <si>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</si>
  <si>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</si>
  <si>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</si>
  <si>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</si>
  <si>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</si>
  <si>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</si>
  <si>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</si>
  <si>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</si>
  <si>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</si>
  <si>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</si>
  <si>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</si>
  <si>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</si>
  <si>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</si>
  <si>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</si>
  <si>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</si>
  <si>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</si>
  <si>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</si>
  <si>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</si>
  <si>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</si>
  <si>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</si>
  <si>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</si>
  <si>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</si>
  <si>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</si>
  <si>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</si>
  <si>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</si>
  <si>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</si>
  <si>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</si>
  <si>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</si>
  <si>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</si>
  <si>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</si>
  <si>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</si>
  <si>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</si>
  <si>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検証１</t>
    <rPh sb="0" eb="2">
      <t>ケンショウ</t>
    </rPh>
    <phoneticPr fontId="1"/>
  </si>
  <si>
    <t>検証２</t>
    <rPh sb="0" eb="2">
      <t>ケンショウ</t>
    </rPh>
    <phoneticPr fontId="1"/>
  </si>
  <si>
    <t>検証３</t>
    <rPh sb="0" eb="2">
      <t>ケンショウ</t>
    </rPh>
    <phoneticPr fontId="1"/>
  </si>
  <si>
    <t>検証４</t>
    <rPh sb="0" eb="2">
      <t>ケンショウ</t>
    </rPh>
    <phoneticPr fontId="1"/>
  </si>
  <si>
    <t>検証５</t>
    <rPh sb="0" eb="2">
      <t>ケンショウ</t>
    </rPh>
    <phoneticPr fontId="1"/>
  </si>
  <si>
    <t>検証６</t>
    <rPh sb="0" eb="2">
      <t>ケンショウ</t>
    </rPh>
    <phoneticPr fontId="1"/>
  </si>
  <si>
    <t>検証７</t>
    <rPh sb="0" eb="2">
      <t>ケンショウ</t>
    </rPh>
    <phoneticPr fontId="1"/>
  </si>
  <si>
    <t>検証８</t>
    <rPh sb="0" eb="2">
      <t>ケンショウ</t>
    </rPh>
    <phoneticPr fontId="1"/>
  </si>
  <si>
    <t>検証９</t>
    <rPh sb="0" eb="2">
      <t>ケンショウ</t>
    </rPh>
    <phoneticPr fontId="1"/>
  </si>
  <si>
    <t>検証１０</t>
    <rPh sb="0" eb="2">
      <t>ケンショウ</t>
    </rPh>
    <phoneticPr fontId="1"/>
  </si>
  <si>
    <t>検証１１</t>
    <rPh sb="0" eb="2">
      <t>ケンショウ</t>
    </rPh>
    <phoneticPr fontId="1"/>
  </si>
  <si>
    <t>検証１２</t>
    <rPh sb="0" eb="2">
      <t>ケンショウ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</si>
</sst>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8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476251</xdr:colOff>
      <xdr:row>2</xdr:row>
      <xdr:rowOff>47624</xdr:rowOff>
    </xdr:from>
    <xdr:to>
      <xdr:col>13</xdr:col>
      <xdr:colOff>93546</xdr:colOff>
      <xdr:row>20</xdr:row>
      <xdr:rowOff>52900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816CFC7-F872-406F-A3F1-EA765358D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404812"/>
          <a:ext cx="7475420" cy="3219963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</xdr:colOff>
      <xdr:row>2</xdr:row>
      <xdr:rowOff>0</xdr:rowOff>
    </xdr:from>
    <xdr:to>
      <xdr:col>25</xdr:col>
      <xdr:colOff>607073</xdr:colOff>
      <xdr:row>19</xdr:row>
      <xdr:rowOff>153771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8C6CDB36-6212-494A-886B-A2563C33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9156" y="357188"/>
          <a:ext cx="7405542" cy="3189864"/>
        </a:xfrm>
        <a:prstGeom prst="rect">
          <a:avLst/>
        </a:prstGeom>
      </xdr:spPr>
    </xdr:pic>
    <xdr:clientData/>
  </xdr:twoCellAnchor>
  <xdr:twoCellAnchor editAs="oneCell">
    <xdr:from>
      <xdr:col>1</xdr:col>
      <xdr:colOff>35720</xdr:colOff>
      <xdr:row>23</xdr:row>
      <xdr:rowOff>11905</xdr:rowOff>
    </xdr:from>
    <xdr:to>
      <xdr:col>13</xdr:col>
      <xdr:colOff>183380</xdr:colOff>
      <xdr:row>41</xdr:row>
      <xdr:rowOff>30232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5E9859A6-748F-4A7E-B290-1A8961E92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5783" y="4119561"/>
          <a:ext cx="7505722" cy="323301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</xdr:row>
      <xdr:rowOff>11352</xdr:rowOff>
    </xdr:from>
    <xdr:to>
      <xdr:col>25</xdr:col>
      <xdr:colOff>583406</xdr:colOff>
      <xdr:row>40</xdr:row>
      <xdr:rowOff>160056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99F8EACB-6EE2-4DA5-A786-727737B08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7250" y="4119008"/>
          <a:ext cx="7393781" cy="3184798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119063</xdr:colOff>
      <xdr:row>44</xdr:row>
      <xdr:rowOff>26738</xdr:rowOff>
    </xdr:from>
    <xdr:to>
      <xdr:col>13</xdr:col>
      <xdr:colOff>119062</xdr:colOff>
      <xdr:row>61</xdr:row>
      <xdr:rowOff>160056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1F69A58E-CB7E-44AE-AC9D-43A7A99B3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6" y="7884863"/>
          <a:ext cx="7358061" cy="3169412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</xdr:colOff>
      <xdr:row>44</xdr:row>
      <xdr:rowOff>11906</xdr:rowOff>
    </xdr:from>
    <xdr:to>
      <xdr:col>25</xdr:col>
      <xdr:colOff>390099</xdr:colOff>
      <xdr:row>61</xdr:row>
      <xdr:rowOff>72216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6136C872-E84A-4714-AE88-EBDDAF431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89156" y="7870031"/>
          <a:ext cx="7188568" cy="3096404"/>
        </a:xfrm>
        <a:prstGeom prst="rect">
          <a:avLst/>
        </a:prstGeom>
      </xdr:spPr>
    </xdr:pic>
    <xdr:clientData/>
  </xdr:twoCellAnchor>
  <xdr:twoCellAnchor editAs="oneCell">
    <xdr:from>
      <xdr:col>1</xdr:col>
      <xdr:colOff>35719</xdr:colOff>
      <xdr:row>65</xdr:row>
      <xdr:rowOff>59529</xdr:rowOff>
    </xdr:from>
    <xdr:to>
      <xdr:col>13</xdr:col>
      <xdr:colOff>125436</xdr:colOff>
      <xdr:row>83</xdr:row>
      <xdr:rowOff>52899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4BA9C8E-08A1-4223-AC65-BF9820DD2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5782" y="11668123"/>
          <a:ext cx="7447779" cy="3208057"/>
        </a:xfrm>
        <a:prstGeom prst="rect">
          <a:avLst/>
        </a:prstGeom>
      </xdr:spPr>
    </xdr:pic>
    <xdr:clientData/>
  </xdr:twoCellAnchor>
  <xdr:twoCellAnchor editAs="oneCell">
    <xdr:from>
      <xdr:col>13</xdr:col>
      <xdr:colOff>619124</xdr:colOff>
      <xdr:row>64</xdr:row>
      <xdr:rowOff>164175</xdr:rowOff>
    </xdr:from>
    <xdr:to>
      <xdr:col>26</xdr:col>
      <xdr:colOff>297656</xdr:colOff>
      <xdr:row>82</xdr:row>
      <xdr:rowOff>59531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BE6730F-C260-4451-AD56-D1F3331AE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477249" y="11594175"/>
          <a:ext cx="7727157" cy="3110044"/>
        </a:xfrm>
        <a:prstGeom prst="rect">
          <a:avLst/>
        </a:prstGeom>
      </xdr:spPr>
    </xdr:pic>
    <xdr:clientData/>
  </xdr:twoCellAnchor>
  <xdr:twoCellAnchor editAs="oneCell">
    <xdr:from>
      <xdr:col>0</xdr:col>
      <xdr:colOff>464344</xdr:colOff>
      <xdr:row>85</xdr:row>
      <xdr:rowOff>142874</xdr:rowOff>
    </xdr:from>
    <xdr:to>
      <xdr:col>13</xdr:col>
      <xdr:colOff>144039</xdr:colOff>
      <xdr:row>104</xdr:row>
      <xdr:rowOff>138746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7D79BB34-EBF2-4AE3-96A2-056034F9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4344" y="15323343"/>
          <a:ext cx="7537820" cy="3389153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85</xdr:row>
      <xdr:rowOff>130969</xdr:rowOff>
    </xdr:from>
    <xdr:to>
      <xdr:col>26</xdr:col>
      <xdr:colOff>311505</xdr:colOff>
      <xdr:row>105</xdr:row>
      <xdr:rowOff>18190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F869294-8B54-4F11-A18B-C458DEE0E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524874" y="15311438"/>
          <a:ext cx="7693381" cy="3459096"/>
        </a:xfrm>
        <a:prstGeom prst="rect">
          <a:avLst/>
        </a:prstGeom>
      </xdr:spPr>
    </xdr:pic>
    <xdr:clientData/>
  </xdr:twoCellAnchor>
  <xdr:twoCellAnchor editAs="oneCell">
    <xdr:from>
      <xdr:col>0</xdr:col>
      <xdr:colOff>464344</xdr:colOff>
      <xdr:row>108</xdr:row>
      <xdr:rowOff>0</xdr:rowOff>
    </xdr:from>
    <xdr:to>
      <xdr:col>13</xdr:col>
      <xdr:colOff>117557</xdr:colOff>
      <xdr:row>126</xdr:row>
      <xdr:rowOff>162558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4D63E6B8-8C69-4043-9C9C-45959431B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4344" y="19288125"/>
          <a:ext cx="7511338" cy="3377246"/>
        </a:xfrm>
        <a:prstGeom prst="rect">
          <a:avLst/>
        </a:prstGeom>
      </xdr:spPr>
    </xdr:pic>
    <xdr:clientData/>
  </xdr:twoCellAnchor>
  <xdr:twoCellAnchor editAs="oneCell">
    <xdr:from>
      <xdr:col>13</xdr:col>
      <xdr:colOff>571499</xdr:colOff>
      <xdr:row>107</xdr:row>
      <xdr:rowOff>148433</xdr:rowOff>
    </xdr:from>
    <xdr:to>
      <xdr:col>25</xdr:col>
      <xdr:colOff>561536</xdr:colOff>
      <xdr:row>126</xdr:row>
      <xdr:rowOff>91121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1BA3BBDC-D3E5-42B4-9E8D-1590DBADB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429624" y="19257964"/>
          <a:ext cx="7419537" cy="333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10" activePane="bottomRight" state="frozen"/>
      <selection pane="topRight" activeCell="B1" sqref="B1"/>
      <selection pane="bottomLeft" activeCell="A9" sqref="A9"/>
      <selection pane="bottomRight" activeCell="R14" sqref="R14"/>
    </sheetView>
  </sheetViews>
  <sheetFormatPr defaultColWidth="8.875" defaultRowHeight="18.75" x14ac:dyDescent="0.4"/>
  <cols>
    <col min="1" max="1" width="4.875" customWidth="1"/>
    <col min="2" max="2" width="12" customWidth="1"/>
    <col min="3" max="3" width="10.625" customWidth="1"/>
    <col min="4" max="6" width="8.125" customWidth="1"/>
    <col min="7" max="7" width="9.875" customWidth="1"/>
    <col min="10" max="15" width="7.62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24</v>
      </c>
    </row>
    <row r="3" spans="1:18" x14ac:dyDescent="0.4">
      <c r="A3" s="1" t="s">
        <v>11</v>
      </c>
      <c r="C3" s="29">
        <v>100000</v>
      </c>
    </row>
    <row r="4" spans="1:18" ht="38.1" customHeight="1" x14ac:dyDescent="0.4">
      <c r="A4" s="1" t="s">
        <v>12</v>
      </c>
      <c r="C4" s="84" t="s">
        <v>14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ht="19.5" thickBot="1" x14ac:dyDescent="0.45">
      <c r="A5" s="1" t="s">
        <v>13</v>
      </c>
      <c r="C5" s="29" t="s">
        <v>35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6" t="s">
        <v>3</v>
      </c>
      <c r="H6" s="87"/>
      <c r="I6" s="93"/>
      <c r="J6" s="86" t="s">
        <v>25</v>
      </c>
      <c r="K6" s="87"/>
      <c r="L6" s="93"/>
      <c r="M6" s="86" t="s">
        <v>26</v>
      </c>
      <c r="N6" s="87"/>
      <c r="O6" s="93"/>
    </row>
    <row r="7" spans="1:18" ht="19.5" thickBot="1" x14ac:dyDescent="0.45">
      <c r="A7" s="27"/>
      <c r="B7" s="27" t="s">
        <v>2</v>
      </c>
      <c r="C7" s="64" t="s">
        <v>30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25</v>
      </c>
      <c r="K8" s="91"/>
      <c r="L8" s="92"/>
      <c r="M8" s="90"/>
      <c r="N8" s="91"/>
      <c r="O8" s="92"/>
    </row>
    <row r="9" spans="1:18" x14ac:dyDescent="0.4">
      <c r="A9" s="9">
        <v>1</v>
      </c>
      <c r="B9" s="23">
        <v>44671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>
        <v>44671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">
      <c r="A11" s="9">
        <v>3</v>
      </c>
      <c r="B11" s="5">
        <v>44671</v>
      </c>
      <c r="C11" s="47">
        <v>1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">
      <c r="A12" s="9">
        <v>4</v>
      </c>
      <c r="B12" s="5">
        <v>44671</v>
      </c>
      <c r="C12" s="47">
        <v>2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/>
      <c r="Q12" s="40"/>
      <c r="R12" s="40"/>
    </row>
    <row r="13" spans="1:18" x14ac:dyDescent="0.4">
      <c r="A13" s="9">
        <v>5</v>
      </c>
      <c r="B13" s="5">
        <v>44671</v>
      </c>
      <c r="C13" s="47">
        <v>2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">
      <c r="A14" s="9">
        <v>6</v>
      </c>
      <c r="B14" s="5">
        <v>44671</v>
      </c>
      <c r="C14" s="47">
        <v>1</v>
      </c>
      <c r="D14" s="57">
        <v>1.27</v>
      </c>
      <c r="E14" s="58">
        <v>1.5</v>
      </c>
      <c r="F14" s="59">
        <v>2</v>
      </c>
      <c r="G14" s="22">
        <f t="shared" si="2"/>
        <v>125151.23691520988</v>
      </c>
      <c r="H14" s="22">
        <f t="shared" si="3"/>
        <v>130226.01248475155</v>
      </c>
      <c r="I14" s="22">
        <f t="shared" si="4"/>
        <v>141851.91122560002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4593.2589600900646</v>
      </c>
      <c r="N14" s="45">
        <f t="shared" si="15"/>
        <v>5607.8187194390612</v>
      </c>
      <c r="O14" s="46">
        <f t="shared" si="16"/>
        <v>8029.3534656000011</v>
      </c>
      <c r="P14" s="40"/>
      <c r="Q14" s="40"/>
      <c r="R14" s="40"/>
    </row>
    <row r="15" spans="1:18" x14ac:dyDescent="0.4">
      <c r="A15" s="9">
        <v>7</v>
      </c>
      <c r="B15" s="5">
        <v>44673</v>
      </c>
      <c r="C15" s="47">
        <v>1</v>
      </c>
      <c r="D15" s="57">
        <v>1.27</v>
      </c>
      <c r="E15" s="58">
        <v>1.5</v>
      </c>
      <c r="F15" s="59">
        <v>2</v>
      </c>
      <c r="G15" s="22">
        <f t="shared" si="2"/>
        <v>129919.49904167937</v>
      </c>
      <c r="H15" s="22">
        <f t="shared" si="3"/>
        <v>136086.18304656536</v>
      </c>
      <c r="I15" s="22">
        <f t="shared" si="4"/>
        <v>150363.02589913603</v>
      </c>
      <c r="J15" s="44">
        <f t="shared" si="11"/>
        <v>3754.5371074562963</v>
      </c>
      <c r="K15" s="45">
        <f t="shared" si="12"/>
        <v>3906.7803745425463</v>
      </c>
      <c r="L15" s="46">
        <f t="shared" si="13"/>
        <v>4255.5573367680008</v>
      </c>
      <c r="M15" s="44">
        <f t="shared" si="14"/>
        <v>4768.2621264694963</v>
      </c>
      <c r="N15" s="45">
        <f t="shared" si="15"/>
        <v>5860.1705618138194</v>
      </c>
      <c r="O15" s="46">
        <f t="shared" si="16"/>
        <v>8511.1146735360016</v>
      </c>
      <c r="P15" s="40"/>
      <c r="Q15" s="40"/>
      <c r="R15" s="40"/>
    </row>
    <row r="16" spans="1:18" x14ac:dyDescent="0.4">
      <c r="A16" s="9">
        <v>8</v>
      </c>
      <c r="B16" s="5">
        <v>44673</v>
      </c>
      <c r="C16" s="47">
        <v>2</v>
      </c>
      <c r="D16" s="57">
        <v>1.27</v>
      </c>
      <c r="E16" s="58">
        <v>1.5</v>
      </c>
      <c r="F16" s="59">
        <v>2</v>
      </c>
      <c r="G16" s="22">
        <f t="shared" si="2"/>
        <v>134869.43195516735</v>
      </c>
      <c r="H16" s="22">
        <f t="shared" si="3"/>
        <v>142210.06128366079</v>
      </c>
      <c r="I16" s="22">
        <f t="shared" si="4"/>
        <v>159384.80745308418</v>
      </c>
      <c r="J16" s="44">
        <f t="shared" si="11"/>
        <v>3897.5849712503809</v>
      </c>
      <c r="K16" s="45">
        <f t="shared" si="12"/>
        <v>4082.5854913969606</v>
      </c>
      <c r="L16" s="46">
        <f t="shared" si="13"/>
        <v>4510.8907769740808</v>
      </c>
      <c r="M16" s="44">
        <f t="shared" si="14"/>
        <v>4949.9329134879836</v>
      </c>
      <c r="N16" s="45">
        <f t="shared" si="15"/>
        <v>6123.8782370954414</v>
      </c>
      <c r="O16" s="46">
        <f t="shared" si="16"/>
        <v>9021.7815539481617</v>
      </c>
      <c r="P16" s="40"/>
      <c r="Q16" s="40"/>
      <c r="R16" s="40"/>
    </row>
    <row r="17" spans="1:18" x14ac:dyDescent="0.4">
      <c r="A17" s="9">
        <v>9</v>
      </c>
      <c r="B17" s="5">
        <v>44677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148609.51404142551</v>
      </c>
      <c r="I17" s="22">
        <f t="shared" si="4"/>
        <v>168947.89590026924</v>
      </c>
      <c r="J17" s="44">
        <f t="shared" si="11"/>
        <v>4046.0829586550203</v>
      </c>
      <c r="K17" s="45">
        <f t="shared" si="12"/>
        <v>4266.3018385098239</v>
      </c>
      <c r="L17" s="46">
        <f t="shared" si="13"/>
        <v>4781.5442235925257</v>
      </c>
      <c r="M17" s="44">
        <f t="shared" si="14"/>
        <v>5138.5253574918761</v>
      </c>
      <c r="N17" s="45">
        <f t="shared" si="15"/>
        <v>6399.4527577647359</v>
      </c>
      <c r="O17" s="46">
        <f t="shared" si="16"/>
        <v>9563.0884471850513</v>
      </c>
      <c r="P17" s="40"/>
      <c r="Q17" s="40"/>
      <c r="R17" s="40"/>
    </row>
    <row r="18" spans="1:18" x14ac:dyDescent="0.4">
      <c r="A18" s="9">
        <v>10</v>
      </c>
      <c r="B18" s="5">
        <v>44677</v>
      </c>
      <c r="C18" s="47">
        <v>2</v>
      </c>
      <c r="D18" s="57">
        <v>1.27</v>
      </c>
      <c r="E18" s="58">
        <v>1.5</v>
      </c>
      <c r="F18" s="59">
        <v>2</v>
      </c>
      <c r="G18" s="22">
        <f t="shared" si="2"/>
        <v>145342.26048627155</v>
      </c>
      <c r="H18" s="22">
        <f t="shared" si="3"/>
        <v>155296.94217328966</v>
      </c>
      <c r="I18" s="22">
        <f t="shared" si="4"/>
        <v>179084.7696542854</v>
      </c>
      <c r="J18" s="44">
        <f t="shared" si="11"/>
        <v>4200.2387193797767</v>
      </c>
      <c r="K18" s="45">
        <f t="shared" si="12"/>
        <v>4458.2854212427656</v>
      </c>
      <c r="L18" s="46">
        <f t="shared" si="13"/>
        <v>5068.4368770080773</v>
      </c>
      <c r="M18" s="44">
        <f t="shared" si="14"/>
        <v>5334.3031736123166</v>
      </c>
      <c r="N18" s="45">
        <f t="shared" si="15"/>
        <v>6687.4281318641479</v>
      </c>
      <c r="O18" s="46">
        <f t="shared" si="16"/>
        <v>10136.873754016155</v>
      </c>
      <c r="P18" s="40"/>
      <c r="Q18" s="40"/>
      <c r="R18" s="40"/>
    </row>
    <row r="19" spans="1:18" x14ac:dyDescent="0.4">
      <c r="A19" s="9">
        <v>11</v>
      </c>
      <c r="B19" s="5">
        <v>44677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150879.8006107985</v>
      </c>
      <c r="H19" s="22">
        <f t="shared" si="3"/>
        <v>162285.3045710877</v>
      </c>
      <c r="I19" s="22">
        <f t="shared" si="4"/>
        <v>189829.85583354253</v>
      </c>
      <c r="J19" s="44">
        <f t="shared" si="11"/>
        <v>4360.2678145881464</v>
      </c>
      <c r="K19" s="45">
        <f t="shared" si="12"/>
        <v>4658.9082651986892</v>
      </c>
      <c r="L19" s="46">
        <f t="shared" si="13"/>
        <v>5372.5430896285616</v>
      </c>
      <c r="M19" s="44">
        <f t="shared" si="14"/>
        <v>5537.5401245269459</v>
      </c>
      <c r="N19" s="45">
        <f t="shared" si="15"/>
        <v>6988.3623977980333</v>
      </c>
      <c r="O19" s="46">
        <f t="shared" si="16"/>
        <v>10745.086179257123</v>
      </c>
      <c r="P19" s="40"/>
      <c r="Q19" s="40"/>
      <c r="R19" s="40"/>
    </row>
    <row r="20" spans="1:18" x14ac:dyDescent="0.4">
      <c r="A20" s="9">
        <v>12</v>
      </c>
      <c r="B20" s="5">
        <v>44677</v>
      </c>
      <c r="C20" s="47">
        <v>2</v>
      </c>
      <c r="D20" s="57">
        <v>1.27</v>
      </c>
      <c r="E20" s="58">
        <v>1.5</v>
      </c>
      <c r="F20" s="59">
        <v>2</v>
      </c>
      <c r="G20" s="22">
        <f t="shared" si="2"/>
        <v>156628.32101406992</v>
      </c>
      <c r="H20" s="22">
        <f t="shared" si="3"/>
        <v>169588.14327678666</v>
      </c>
      <c r="I20" s="22">
        <f t="shared" si="4"/>
        <v>201219.64718355509</v>
      </c>
      <c r="J20" s="44">
        <f t="shared" si="11"/>
        <v>4526.3940183239547</v>
      </c>
      <c r="K20" s="45">
        <f t="shared" si="12"/>
        <v>4868.5591371326309</v>
      </c>
      <c r="L20" s="46">
        <f t="shared" si="13"/>
        <v>5694.8956750062762</v>
      </c>
      <c r="M20" s="44">
        <f t="shared" si="14"/>
        <v>5748.5204032714228</v>
      </c>
      <c r="N20" s="45">
        <f t="shared" si="15"/>
        <v>7302.8387056989468</v>
      </c>
      <c r="O20" s="46">
        <f t="shared" si="16"/>
        <v>11389.791350012552</v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1"/>
        <v>4698.8496304220971</v>
      </c>
      <c r="K21" s="45">
        <f t="shared" si="12"/>
        <v>5087.6442983035995</v>
      </c>
      <c r="L21" s="46">
        <f t="shared" si="13"/>
        <v>6036.5894155066526</v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4" t="s">
        <v>5</v>
      </c>
      <c r="C59" s="95"/>
      <c r="D59" s="7">
        <f>COUNTIF(D9:D58,1.27)</f>
        <v>12</v>
      </c>
      <c r="E59" s="7">
        <f>COUNTIF(E9:E58,1.5)</f>
        <v>12</v>
      </c>
      <c r="F59" s="8">
        <f>COUNTIF(F9:F58,2)</f>
        <v>12</v>
      </c>
      <c r="G59" s="70">
        <f>M59+G8</f>
        <v>156628.32101406992</v>
      </c>
      <c r="H59" s="71">
        <f>N59+H8</f>
        <v>169588.14327678669</v>
      </c>
      <c r="I59" s="72">
        <f>O59+I8</f>
        <v>201219.64718355506</v>
      </c>
      <c r="J59" s="67" t="s">
        <v>32</v>
      </c>
      <c r="K59" s="68">
        <f>B58-B9</f>
        <v>-44671</v>
      </c>
      <c r="L59" s="69" t="s">
        <v>33</v>
      </c>
      <c r="M59" s="81">
        <f>SUM(M9:M58)</f>
        <v>56628.321014069923</v>
      </c>
      <c r="N59" s="82">
        <f>SUM(N9:N58)</f>
        <v>69588.143276786694</v>
      </c>
      <c r="O59" s="83">
        <f>SUM(O9:O58)</f>
        <v>101219.64718355505</v>
      </c>
    </row>
    <row r="60" spans="1:15" ht="19.5" thickBot="1" x14ac:dyDescent="0.45">
      <c r="A60" s="9"/>
      <c r="B60" s="88" t="s">
        <v>6</v>
      </c>
      <c r="C60" s="89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6" t="s">
        <v>31</v>
      </c>
      <c r="H60" s="87"/>
      <c r="I60" s="93"/>
      <c r="J60" s="86" t="s">
        <v>34</v>
      </c>
      <c r="K60" s="87"/>
      <c r="L60" s="93"/>
      <c r="M60" s="9"/>
      <c r="N60" s="3"/>
      <c r="O60" s="4"/>
    </row>
    <row r="61" spans="1:15" ht="19.5" thickBot="1" x14ac:dyDescent="0.45">
      <c r="A61" s="9"/>
      <c r="B61" s="88" t="s">
        <v>36</v>
      </c>
      <c r="C61" s="89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1.5662832101406992</v>
      </c>
      <c r="H61" s="77">
        <f t="shared" ref="H61" si="21">H59/H8</f>
        <v>1.6958814327678668</v>
      </c>
      <c r="I61" s="78">
        <f>I59/I8</f>
        <v>2.0121964718355505</v>
      </c>
      <c r="J61" s="65">
        <f>(G61-100%)*30/K59</f>
        <v>-3.8030257447160289E-4</v>
      </c>
      <c r="K61" s="65">
        <f>(H61-100%)*30/K59</f>
        <v>-4.6733771312565213E-4</v>
      </c>
      <c r="L61" s="66">
        <f>(I61-100%)*30/K59</f>
        <v>-6.7976750363919574E-4</v>
      </c>
      <c r="M61" s="10"/>
      <c r="N61" s="2"/>
      <c r="O61" s="11"/>
    </row>
    <row r="62" spans="1:15" ht="19.5" thickBot="1" x14ac:dyDescent="0.45">
      <c r="A62" s="3"/>
      <c r="B62" s="86" t="s">
        <v>4</v>
      </c>
      <c r="C62" s="87"/>
      <c r="D62" s="79">
        <f t="shared" ref="D62:E62" si="22">D59/(D59+D60+D61)</f>
        <v>1</v>
      </c>
      <c r="E62" s="74">
        <f t="shared" si="22"/>
        <v>1</v>
      </c>
      <c r="F62" s="75">
        <f>F59/(F59+F60+F61)</f>
        <v>1</v>
      </c>
    </row>
    <row r="64" spans="1:15" x14ac:dyDescent="0.4">
      <c r="D64" s="73"/>
      <c r="E64" s="73"/>
      <c r="F64" s="73"/>
    </row>
  </sheetData>
  <mergeCells count="12">
    <mergeCell ref="C4:O4"/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O107"/>
  <sheetViews>
    <sheetView tabSelected="1" topLeftCell="A98" zoomScale="80" zoomScaleNormal="80" workbookViewId="0">
      <selection activeCell="U131" sqref="U131"/>
    </sheetView>
  </sheetViews>
  <sheetFormatPr defaultColWidth="8.125" defaultRowHeight="14.25" x14ac:dyDescent="0.4"/>
  <cols>
    <col min="1" max="1" width="6.625" style="53" customWidth="1"/>
    <col min="2" max="2" width="7.125" style="52" customWidth="1"/>
    <col min="3" max="256" width="8.125" style="52"/>
    <col min="257" max="257" width="6.625" style="52" customWidth="1"/>
    <col min="258" max="258" width="7.125" style="52" customWidth="1"/>
    <col min="259" max="512" width="8.125" style="52"/>
    <col min="513" max="513" width="6.625" style="52" customWidth="1"/>
    <col min="514" max="514" width="7.125" style="52" customWidth="1"/>
    <col min="515" max="768" width="8.125" style="52"/>
    <col min="769" max="769" width="6.625" style="52" customWidth="1"/>
    <col min="770" max="770" width="7.125" style="52" customWidth="1"/>
    <col min="771" max="1024" width="8.125" style="52"/>
    <col min="1025" max="1025" width="6.625" style="52" customWidth="1"/>
    <col min="1026" max="1026" width="7.125" style="52" customWidth="1"/>
    <col min="1027" max="1280" width="8.125" style="52"/>
    <col min="1281" max="1281" width="6.625" style="52" customWidth="1"/>
    <col min="1282" max="1282" width="7.125" style="52" customWidth="1"/>
    <col min="1283" max="1536" width="8.125" style="52"/>
    <col min="1537" max="1537" width="6.625" style="52" customWidth="1"/>
    <col min="1538" max="1538" width="7.125" style="52" customWidth="1"/>
    <col min="1539" max="1792" width="8.125" style="52"/>
    <col min="1793" max="1793" width="6.625" style="52" customWidth="1"/>
    <col min="1794" max="1794" width="7.125" style="52" customWidth="1"/>
    <col min="1795" max="2048" width="8.125" style="52"/>
    <col min="2049" max="2049" width="6.625" style="52" customWidth="1"/>
    <col min="2050" max="2050" width="7.125" style="52" customWidth="1"/>
    <col min="2051" max="2304" width="8.125" style="52"/>
    <col min="2305" max="2305" width="6.625" style="52" customWidth="1"/>
    <col min="2306" max="2306" width="7.125" style="52" customWidth="1"/>
    <col min="2307" max="2560" width="8.125" style="52"/>
    <col min="2561" max="2561" width="6.625" style="52" customWidth="1"/>
    <col min="2562" max="2562" width="7.125" style="52" customWidth="1"/>
    <col min="2563" max="2816" width="8.125" style="52"/>
    <col min="2817" max="2817" width="6.625" style="52" customWidth="1"/>
    <col min="2818" max="2818" width="7.125" style="52" customWidth="1"/>
    <col min="2819" max="3072" width="8.125" style="52"/>
    <col min="3073" max="3073" width="6.625" style="52" customWidth="1"/>
    <col min="3074" max="3074" width="7.125" style="52" customWidth="1"/>
    <col min="3075" max="3328" width="8.125" style="52"/>
    <col min="3329" max="3329" width="6.625" style="52" customWidth="1"/>
    <col min="3330" max="3330" width="7.125" style="52" customWidth="1"/>
    <col min="3331" max="3584" width="8.125" style="52"/>
    <col min="3585" max="3585" width="6.625" style="52" customWidth="1"/>
    <col min="3586" max="3586" width="7.125" style="52" customWidth="1"/>
    <col min="3587" max="3840" width="8.125" style="52"/>
    <col min="3841" max="3841" width="6.625" style="52" customWidth="1"/>
    <col min="3842" max="3842" width="7.125" style="52" customWidth="1"/>
    <col min="3843" max="4096" width="8.125" style="52"/>
    <col min="4097" max="4097" width="6.625" style="52" customWidth="1"/>
    <col min="4098" max="4098" width="7.125" style="52" customWidth="1"/>
    <col min="4099" max="4352" width="8.125" style="52"/>
    <col min="4353" max="4353" width="6.625" style="52" customWidth="1"/>
    <col min="4354" max="4354" width="7.125" style="52" customWidth="1"/>
    <col min="4355" max="4608" width="8.125" style="52"/>
    <col min="4609" max="4609" width="6.625" style="52" customWidth="1"/>
    <col min="4610" max="4610" width="7.125" style="52" customWidth="1"/>
    <col min="4611" max="4864" width="8.125" style="52"/>
    <col min="4865" max="4865" width="6.625" style="52" customWidth="1"/>
    <col min="4866" max="4866" width="7.125" style="52" customWidth="1"/>
    <col min="4867" max="5120" width="8.125" style="52"/>
    <col min="5121" max="5121" width="6.625" style="52" customWidth="1"/>
    <col min="5122" max="5122" width="7.125" style="52" customWidth="1"/>
    <col min="5123" max="5376" width="8.125" style="52"/>
    <col min="5377" max="5377" width="6.625" style="52" customWidth="1"/>
    <col min="5378" max="5378" width="7.125" style="52" customWidth="1"/>
    <col min="5379" max="5632" width="8.125" style="52"/>
    <col min="5633" max="5633" width="6.625" style="52" customWidth="1"/>
    <col min="5634" max="5634" width="7.125" style="52" customWidth="1"/>
    <col min="5635" max="5888" width="8.125" style="52"/>
    <col min="5889" max="5889" width="6.625" style="52" customWidth="1"/>
    <col min="5890" max="5890" width="7.125" style="52" customWidth="1"/>
    <col min="5891" max="6144" width="8.125" style="52"/>
    <col min="6145" max="6145" width="6.625" style="52" customWidth="1"/>
    <col min="6146" max="6146" width="7.125" style="52" customWidth="1"/>
    <col min="6147" max="6400" width="8.125" style="52"/>
    <col min="6401" max="6401" width="6.625" style="52" customWidth="1"/>
    <col min="6402" max="6402" width="7.125" style="52" customWidth="1"/>
    <col min="6403" max="6656" width="8.125" style="52"/>
    <col min="6657" max="6657" width="6.625" style="52" customWidth="1"/>
    <col min="6658" max="6658" width="7.125" style="52" customWidth="1"/>
    <col min="6659" max="6912" width="8.125" style="52"/>
    <col min="6913" max="6913" width="6.625" style="52" customWidth="1"/>
    <col min="6914" max="6914" width="7.125" style="52" customWidth="1"/>
    <col min="6915" max="7168" width="8.125" style="52"/>
    <col min="7169" max="7169" width="6.625" style="52" customWidth="1"/>
    <col min="7170" max="7170" width="7.125" style="52" customWidth="1"/>
    <col min="7171" max="7424" width="8.125" style="52"/>
    <col min="7425" max="7425" width="6.625" style="52" customWidth="1"/>
    <col min="7426" max="7426" width="7.125" style="52" customWidth="1"/>
    <col min="7427" max="7680" width="8.125" style="52"/>
    <col min="7681" max="7681" width="6.625" style="52" customWidth="1"/>
    <col min="7682" max="7682" width="7.125" style="52" customWidth="1"/>
    <col min="7683" max="7936" width="8.125" style="52"/>
    <col min="7937" max="7937" width="6.625" style="52" customWidth="1"/>
    <col min="7938" max="7938" width="7.125" style="52" customWidth="1"/>
    <col min="7939" max="8192" width="8.125" style="52"/>
    <col min="8193" max="8193" width="6.625" style="52" customWidth="1"/>
    <col min="8194" max="8194" width="7.125" style="52" customWidth="1"/>
    <col min="8195" max="8448" width="8.125" style="52"/>
    <col min="8449" max="8449" width="6.625" style="52" customWidth="1"/>
    <col min="8450" max="8450" width="7.125" style="52" customWidth="1"/>
    <col min="8451" max="8704" width="8.125" style="52"/>
    <col min="8705" max="8705" width="6.625" style="52" customWidth="1"/>
    <col min="8706" max="8706" width="7.125" style="52" customWidth="1"/>
    <col min="8707" max="8960" width="8.125" style="52"/>
    <col min="8961" max="8961" width="6.625" style="52" customWidth="1"/>
    <col min="8962" max="8962" width="7.125" style="52" customWidth="1"/>
    <col min="8963" max="9216" width="8.125" style="52"/>
    <col min="9217" max="9217" width="6.625" style="52" customWidth="1"/>
    <col min="9218" max="9218" width="7.125" style="52" customWidth="1"/>
    <col min="9219" max="9472" width="8.125" style="52"/>
    <col min="9473" max="9473" width="6.625" style="52" customWidth="1"/>
    <col min="9474" max="9474" width="7.125" style="52" customWidth="1"/>
    <col min="9475" max="9728" width="8.125" style="52"/>
    <col min="9729" max="9729" width="6.625" style="52" customWidth="1"/>
    <col min="9730" max="9730" width="7.125" style="52" customWidth="1"/>
    <col min="9731" max="9984" width="8.125" style="52"/>
    <col min="9985" max="9985" width="6.625" style="52" customWidth="1"/>
    <col min="9986" max="9986" width="7.125" style="52" customWidth="1"/>
    <col min="9987" max="10240" width="8.125" style="52"/>
    <col min="10241" max="10241" width="6.625" style="52" customWidth="1"/>
    <col min="10242" max="10242" width="7.125" style="52" customWidth="1"/>
    <col min="10243" max="10496" width="8.125" style="52"/>
    <col min="10497" max="10497" width="6.625" style="52" customWidth="1"/>
    <col min="10498" max="10498" width="7.125" style="52" customWidth="1"/>
    <col min="10499" max="10752" width="8.125" style="52"/>
    <col min="10753" max="10753" width="6.625" style="52" customWidth="1"/>
    <col min="10754" max="10754" width="7.125" style="52" customWidth="1"/>
    <col min="10755" max="11008" width="8.125" style="52"/>
    <col min="11009" max="11009" width="6.625" style="52" customWidth="1"/>
    <col min="11010" max="11010" width="7.125" style="52" customWidth="1"/>
    <col min="11011" max="11264" width="8.125" style="52"/>
    <col min="11265" max="11265" width="6.625" style="52" customWidth="1"/>
    <col min="11266" max="11266" width="7.125" style="52" customWidth="1"/>
    <col min="11267" max="11520" width="8.125" style="52"/>
    <col min="11521" max="11521" width="6.625" style="52" customWidth="1"/>
    <col min="11522" max="11522" width="7.125" style="52" customWidth="1"/>
    <col min="11523" max="11776" width="8.125" style="52"/>
    <col min="11777" max="11777" width="6.625" style="52" customWidth="1"/>
    <col min="11778" max="11778" width="7.125" style="52" customWidth="1"/>
    <col min="11779" max="12032" width="8.125" style="52"/>
    <col min="12033" max="12033" width="6.625" style="52" customWidth="1"/>
    <col min="12034" max="12034" width="7.125" style="52" customWidth="1"/>
    <col min="12035" max="12288" width="8.125" style="52"/>
    <col min="12289" max="12289" width="6.625" style="52" customWidth="1"/>
    <col min="12290" max="12290" width="7.125" style="52" customWidth="1"/>
    <col min="12291" max="12544" width="8.125" style="52"/>
    <col min="12545" max="12545" width="6.625" style="52" customWidth="1"/>
    <col min="12546" max="12546" width="7.125" style="52" customWidth="1"/>
    <col min="12547" max="12800" width="8.125" style="52"/>
    <col min="12801" max="12801" width="6.625" style="52" customWidth="1"/>
    <col min="12802" max="12802" width="7.125" style="52" customWidth="1"/>
    <col min="12803" max="13056" width="8.125" style="52"/>
    <col min="13057" max="13057" width="6.625" style="52" customWidth="1"/>
    <col min="13058" max="13058" width="7.125" style="52" customWidth="1"/>
    <col min="13059" max="13312" width="8.125" style="52"/>
    <col min="13313" max="13313" width="6.625" style="52" customWidth="1"/>
    <col min="13314" max="13314" width="7.125" style="52" customWidth="1"/>
    <col min="13315" max="13568" width="8.125" style="52"/>
    <col min="13569" max="13569" width="6.625" style="52" customWidth="1"/>
    <col min="13570" max="13570" width="7.125" style="52" customWidth="1"/>
    <col min="13571" max="13824" width="8.125" style="52"/>
    <col min="13825" max="13825" width="6.625" style="52" customWidth="1"/>
    <col min="13826" max="13826" width="7.125" style="52" customWidth="1"/>
    <col min="13827" max="14080" width="8.125" style="52"/>
    <col min="14081" max="14081" width="6.625" style="52" customWidth="1"/>
    <col min="14082" max="14082" width="7.125" style="52" customWidth="1"/>
    <col min="14083" max="14336" width="8.125" style="52"/>
    <col min="14337" max="14337" width="6.625" style="52" customWidth="1"/>
    <col min="14338" max="14338" width="7.125" style="52" customWidth="1"/>
    <col min="14339" max="14592" width="8.125" style="52"/>
    <col min="14593" max="14593" width="6.625" style="52" customWidth="1"/>
    <col min="14594" max="14594" width="7.125" style="52" customWidth="1"/>
    <col min="14595" max="14848" width="8.125" style="52"/>
    <col min="14849" max="14849" width="6.625" style="52" customWidth="1"/>
    <col min="14850" max="14850" width="7.125" style="52" customWidth="1"/>
    <col min="14851" max="15104" width="8.125" style="52"/>
    <col min="15105" max="15105" width="6.625" style="52" customWidth="1"/>
    <col min="15106" max="15106" width="7.125" style="52" customWidth="1"/>
    <col min="15107" max="15360" width="8.125" style="52"/>
    <col min="15361" max="15361" width="6.625" style="52" customWidth="1"/>
    <col min="15362" max="15362" width="7.125" style="52" customWidth="1"/>
    <col min="15363" max="15616" width="8.125" style="52"/>
    <col min="15617" max="15617" width="6.625" style="52" customWidth="1"/>
    <col min="15618" max="15618" width="7.125" style="52" customWidth="1"/>
    <col min="15619" max="15872" width="8.125" style="52"/>
    <col min="15873" max="15873" width="6.625" style="52" customWidth="1"/>
    <col min="15874" max="15874" width="7.125" style="52" customWidth="1"/>
    <col min="15875" max="16128" width="8.125" style="52"/>
    <col min="16129" max="16129" width="6.625" style="52" customWidth="1"/>
    <col min="16130" max="16130" width="7.125" style="52" customWidth="1"/>
    <col min="16131" max="16384" width="8.125" style="52"/>
  </cols>
  <sheetData>
    <row r="2" spans="2:15" x14ac:dyDescent="0.4">
      <c r="B2" s="52" t="s">
        <v>37</v>
      </c>
      <c r="O2" s="52" t="s">
        <v>38</v>
      </c>
    </row>
    <row r="23" spans="2:15" x14ac:dyDescent="0.4">
      <c r="B23" s="52" t="s">
        <v>39</v>
      </c>
      <c r="O23" s="52" t="s">
        <v>40</v>
      </c>
    </row>
    <row r="44" spans="2:15" x14ac:dyDescent="0.4">
      <c r="B44" s="52" t="s">
        <v>41</v>
      </c>
      <c r="O44" s="52" t="s">
        <v>42</v>
      </c>
    </row>
    <row r="64" spans="15:15" x14ac:dyDescent="0.4">
      <c r="O64" s="52" t="s">
        <v>44</v>
      </c>
    </row>
    <row r="65" spans="2:2" x14ac:dyDescent="0.4">
      <c r="B65" s="52" t="s">
        <v>43</v>
      </c>
    </row>
    <row r="85" spans="2:15" x14ac:dyDescent="0.4">
      <c r="B85" s="52" t="s">
        <v>45</v>
      </c>
      <c r="O85" s="52" t="s">
        <v>46</v>
      </c>
    </row>
    <row r="107" spans="2:15" x14ac:dyDescent="0.4">
      <c r="B107" s="52" t="s">
        <v>47</v>
      </c>
      <c r="O107" s="52" t="s">
        <v>48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28</v>
      </c>
    </row>
    <row r="2" spans="1:10" x14ac:dyDescent="0.4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4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4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4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4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4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4">
      <c r="A9" s="97"/>
      <c r="B9" s="97"/>
      <c r="C9" s="97"/>
      <c r="D9" s="97"/>
      <c r="E9" s="97"/>
      <c r="F9" s="97"/>
      <c r="G9" s="97"/>
      <c r="H9" s="97"/>
      <c r="I9" s="97"/>
      <c r="J9" s="97"/>
    </row>
    <row r="12" spans="1:10" x14ac:dyDescent="0.4">
      <c r="A12" s="98"/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4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4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4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4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4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4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4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4">
      <c r="A21" s="52" t="s">
        <v>29</v>
      </c>
    </row>
    <row r="22" spans="1:10" x14ac:dyDescent="0.4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x14ac:dyDescent="0.4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x14ac:dyDescent="0.4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x14ac:dyDescent="0.4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4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x14ac:dyDescent="0.4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4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x14ac:dyDescent="0.4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140" zoomScaleNormal="140" workbookViewId="0">
      <selection activeCell="F4" sqref="F4"/>
    </sheetView>
  </sheetViews>
  <sheetFormatPr defaultColWidth="8.875" defaultRowHeight="18.75" x14ac:dyDescent="0.4"/>
  <cols>
    <col min="1" max="1" width="14" customWidth="1"/>
    <col min="2" max="2" width="13.125" customWidth="1"/>
    <col min="4" max="4" width="14.625" customWidth="1"/>
    <col min="6" max="6" width="14.1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81805</cp:lastModifiedBy>
  <dcterms:created xsi:type="dcterms:W3CDTF">2020-09-18T03:10:57Z</dcterms:created>
  <dcterms:modified xsi:type="dcterms:W3CDTF">2022-04-26T04:39:05Z</dcterms:modified>
</cp:coreProperties>
</file>