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2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20.png" ContentType="image/png"/>
  <Override PartName="/xl/media/image15.png" ContentType="image/png"/>
  <Override PartName="/xl/media/image21.png" ContentType="image/png"/>
  <Override PartName="/xl/media/image16.png" ContentType="image/png"/>
  <Override PartName="/xl/media/image22.png" ContentType="image/png"/>
  <Override PartName="/xl/media/image17.png" ContentType="image/png"/>
  <Override PartName="/xl/media/image23.png" ContentType="image/png"/>
  <Override PartName="/xl/media/image18.png" ContentType="image/png"/>
  <Override PartName="/xl/media/image19.png" ContentType="image/png"/>
  <Override PartName="/xl/media/image24.png" ContentType="image/png"/>
  <Override PartName="/xl/media/image25.png" ContentType="image/png"/>
  <Override PartName="/xl/media/image26.png" ContentType="image/png"/>
  <Override PartName="/xl/media/image27.png" ContentType="image/png"/>
  <Override PartName="/xl/media/image28.png" ContentType="image/png"/>
  <Override PartName="/xl/media/image29.png" ContentType="image/png"/>
  <Override PartName="/xl/media/image30.png" ContentType="image/png"/>
  <Override PartName="/xl/media/image31.png" ContentType="image/png"/>
  <Override PartName="/xl/media/image32.png" ContentType="image/png"/>
  <Override PartName="/xl/media/image33.png" ContentType="image/png"/>
  <Override PartName="/xl/media/image34.png" ContentType="image/png"/>
  <Override PartName="/xl/media/image35.png" ContentType="image/png"/>
  <Override PartName="/xl/media/image36.png" ContentType="image/png"/>
  <Override PartName="/xl/media/image37.png" ContentType="image/png"/>
  <Override PartName="/xl/media/image38.png" ContentType="image/png"/>
  <Override PartName="/xl/media/image39.png" ContentType="image/png"/>
  <Override PartName="/xl/media/image40.png" ContentType="image/png"/>
  <Override PartName="/xl/media/image41.png" ContentType="image/png"/>
  <Override PartName="/xl/media/image42.png" ContentType="image/png"/>
  <Override PartName="/xl/media/image43.png" ContentType="image/png"/>
  <Override PartName="/xl/media/image44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検証シート" sheetId="1" state="visible" r:id="rId2"/>
    <sheet name="画像" sheetId="2" state="visible" r:id="rId3"/>
    <sheet name="気づき" sheetId="3" state="visible" r:id="rId4"/>
    <sheet name="検証終了通貨" sheetId="4" state="visible" r:id="rId5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<sst xmlns="http://schemas.openxmlformats.org/spreadsheetml/2006/main" count="49" uniqueCount="37">
  <si>
    <t xml:space="preserve">通貨ペア</t>
  </si>
  <si>
    <t xml:space="preserve">EURUSD</t>
  </si>
  <si>
    <t xml:space="preserve">時間足</t>
  </si>
  <si>
    <t xml:space="preserve">1H足</t>
  </si>
  <si>
    <t xml:space="preserve">当初資金</t>
  </si>
  <si>
    <t xml:space="preserve">エントリー理由</t>
  </si>
  <si>
    <t xml:space="preserve">10MA・20MAの両方の上側にキャンドルがあれば買い方向、下側なら売り方向。MAに触れてPB出現でエントリー待ち、PB高値or安値ブレイクでエントリー。</t>
  </si>
  <si>
    <t xml:space="preserve">決済理由</t>
  </si>
  <si>
    <t xml:space="preserve">フィボナッチターゲット1.27, 1.5, 2.0で決済(黄色で塗りつぶしたところはフィボナッチターゲット5までとれている）</t>
  </si>
  <si>
    <t xml:space="preserve">No.</t>
  </si>
  <si>
    <t xml:space="preserve">エントリー</t>
  </si>
  <si>
    <r>
      <rPr>
        <b val="true"/>
        <sz val="11"/>
        <color rgb="FF000000"/>
        <rFont val="游ゴシック"/>
        <family val="3"/>
        <charset val="128"/>
      </rPr>
      <t xml:space="preserve">決済</t>
    </r>
    <r>
      <rPr>
        <b val="true"/>
        <sz val="9"/>
        <color rgb="FF000000"/>
        <rFont val="游ゴシック"/>
        <family val="3"/>
        <charset val="128"/>
      </rPr>
      <t xml:space="preserve">(利確:1.27~2, 損切:-1,引分:0)</t>
    </r>
  </si>
  <si>
    <t xml:space="preserve">残金（円)</t>
  </si>
  <si>
    <t xml:space="preserve">損失上限（リスク3%）</t>
  </si>
  <si>
    <t xml:space="preserve">損益額</t>
  </si>
  <si>
    <t xml:space="preserve">日付</t>
  </si>
  <si>
    <t xml:space="preserve">買い1／売り2</t>
  </si>
  <si>
    <t xml:space="preserve">当初</t>
  </si>
  <si>
    <t xml:space="preserve">勝数</t>
  </si>
  <si>
    <t xml:space="preserve">期間</t>
  </si>
  <si>
    <t xml:space="preserve">日</t>
  </si>
  <si>
    <t xml:space="preserve">負数</t>
  </si>
  <si>
    <t xml:space="preserve">利益率</t>
  </si>
  <si>
    <t xml:space="preserve">月利</t>
  </si>
  <si>
    <t xml:space="preserve">引分</t>
  </si>
  <si>
    <t xml:space="preserve">勝率</t>
  </si>
  <si>
    <t xml:space="preserve">気付き　質問</t>
  </si>
  <si>
    <t xml:space="preserve">感想</t>
  </si>
  <si>
    <t xml:space="preserve">今後</t>
  </si>
  <si>
    <t xml:space="preserve">検証終了通貨</t>
  </si>
  <si>
    <t xml:space="preserve">ルール</t>
  </si>
  <si>
    <t xml:space="preserve">日足</t>
  </si>
  <si>
    <t xml:space="preserve">終了日</t>
  </si>
  <si>
    <t xml:space="preserve">4Ｈ足</t>
  </si>
  <si>
    <t xml:space="preserve">１Ｈ足</t>
  </si>
  <si>
    <t xml:space="preserve">PB</t>
  </si>
  <si>
    <t xml:space="preserve">EUR/USD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</si>
</sst>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#,##0_ "/>
    <numFmt numFmtId="166" formatCode="#,##0_);[RED]\(#,##0\)"/>
    <numFmt numFmtId="167" formatCode="M/D/YYYY;@"/>
    <numFmt numFmtId="168" formatCode="#,##0;[RED]\-#,##0"/>
    <numFmt numFmtId="169" formatCode="0%"/>
    <numFmt numFmtId="170" formatCode="0.0%"/>
    <numFmt numFmtId="171" formatCode="MM/DD/YYYY"/>
  </numFmts>
  <fonts count="14">
    <font>
      <sz val="11"/>
      <color rgb="FF00000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1"/>
      <color rgb="FF000000"/>
      <name val="ＭＳ Ｐゴシック"/>
      <family val="3"/>
      <charset val="128"/>
    </font>
    <font>
      <b val="true"/>
      <sz val="11"/>
      <color rgb="FF000000"/>
      <name val="游ゴシック"/>
      <family val="3"/>
      <charset val="128"/>
    </font>
    <font>
      <b val="true"/>
      <sz val="9"/>
      <color rgb="FF000000"/>
      <name val="游ゴシック"/>
      <family val="3"/>
      <charset val="128"/>
    </font>
    <font>
      <sz val="11"/>
      <color rgb="FF000000"/>
      <name val="游ゴシック"/>
      <family val="3"/>
      <charset val="128"/>
    </font>
    <font>
      <sz val="11"/>
      <name val="游ゴシック"/>
      <family val="2"/>
      <charset val="128"/>
    </font>
    <font>
      <b val="true"/>
      <sz val="11"/>
      <name val="游ゴシック"/>
      <family val="3"/>
      <charset val="128"/>
    </font>
    <font>
      <b val="true"/>
      <sz val="12"/>
      <color rgb="FF000000"/>
      <name val="ＭＳ Ｐゴシック"/>
      <family val="3"/>
      <charset val="128"/>
    </font>
    <font>
      <b val="true"/>
      <sz val="14"/>
      <color rgb="FF000000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b val="true"/>
      <sz val="14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9DC3E6"/>
        <bgColor rgb="FFC0C0C0"/>
      </patternFill>
    </fill>
  </fills>
  <borders count="1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true" applyProtection="false">
      <alignment horizontal="general" vertical="center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center" textRotation="0" wrapText="false" indent="0" shrinkToFit="false"/>
    </xf>
  </cellStyleXfs>
  <cellXfs count="89">
    <xf numFmtId="164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6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6" fillId="0" borderId="6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8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7" fillId="0" borderId="5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7" fillId="0" borderId="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8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9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1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2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4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11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1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10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0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12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8" fillId="2" borderId="1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3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1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8" fillId="0" borderId="15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12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7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8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6" fontId="0" fillId="0" borderId="9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9" fillId="0" borderId="7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7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8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8" fontId="0" fillId="0" borderId="9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9" fontId="5" fillId="0" borderId="7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5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5" fillId="0" borderId="9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0" borderId="7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0" borderId="5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0" borderId="7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9" fontId="5" fillId="0" borderId="8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9" fontId="5" fillId="0" borderId="9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10" fillId="0" borderId="0" xfId="2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4" fillId="0" borderId="0" xfId="2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4" fontId="4" fillId="0" borderId="0" xfId="20" applyFont="false" applyBorder="true" applyAlignment="true" applyProtection="false">
      <alignment horizontal="general" vertical="top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3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標準 2" xfId="20" builtinId="53" customBuiltin="true"/>
    <cellStyle name="Excel Built-in Comma [0]" xfId="21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DC3E6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6.png"/><Relationship Id="rId3" Type="http://schemas.openxmlformats.org/officeDocument/2006/relationships/image" Target="../media/image17.png"/><Relationship Id="rId4" Type="http://schemas.openxmlformats.org/officeDocument/2006/relationships/image" Target="../media/image18.png"/><Relationship Id="rId5" Type="http://schemas.openxmlformats.org/officeDocument/2006/relationships/image" Target="../media/image19.png"/><Relationship Id="rId6" Type="http://schemas.openxmlformats.org/officeDocument/2006/relationships/image" Target="../media/image20.png"/><Relationship Id="rId7" Type="http://schemas.openxmlformats.org/officeDocument/2006/relationships/image" Target="../media/image21.png"/><Relationship Id="rId8" Type="http://schemas.openxmlformats.org/officeDocument/2006/relationships/image" Target="../media/image22.png"/><Relationship Id="rId9" Type="http://schemas.openxmlformats.org/officeDocument/2006/relationships/image" Target="../media/image23.png"/><Relationship Id="rId10" Type="http://schemas.openxmlformats.org/officeDocument/2006/relationships/image" Target="../media/image24.png"/><Relationship Id="rId11" Type="http://schemas.openxmlformats.org/officeDocument/2006/relationships/image" Target="../media/image25.png"/><Relationship Id="rId12" Type="http://schemas.openxmlformats.org/officeDocument/2006/relationships/image" Target="../media/image26.png"/><Relationship Id="rId13" Type="http://schemas.openxmlformats.org/officeDocument/2006/relationships/image" Target="../media/image27.png"/><Relationship Id="rId14" Type="http://schemas.openxmlformats.org/officeDocument/2006/relationships/image" Target="../media/image28.png"/><Relationship Id="rId15" Type="http://schemas.openxmlformats.org/officeDocument/2006/relationships/image" Target="../media/image29.png"/><Relationship Id="rId16" Type="http://schemas.openxmlformats.org/officeDocument/2006/relationships/image" Target="../media/image30.png"/><Relationship Id="rId17" Type="http://schemas.openxmlformats.org/officeDocument/2006/relationships/image" Target="../media/image31.png"/><Relationship Id="rId18" Type="http://schemas.openxmlformats.org/officeDocument/2006/relationships/image" Target="../media/image32.png"/><Relationship Id="rId19" Type="http://schemas.openxmlformats.org/officeDocument/2006/relationships/image" Target="../media/image33.png"/><Relationship Id="rId20" Type="http://schemas.openxmlformats.org/officeDocument/2006/relationships/image" Target="../media/image34.png"/><Relationship Id="rId21" Type="http://schemas.openxmlformats.org/officeDocument/2006/relationships/image" Target="../media/image35.png"/><Relationship Id="rId22" Type="http://schemas.openxmlformats.org/officeDocument/2006/relationships/image" Target="../media/image36.png"/><Relationship Id="rId23" Type="http://schemas.openxmlformats.org/officeDocument/2006/relationships/image" Target="../media/image37.png"/><Relationship Id="rId24" Type="http://schemas.openxmlformats.org/officeDocument/2006/relationships/image" Target="../media/image38.png"/><Relationship Id="rId25" Type="http://schemas.openxmlformats.org/officeDocument/2006/relationships/image" Target="../media/image39.png"/><Relationship Id="rId26" Type="http://schemas.openxmlformats.org/officeDocument/2006/relationships/image" Target="../media/image40.png"/><Relationship Id="rId27" Type="http://schemas.openxmlformats.org/officeDocument/2006/relationships/image" Target="../media/image41.png"/><Relationship Id="rId28" Type="http://schemas.openxmlformats.org/officeDocument/2006/relationships/image" Target="../media/image42.png"/><Relationship Id="rId29" Type="http://schemas.openxmlformats.org/officeDocument/2006/relationships/image" Target="../media/image43.png"/><Relationship Id="rId30" Type="http://schemas.openxmlformats.org/officeDocument/2006/relationships/image" Target="../media/image44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601920</xdr:colOff>
      <xdr:row>13</xdr:row>
      <xdr:rowOff>76320</xdr:rowOff>
    </xdr:from>
    <xdr:to>
      <xdr:col>9</xdr:col>
      <xdr:colOff>510120</xdr:colOff>
      <xdr:row>18</xdr:row>
      <xdr:rowOff>99360</xdr:rowOff>
    </xdr:to>
    <xdr:sp>
      <xdr:nvSpPr>
        <xdr:cNvPr id="0" name="CustomShape 1"/>
        <xdr:cNvSpPr/>
      </xdr:nvSpPr>
      <xdr:spPr>
        <a:xfrm>
          <a:off x="5447520" y="2428920"/>
          <a:ext cx="536760" cy="92772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10</xdr:col>
      <xdr:colOff>46080</xdr:colOff>
      <xdr:row>60</xdr:row>
      <xdr:rowOff>106920</xdr:rowOff>
    </xdr:from>
    <xdr:to>
      <xdr:col>10</xdr:col>
      <xdr:colOff>66600</xdr:colOff>
      <xdr:row>61</xdr:row>
      <xdr:rowOff>134280</xdr:rowOff>
    </xdr:to>
    <xdr:sp>
      <xdr:nvSpPr>
        <xdr:cNvPr id="1" name="CustomShape 1"/>
        <xdr:cNvSpPr/>
      </xdr:nvSpPr>
      <xdr:spPr>
        <a:xfrm>
          <a:off x="6148800" y="10965240"/>
          <a:ext cx="20520" cy="2084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10</xdr:col>
      <xdr:colOff>267120</xdr:colOff>
      <xdr:row>31</xdr:row>
      <xdr:rowOff>30960</xdr:rowOff>
    </xdr:from>
    <xdr:to>
      <xdr:col>10</xdr:col>
      <xdr:colOff>287640</xdr:colOff>
      <xdr:row>32</xdr:row>
      <xdr:rowOff>58680</xdr:rowOff>
    </xdr:to>
    <xdr:sp>
      <xdr:nvSpPr>
        <xdr:cNvPr id="2" name="CustomShape 1"/>
        <xdr:cNvSpPr/>
      </xdr:nvSpPr>
      <xdr:spPr>
        <a:xfrm>
          <a:off x="6369840" y="5640840"/>
          <a:ext cx="20520" cy="2088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13</xdr:col>
      <xdr:colOff>327600</xdr:colOff>
      <xdr:row>77</xdr:row>
      <xdr:rowOff>69120</xdr:rowOff>
    </xdr:from>
    <xdr:to>
      <xdr:col>13</xdr:col>
      <xdr:colOff>345600</xdr:colOff>
      <xdr:row>78</xdr:row>
      <xdr:rowOff>43920</xdr:rowOff>
    </xdr:to>
    <xdr:sp>
      <xdr:nvSpPr>
        <xdr:cNvPr id="3" name="CustomShape 1"/>
        <xdr:cNvSpPr/>
      </xdr:nvSpPr>
      <xdr:spPr>
        <a:xfrm>
          <a:off x="8316360" y="14004000"/>
          <a:ext cx="18000" cy="155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305280</xdr:colOff>
      <xdr:row>136</xdr:row>
      <xdr:rowOff>175320</xdr:rowOff>
    </xdr:from>
    <xdr:to>
      <xdr:col>6</xdr:col>
      <xdr:colOff>325800</xdr:colOff>
      <xdr:row>138</xdr:row>
      <xdr:rowOff>22680</xdr:rowOff>
    </xdr:to>
    <xdr:sp>
      <xdr:nvSpPr>
        <xdr:cNvPr id="4" name="CustomShape 1"/>
        <xdr:cNvSpPr/>
      </xdr:nvSpPr>
      <xdr:spPr>
        <a:xfrm>
          <a:off x="3893400" y="24787800"/>
          <a:ext cx="20520" cy="2091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198360</xdr:colOff>
      <xdr:row>135</xdr:row>
      <xdr:rowOff>30960</xdr:rowOff>
    </xdr:from>
    <xdr:to>
      <xdr:col>7</xdr:col>
      <xdr:colOff>218880</xdr:colOff>
      <xdr:row>136</xdr:row>
      <xdr:rowOff>58320</xdr:rowOff>
    </xdr:to>
    <xdr:sp>
      <xdr:nvSpPr>
        <xdr:cNvPr id="5" name="CustomShape 1"/>
        <xdr:cNvSpPr/>
      </xdr:nvSpPr>
      <xdr:spPr>
        <a:xfrm>
          <a:off x="4415040" y="24462360"/>
          <a:ext cx="20520" cy="2084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613080</xdr:colOff>
      <xdr:row>134</xdr:row>
      <xdr:rowOff>23400</xdr:rowOff>
    </xdr:from>
    <xdr:to>
      <xdr:col>8</xdr:col>
      <xdr:colOff>1800</xdr:colOff>
      <xdr:row>134</xdr:row>
      <xdr:rowOff>179640</xdr:rowOff>
    </xdr:to>
    <xdr:sp>
      <xdr:nvSpPr>
        <xdr:cNvPr id="6" name="CustomShape 1"/>
        <xdr:cNvSpPr/>
      </xdr:nvSpPr>
      <xdr:spPr>
        <a:xfrm>
          <a:off x="4829760" y="24273720"/>
          <a:ext cx="17640" cy="156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8</xdr:col>
      <xdr:colOff>144720</xdr:colOff>
      <xdr:row>105</xdr:row>
      <xdr:rowOff>23040</xdr:rowOff>
    </xdr:from>
    <xdr:to>
      <xdr:col>8</xdr:col>
      <xdr:colOff>162720</xdr:colOff>
      <xdr:row>106</xdr:row>
      <xdr:rowOff>42840</xdr:rowOff>
    </xdr:to>
    <xdr:sp>
      <xdr:nvSpPr>
        <xdr:cNvPr id="7" name="CustomShape 1"/>
        <xdr:cNvSpPr/>
      </xdr:nvSpPr>
      <xdr:spPr>
        <a:xfrm>
          <a:off x="4990320" y="19025280"/>
          <a:ext cx="18000" cy="200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343080</xdr:colOff>
      <xdr:row>102</xdr:row>
      <xdr:rowOff>175320</xdr:rowOff>
    </xdr:from>
    <xdr:to>
      <xdr:col>9</xdr:col>
      <xdr:colOff>363600</xdr:colOff>
      <xdr:row>104</xdr:row>
      <xdr:rowOff>24480</xdr:rowOff>
    </xdr:to>
    <xdr:sp>
      <xdr:nvSpPr>
        <xdr:cNvPr id="8" name="CustomShape 1"/>
        <xdr:cNvSpPr/>
      </xdr:nvSpPr>
      <xdr:spPr>
        <a:xfrm>
          <a:off x="5817240" y="18634680"/>
          <a:ext cx="20520" cy="2109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449640</xdr:colOff>
      <xdr:row>178</xdr:row>
      <xdr:rowOff>144720</xdr:rowOff>
    </xdr:from>
    <xdr:to>
      <xdr:col>12</xdr:col>
      <xdr:colOff>467640</xdr:colOff>
      <xdr:row>179</xdr:row>
      <xdr:rowOff>174960</xdr:rowOff>
    </xdr:to>
    <xdr:sp>
      <xdr:nvSpPr>
        <xdr:cNvPr id="9" name="CustomShape 1"/>
        <xdr:cNvSpPr/>
      </xdr:nvSpPr>
      <xdr:spPr>
        <a:xfrm>
          <a:off x="7809840" y="32358240"/>
          <a:ext cx="18000" cy="2109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15</xdr:col>
      <xdr:colOff>480600</xdr:colOff>
      <xdr:row>180</xdr:row>
      <xdr:rowOff>23400</xdr:rowOff>
    </xdr:from>
    <xdr:to>
      <xdr:col>15</xdr:col>
      <xdr:colOff>498600</xdr:colOff>
      <xdr:row>180</xdr:row>
      <xdr:rowOff>179640</xdr:rowOff>
    </xdr:to>
    <xdr:sp>
      <xdr:nvSpPr>
        <xdr:cNvPr id="10" name="CustomShape 1"/>
        <xdr:cNvSpPr/>
      </xdr:nvSpPr>
      <xdr:spPr>
        <a:xfrm>
          <a:off x="9726480" y="32598720"/>
          <a:ext cx="18000" cy="156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15</xdr:col>
      <xdr:colOff>190800</xdr:colOff>
      <xdr:row>223</xdr:row>
      <xdr:rowOff>69120</xdr:rowOff>
    </xdr:from>
    <xdr:to>
      <xdr:col>15</xdr:col>
      <xdr:colOff>211320</xdr:colOff>
      <xdr:row>224</xdr:row>
      <xdr:rowOff>96840</xdr:rowOff>
    </xdr:to>
    <xdr:sp>
      <xdr:nvSpPr>
        <xdr:cNvPr id="11" name="CustomShape 1"/>
        <xdr:cNvSpPr/>
      </xdr:nvSpPr>
      <xdr:spPr>
        <a:xfrm>
          <a:off x="9436680" y="40426200"/>
          <a:ext cx="20520" cy="2088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8</xdr:col>
      <xdr:colOff>380880</xdr:colOff>
      <xdr:row>274</xdr:row>
      <xdr:rowOff>175320</xdr:rowOff>
    </xdr:from>
    <xdr:to>
      <xdr:col>8</xdr:col>
      <xdr:colOff>401400</xdr:colOff>
      <xdr:row>276</xdr:row>
      <xdr:rowOff>23760</xdr:rowOff>
    </xdr:to>
    <xdr:sp>
      <xdr:nvSpPr>
        <xdr:cNvPr id="12" name="CustomShape 1"/>
        <xdr:cNvSpPr/>
      </xdr:nvSpPr>
      <xdr:spPr>
        <a:xfrm>
          <a:off x="5226480" y="49762440"/>
          <a:ext cx="20520" cy="210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144720</xdr:colOff>
      <xdr:row>266</xdr:row>
      <xdr:rowOff>175320</xdr:rowOff>
    </xdr:from>
    <xdr:to>
      <xdr:col>12</xdr:col>
      <xdr:colOff>162720</xdr:colOff>
      <xdr:row>268</xdr:row>
      <xdr:rowOff>24480</xdr:rowOff>
    </xdr:to>
    <xdr:sp>
      <xdr:nvSpPr>
        <xdr:cNvPr id="13" name="CustomShape 1"/>
        <xdr:cNvSpPr/>
      </xdr:nvSpPr>
      <xdr:spPr>
        <a:xfrm>
          <a:off x="7504920" y="48314520"/>
          <a:ext cx="18000" cy="2109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612720</xdr:colOff>
      <xdr:row>314</xdr:row>
      <xdr:rowOff>68760</xdr:rowOff>
    </xdr:from>
    <xdr:to>
      <xdr:col>10</xdr:col>
      <xdr:colOff>2520</xdr:colOff>
      <xdr:row>315</xdr:row>
      <xdr:rowOff>43920</xdr:rowOff>
    </xdr:to>
    <xdr:sp>
      <xdr:nvSpPr>
        <xdr:cNvPr id="14" name="CustomShape 1"/>
        <xdr:cNvSpPr/>
      </xdr:nvSpPr>
      <xdr:spPr>
        <a:xfrm>
          <a:off x="6086880" y="56894760"/>
          <a:ext cx="18360" cy="156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247680</xdr:colOff>
      <xdr:row>329</xdr:row>
      <xdr:rowOff>104760</xdr:rowOff>
    </xdr:from>
    <xdr:to>
      <xdr:col>12</xdr:col>
      <xdr:colOff>432000</xdr:colOff>
      <xdr:row>331</xdr:row>
      <xdr:rowOff>7200</xdr:rowOff>
    </xdr:to>
    <xdr:sp>
      <xdr:nvSpPr>
        <xdr:cNvPr id="15" name="CustomShape 1"/>
        <xdr:cNvSpPr/>
      </xdr:nvSpPr>
      <xdr:spPr>
        <a:xfrm>
          <a:off x="7607880" y="59645520"/>
          <a:ext cx="184320" cy="264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556560</xdr:colOff>
      <xdr:row>307</xdr:row>
      <xdr:rowOff>68760</xdr:rowOff>
    </xdr:from>
    <xdr:to>
      <xdr:col>14</xdr:col>
      <xdr:colOff>574560</xdr:colOff>
      <xdr:row>308</xdr:row>
      <xdr:rowOff>43920</xdr:rowOff>
    </xdr:to>
    <xdr:sp>
      <xdr:nvSpPr>
        <xdr:cNvPr id="16" name="CustomShape 1"/>
        <xdr:cNvSpPr/>
      </xdr:nvSpPr>
      <xdr:spPr>
        <a:xfrm>
          <a:off x="9173880" y="55627920"/>
          <a:ext cx="18000" cy="156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7</xdr:col>
      <xdr:colOff>252000</xdr:colOff>
      <xdr:row>355</xdr:row>
      <xdr:rowOff>144720</xdr:rowOff>
    </xdr:from>
    <xdr:to>
      <xdr:col>7</xdr:col>
      <xdr:colOff>270000</xdr:colOff>
      <xdr:row>356</xdr:row>
      <xdr:rowOff>119880</xdr:rowOff>
    </xdr:to>
    <xdr:sp>
      <xdr:nvSpPr>
        <xdr:cNvPr id="17" name="CustomShape 1"/>
        <xdr:cNvSpPr/>
      </xdr:nvSpPr>
      <xdr:spPr>
        <a:xfrm>
          <a:off x="4468680" y="64390680"/>
          <a:ext cx="18000" cy="156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68760</xdr:colOff>
      <xdr:row>355</xdr:row>
      <xdr:rowOff>160200</xdr:rowOff>
    </xdr:from>
    <xdr:to>
      <xdr:col>9</xdr:col>
      <xdr:colOff>86760</xdr:colOff>
      <xdr:row>357</xdr:row>
      <xdr:rowOff>7200</xdr:rowOff>
    </xdr:to>
    <xdr:sp>
      <xdr:nvSpPr>
        <xdr:cNvPr id="18" name="CustomShape 1"/>
        <xdr:cNvSpPr/>
      </xdr:nvSpPr>
      <xdr:spPr>
        <a:xfrm>
          <a:off x="5542920" y="64406160"/>
          <a:ext cx="18000" cy="2088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114480</xdr:colOff>
      <xdr:row>398</xdr:row>
      <xdr:rowOff>175680</xdr:rowOff>
    </xdr:from>
    <xdr:to>
      <xdr:col>9</xdr:col>
      <xdr:colOff>135000</xdr:colOff>
      <xdr:row>400</xdr:row>
      <xdr:rowOff>23760</xdr:rowOff>
    </xdr:to>
    <xdr:sp>
      <xdr:nvSpPr>
        <xdr:cNvPr id="19" name="CustomShape 1"/>
        <xdr:cNvSpPr/>
      </xdr:nvSpPr>
      <xdr:spPr>
        <a:xfrm>
          <a:off x="5588640" y="72203400"/>
          <a:ext cx="20520" cy="210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11</xdr:col>
      <xdr:colOff>221400</xdr:colOff>
      <xdr:row>403</xdr:row>
      <xdr:rowOff>160200</xdr:rowOff>
    </xdr:from>
    <xdr:to>
      <xdr:col>11</xdr:col>
      <xdr:colOff>239400</xdr:colOff>
      <xdr:row>405</xdr:row>
      <xdr:rowOff>7560</xdr:rowOff>
    </xdr:to>
    <xdr:sp>
      <xdr:nvSpPr>
        <xdr:cNvPr id="20" name="CustomShape 1"/>
        <xdr:cNvSpPr/>
      </xdr:nvSpPr>
      <xdr:spPr>
        <a:xfrm>
          <a:off x="6952680" y="73092960"/>
          <a:ext cx="18000" cy="2091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144720</xdr:colOff>
      <xdr:row>406</xdr:row>
      <xdr:rowOff>145080</xdr:rowOff>
    </xdr:from>
    <xdr:to>
      <xdr:col>12</xdr:col>
      <xdr:colOff>162720</xdr:colOff>
      <xdr:row>407</xdr:row>
      <xdr:rowOff>174240</xdr:rowOff>
    </xdr:to>
    <xdr:sp>
      <xdr:nvSpPr>
        <xdr:cNvPr id="21" name="CustomShape 1"/>
        <xdr:cNvSpPr/>
      </xdr:nvSpPr>
      <xdr:spPr>
        <a:xfrm>
          <a:off x="7504920" y="73620720"/>
          <a:ext cx="18000" cy="21024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411480</xdr:colOff>
      <xdr:row>408</xdr:row>
      <xdr:rowOff>106560</xdr:rowOff>
    </xdr:from>
    <xdr:to>
      <xdr:col>12</xdr:col>
      <xdr:colOff>429480</xdr:colOff>
      <xdr:row>409</xdr:row>
      <xdr:rowOff>82440</xdr:rowOff>
    </xdr:to>
    <xdr:sp>
      <xdr:nvSpPr>
        <xdr:cNvPr id="22" name="CustomShape 1"/>
        <xdr:cNvSpPr/>
      </xdr:nvSpPr>
      <xdr:spPr>
        <a:xfrm>
          <a:off x="7771680" y="73944360"/>
          <a:ext cx="18000" cy="15660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43</xdr:row>
      <xdr:rowOff>169200</xdr:rowOff>
    </xdr:from>
    <xdr:to>
      <xdr:col>19</xdr:col>
      <xdr:colOff>483480</xdr:colOff>
      <xdr:row>84</xdr:row>
      <xdr:rowOff>95400</xdr:rowOff>
    </xdr:to>
    <xdr:pic>
      <xdr:nvPicPr>
        <xdr:cNvPr id="23" name="画像 1" descr=""/>
        <xdr:cNvPicPr/>
      </xdr:nvPicPr>
      <xdr:blipFill>
        <a:blip r:embed="rId1"/>
        <a:stretch/>
      </xdr:blipFill>
      <xdr:spPr>
        <a:xfrm>
          <a:off x="0" y="795096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1</xdr:row>
      <xdr:rowOff>0</xdr:rowOff>
    </xdr:from>
    <xdr:to>
      <xdr:col>19</xdr:col>
      <xdr:colOff>483480</xdr:colOff>
      <xdr:row>41</xdr:row>
      <xdr:rowOff>106920</xdr:rowOff>
    </xdr:to>
    <xdr:pic>
      <xdr:nvPicPr>
        <xdr:cNvPr id="24" name="画像 2" descr=""/>
        <xdr:cNvPicPr/>
      </xdr:nvPicPr>
      <xdr:blipFill>
        <a:blip r:embed="rId2"/>
        <a:stretch/>
      </xdr:blipFill>
      <xdr:spPr>
        <a:xfrm>
          <a:off x="0" y="18072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86</xdr:row>
      <xdr:rowOff>0</xdr:rowOff>
    </xdr:from>
    <xdr:to>
      <xdr:col>19</xdr:col>
      <xdr:colOff>483480</xdr:colOff>
      <xdr:row>126</xdr:row>
      <xdr:rowOff>106920</xdr:rowOff>
    </xdr:to>
    <xdr:pic>
      <xdr:nvPicPr>
        <xdr:cNvPr id="25" name="画像 3" descr=""/>
        <xdr:cNvPicPr/>
      </xdr:nvPicPr>
      <xdr:blipFill>
        <a:blip r:embed="rId3"/>
        <a:stretch/>
      </xdr:blipFill>
      <xdr:spPr>
        <a:xfrm>
          <a:off x="0" y="1556352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128</xdr:row>
      <xdr:rowOff>0</xdr:rowOff>
    </xdr:from>
    <xdr:to>
      <xdr:col>19</xdr:col>
      <xdr:colOff>483480</xdr:colOff>
      <xdr:row>168</xdr:row>
      <xdr:rowOff>106920</xdr:rowOff>
    </xdr:to>
    <xdr:pic>
      <xdr:nvPicPr>
        <xdr:cNvPr id="26" name="画像 4" descr=""/>
        <xdr:cNvPicPr/>
      </xdr:nvPicPr>
      <xdr:blipFill>
        <a:blip r:embed="rId4"/>
        <a:stretch/>
      </xdr:blipFill>
      <xdr:spPr>
        <a:xfrm>
          <a:off x="0" y="2316456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170</xdr:row>
      <xdr:rowOff>0</xdr:rowOff>
    </xdr:from>
    <xdr:to>
      <xdr:col>19</xdr:col>
      <xdr:colOff>483480</xdr:colOff>
      <xdr:row>210</xdr:row>
      <xdr:rowOff>107280</xdr:rowOff>
    </xdr:to>
    <xdr:pic>
      <xdr:nvPicPr>
        <xdr:cNvPr id="27" name="画像 5" descr=""/>
        <xdr:cNvPicPr/>
      </xdr:nvPicPr>
      <xdr:blipFill>
        <a:blip r:embed="rId5"/>
        <a:stretch/>
      </xdr:blipFill>
      <xdr:spPr>
        <a:xfrm>
          <a:off x="0" y="3076560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212</xdr:row>
      <xdr:rowOff>0</xdr:rowOff>
    </xdr:from>
    <xdr:to>
      <xdr:col>19</xdr:col>
      <xdr:colOff>483480</xdr:colOff>
      <xdr:row>252</xdr:row>
      <xdr:rowOff>107280</xdr:rowOff>
    </xdr:to>
    <xdr:pic>
      <xdr:nvPicPr>
        <xdr:cNvPr id="28" name="画像 6" descr=""/>
        <xdr:cNvPicPr/>
      </xdr:nvPicPr>
      <xdr:blipFill>
        <a:blip r:embed="rId6"/>
        <a:stretch/>
      </xdr:blipFill>
      <xdr:spPr>
        <a:xfrm>
          <a:off x="0" y="3836664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254</xdr:row>
      <xdr:rowOff>0</xdr:rowOff>
    </xdr:from>
    <xdr:to>
      <xdr:col>19</xdr:col>
      <xdr:colOff>483480</xdr:colOff>
      <xdr:row>294</xdr:row>
      <xdr:rowOff>106920</xdr:rowOff>
    </xdr:to>
    <xdr:pic>
      <xdr:nvPicPr>
        <xdr:cNvPr id="29" name="画像 7" descr=""/>
        <xdr:cNvPicPr/>
      </xdr:nvPicPr>
      <xdr:blipFill>
        <a:blip r:embed="rId7"/>
        <a:stretch/>
      </xdr:blipFill>
      <xdr:spPr>
        <a:xfrm>
          <a:off x="0" y="4596732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296</xdr:row>
      <xdr:rowOff>0</xdr:rowOff>
    </xdr:from>
    <xdr:to>
      <xdr:col>19</xdr:col>
      <xdr:colOff>483480</xdr:colOff>
      <xdr:row>336</xdr:row>
      <xdr:rowOff>106920</xdr:rowOff>
    </xdr:to>
    <xdr:pic>
      <xdr:nvPicPr>
        <xdr:cNvPr id="30" name="画像 8" descr=""/>
        <xdr:cNvPicPr/>
      </xdr:nvPicPr>
      <xdr:blipFill>
        <a:blip r:embed="rId8"/>
        <a:stretch/>
      </xdr:blipFill>
      <xdr:spPr>
        <a:xfrm>
          <a:off x="0" y="5356836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338</xdr:row>
      <xdr:rowOff>0</xdr:rowOff>
    </xdr:from>
    <xdr:to>
      <xdr:col>19</xdr:col>
      <xdr:colOff>483480</xdr:colOff>
      <xdr:row>378</xdr:row>
      <xdr:rowOff>107280</xdr:rowOff>
    </xdr:to>
    <xdr:pic>
      <xdr:nvPicPr>
        <xdr:cNvPr id="31" name="画像 9" descr=""/>
        <xdr:cNvPicPr/>
      </xdr:nvPicPr>
      <xdr:blipFill>
        <a:blip r:embed="rId9"/>
        <a:stretch/>
      </xdr:blipFill>
      <xdr:spPr>
        <a:xfrm>
          <a:off x="0" y="6116940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380</xdr:row>
      <xdr:rowOff>0</xdr:rowOff>
    </xdr:from>
    <xdr:to>
      <xdr:col>19</xdr:col>
      <xdr:colOff>483480</xdr:colOff>
      <xdr:row>420</xdr:row>
      <xdr:rowOff>107280</xdr:rowOff>
    </xdr:to>
    <xdr:pic>
      <xdr:nvPicPr>
        <xdr:cNvPr id="32" name="画像 10" descr=""/>
        <xdr:cNvPicPr/>
      </xdr:nvPicPr>
      <xdr:blipFill>
        <a:blip r:embed="rId10"/>
        <a:stretch/>
      </xdr:blipFill>
      <xdr:spPr>
        <a:xfrm>
          <a:off x="0" y="6877044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422</xdr:row>
      <xdr:rowOff>0</xdr:rowOff>
    </xdr:from>
    <xdr:to>
      <xdr:col>19</xdr:col>
      <xdr:colOff>483480</xdr:colOff>
      <xdr:row>462</xdr:row>
      <xdr:rowOff>106920</xdr:rowOff>
    </xdr:to>
    <xdr:pic>
      <xdr:nvPicPr>
        <xdr:cNvPr id="33" name="画像 11" descr=""/>
        <xdr:cNvPicPr/>
      </xdr:nvPicPr>
      <xdr:blipFill>
        <a:blip r:embed="rId11"/>
        <a:stretch/>
      </xdr:blipFill>
      <xdr:spPr>
        <a:xfrm>
          <a:off x="0" y="7637112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464</xdr:row>
      <xdr:rowOff>0</xdr:rowOff>
    </xdr:from>
    <xdr:to>
      <xdr:col>19</xdr:col>
      <xdr:colOff>483480</xdr:colOff>
      <xdr:row>504</xdr:row>
      <xdr:rowOff>106920</xdr:rowOff>
    </xdr:to>
    <xdr:pic>
      <xdr:nvPicPr>
        <xdr:cNvPr id="34" name="画像 12" descr=""/>
        <xdr:cNvPicPr/>
      </xdr:nvPicPr>
      <xdr:blipFill>
        <a:blip r:embed="rId12"/>
        <a:stretch/>
      </xdr:blipFill>
      <xdr:spPr>
        <a:xfrm>
          <a:off x="0" y="8397216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506</xdr:row>
      <xdr:rowOff>0</xdr:rowOff>
    </xdr:from>
    <xdr:to>
      <xdr:col>19</xdr:col>
      <xdr:colOff>483480</xdr:colOff>
      <xdr:row>546</xdr:row>
      <xdr:rowOff>107280</xdr:rowOff>
    </xdr:to>
    <xdr:pic>
      <xdr:nvPicPr>
        <xdr:cNvPr id="35" name="画像 13" descr=""/>
        <xdr:cNvPicPr/>
      </xdr:nvPicPr>
      <xdr:blipFill>
        <a:blip r:embed="rId13"/>
        <a:stretch/>
      </xdr:blipFill>
      <xdr:spPr>
        <a:xfrm>
          <a:off x="0" y="9157320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548</xdr:row>
      <xdr:rowOff>0</xdr:rowOff>
    </xdr:from>
    <xdr:to>
      <xdr:col>19</xdr:col>
      <xdr:colOff>483480</xdr:colOff>
      <xdr:row>588</xdr:row>
      <xdr:rowOff>107280</xdr:rowOff>
    </xdr:to>
    <xdr:pic>
      <xdr:nvPicPr>
        <xdr:cNvPr id="36" name="画像 14" descr=""/>
        <xdr:cNvPicPr/>
      </xdr:nvPicPr>
      <xdr:blipFill>
        <a:blip r:embed="rId14"/>
        <a:stretch/>
      </xdr:blipFill>
      <xdr:spPr>
        <a:xfrm>
          <a:off x="0" y="9917424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590</xdr:row>
      <xdr:rowOff>0</xdr:rowOff>
    </xdr:from>
    <xdr:to>
      <xdr:col>19</xdr:col>
      <xdr:colOff>483480</xdr:colOff>
      <xdr:row>630</xdr:row>
      <xdr:rowOff>106920</xdr:rowOff>
    </xdr:to>
    <xdr:pic>
      <xdr:nvPicPr>
        <xdr:cNvPr id="37" name="画像 15" descr=""/>
        <xdr:cNvPicPr/>
      </xdr:nvPicPr>
      <xdr:blipFill>
        <a:blip r:embed="rId15"/>
        <a:stretch/>
      </xdr:blipFill>
      <xdr:spPr>
        <a:xfrm>
          <a:off x="0" y="10677492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632</xdr:row>
      <xdr:rowOff>0</xdr:rowOff>
    </xdr:from>
    <xdr:to>
      <xdr:col>19</xdr:col>
      <xdr:colOff>483480</xdr:colOff>
      <xdr:row>672</xdr:row>
      <xdr:rowOff>106920</xdr:rowOff>
    </xdr:to>
    <xdr:pic>
      <xdr:nvPicPr>
        <xdr:cNvPr id="38" name="画像 16" descr=""/>
        <xdr:cNvPicPr/>
      </xdr:nvPicPr>
      <xdr:blipFill>
        <a:blip r:embed="rId16"/>
        <a:stretch/>
      </xdr:blipFill>
      <xdr:spPr>
        <a:xfrm>
          <a:off x="0" y="11437596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674</xdr:row>
      <xdr:rowOff>0</xdr:rowOff>
    </xdr:from>
    <xdr:to>
      <xdr:col>19</xdr:col>
      <xdr:colOff>483480</xdr:colOff>
      <xdr:row>714</xdr:row>
      <xdr:rowOff>107280</xdr:rowOff>
    </xdr:to>
    <xdr:pic>
      <xdr:nvPicPr>
        <xdr:cNvPr id="39" name="画像 17" descr=""/>
        <xdr:cNvPicPr/>
      </xdr:nvPicPr>
      <xdr:blipFill>
        <a:blip r:embed="rId17"/>
        <a:stretch/>
      </xdr:blipFill>
      <xdr:spPr>
        <a:xfrm>
          <a:off x="0" y="12197700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716</xdr:row>
      <xdr:rowOff>0</xdr:rowOff>
    </xdr:from>
    <xdr:to>
      <xdr:col>19</xdr:col>
      <xdr:colOff>483480</xdr:colOff>
      <xdr:row>756</xdr:row>
      <xdr:rowOff>107280</xdr:rowOff>
    </xdr:to>
    <xdr:pic>
      <xdr:nvPicPr>
        <xdr:cNvPr id="40" name="画像 18" descr=""/>
        <xdr:cNvPicPr/>
      </xdr:nvPicPr>
      <xdr:blipFill>
        <a:blip r:embed="rId18"/>
        <a:stretch/>
      </xdr:blipFill>
      <xdr:spPr>
        <a:xfrm>
          <a:off x="0" y="12958740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758</xdr:row>
      <xdr:rowOff>0</xdr:rowOff>
    </xdr:from>
    <xdr:to>
      <xdr:col>19</xdr:col>
      <xdr:colOff>483480</xdr:colOff>
      <xdr:row>798</xdr:row>
      <xdr:rowOff>107280</xdr:rowOff>
    </xdr:to>
    <xdr:pic>
      <xdr:nvPicPr>
        <xdr:cNvPr id="41" name="画像 19" descr=""/>
        <xdr:cNvPicPr/>
      </xdr:nvPicPr>
      <xdr:blipFill>
        <a:blip r:embed="rId19"/>
        <a:stretch/>
      </xdr:blipFill>
      <xdr:spPr>
        <a:xfrm>
          <a:off x="0" y="13718844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800</xdr:row>
      <xdr:rowOff>0</xdr:rowOff>
    </xdr:from>
    <xdr:to>
      <xdr:col>19</xdr:col>
      <xdr:colOff>483480</xdr:colOff>
      <xdr:row>840</xdr:row>
      <xdr:rowOff>107280</xdr:rowOff>
    </xdr:to>
    <xdr:pic>
      <xdr:nvPicPr>
        <xdr:cNvPr id="42" name="画像 20" descr=""/>
        <xdr:cNvPicPr/>
      </xdr:nvPicPr>
      <xdr:blipFill>
        <a:blip r:embed="rId20"/>
        <a:stretch/>
      </xdr:blipFill>
      <xdr:spPr>
        <a:xfrm>
          <a:off x="0" y="14478948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842</xdr:row>
      <xdr:rowOff>0</xdr:rowOff>
    </xdr:from>
    <xdr:to>
      <xdr:col>19</xdr:col>
      <xdr:colOff>483480</xdr:colOff>
      <xdr:row>882</xdr:row>
      <xdr:rowOff>106920</xdr:rowOff>
    </xdr:to>
    <xdr:pic>
      <xdr:nvPicPr>
        <xdr:cNvPr id="43" name="画像 21" descr=""/>
        <xdr:cNvPicPr/>
      </xdr:nvPicPr>
      <xdr:blipFill>
        <a:blip r:embed="rId21"/>
        <a:stretch/>
      </xdr:blipFill>
      <xdr:spPr>
        <a:xfrm>
          <a:off x="0" y="15239016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884</xdr:row>
      <xdr:rowOff>0</xdr:rowOff>
    </xdr:from>
    <xdr:to>
      <xdr:col>19</xdr:col>
      <xdr:colOff>483480</xdr:colOff>
      <xdr:row>924</xdr:row>
      <xdr:rowOff>107280</xdr:rowOff>
    </xdr:to>
    <xdr:pic>
      <xdr:nvPicPr>
        <xdr:cNvPr id="44" name="画像 22" descr=""/>
        <xdr:cNvPicPr/>
      </xdr:nvPicPr>
      <xdr:blipFill>
        <a:blip r:embed="rId22"/>
        <a:stretch/>
      </xdr:blipFill>
      <xdr:spPr>
        <a:xfrm>
          <a:off x="0" y="15999120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926</xdr:row>
      <xdr:rowOff>0</xdr:rowOff>
    </xdr:from>
    <xdr:to>
      <xdr:col>19</xdr:col>
      <xdr:colOff>483480</xdr:colOff>
      <xdr:row>966</xdr:row>
      <xdr:rowOff>107280</xdr:rowOff>
    </xdr:to>
    <xdr:pic>
      <xdr:nvPicPr>
        <xdr:cNvPr id="45" name="画像 23" descr=""/>
        <xdr:cNvPicPr/>
      </xdr:nvPicPr>
      <xdr:blipFill>
        <a:blip r:embed="rId23"/>
        <a:stretch/>
      </xdr:blipFill>
      <xdr:spPr>
        <a:xfrm>
          <a:off x="0" y="16759224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968</xdr:row>
      <xdr:rowOff>0</xdr:rowOff>
    </xdr:from>
    <xdr:to>
      <xdr:col>19</xdr:col>
      <xdr:colOff>483480</xdr:colOff>
      <xdr:row>1008</xdr:row>
      <xdr:rowOff>107280</xdr:rowOff>
    </xdr:to>
    <xdr:pic>
      <xdr:nvPicPr>
        <xdr:cNvPr id="46" name="画像 24" descr=""/>
        <xdr:cNvPicPr/>
      </xdr:nvPicPr>
      <xdr:blipFill>
        <a:blip r:embed="rId24"/>
        <a:stretch/>
      </xdr:blipFill>
      <xdr:spPr>
        <a:xfrm>
          <a:off x="0" y="17519328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1051</xdr:row>
      <xdr:rowOff>156960</xdr:rowOff>
    </xdr:from>
    <xdr:to>
      <xdr:col>19</xdr:col>
      <xdr:colOff>483480</xdr:colOff>
      <xdr:row>1092</xdr:row>
      <xdr:rowOff>83160</xdr:rowOff>
    </xdr:to>
    <xdr:pic>
      <xdr:nvPicPr>
        <xdr:cNvPr id="47" name="画像 25" descr=""/>
        <xdr:cNvPicPr/>
      </xdr:nvPicPr>
      <xdr:blipFill>
        <a:blip r:embed="rId25"/>
        <a:stretch/>
      </xdr:blipFill>
      <xdr:spPr>
        <a:xfrm>
          <a:off x="0" y="19037088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1010</xdr:row>
      <xdr:rowOff>0</xdr:rowOff>
    </xdr:from>
    <xdr:to>
      <xdr:col>19</xdr:col>
      <xdr:colOff>483480</xdr:colOff>
      <xdr:row>1050</xdr:row>
      <xdr:rowOff>106920</xdr:rowOff>
    </xdr:to>
    <xdr:pic>
      <xdr:nvPicPr>
        <xdr:cNvPr id="48" name="画像 26" descr=""/>
        <xdr:cNvPicPr/>
      </xdr:nvPicPr>
      <xdr:blipFill>
        <a:blip r:embed="rId26"/>
        <a:stretch/>
      </xdr:blipFill>
      <xdr:spPr>
        <a:xfrm>
          <a:off x="0" y="18279396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1094</xdr:row>
      <xdr:rowOff>0</xdr:rowOff>
    </xdr:from>
    <xdr:to>
      <xdr:col>19</xdr:col>
      <xdr:colOff>483480</xdr:colOff>
      <xdr:row>1134</xdr:row>
      <xdr:rowOff>107280</xdr:rowOff>
    </xdr:to>
    <xdr:pic>
      <xdr:nvPicPr>
        <xdr:cNvPr id="49" name="画像 27" descr=""/>
        <xdr:cNvPicPr/>
      </xdr:nvPicPr>
      <xdr:blipFill>
        <a:blip r:embed="rId27"/>
        <a:stretch/>
      </xdr:blipFill>
      <xdr:spPr>
        <a:xfrm>
          <a:off x="0" y="19799604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1136</xdr:row>
      <xdr:rowOff>0</xdr:rowOff>
    </xdr:from>
    <xdr:to>
      <xdr:col>19</xdr:col>
      <xdr:colOff>483480</xdr:colOff>
      <xdr:row>1176</xdr:row>
      <xdr:rowOff>107280</xdr:rowOff>
    </xdr:to>
    <xdr:pic>
      <xdr:nvPicPr>
        <xdr:cNvPr id="50" name="画像 28" descr=""/>
        <xdr:cNvPicPr/>
      </xdr:nvPicPr>
      <xdr:blipFill>
        <a:blip r:embed="rId28"/>
        <a:stretch/>
      </xdr:blipFill>
      <xdr:spPr>
        <a:xfrm>
          <a:off x="0" y="20559708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1178</xdr:row>
      <xdr:rowOff>0</xdr:rowOff>
    </xdr:from>
    <xdr:to>
      <xdr:col>19</xdr:col>
      <xdr:colOff>483480</xdr:colOff>
      <xdr:row>1218</xdr:row>
      <xdr:rowOff>106920</xdr:rowOff>
    </xdr:to>
    <xdr:pic>
      <xdr:nvPicPr>
        <xdr:cNvPr id="51" name="画像 29" descr=""/>
        <xdr:cNvPicPr/>
      </xdr:nvPicPr>
      <xdr:blipFill>
        <a:blip r:embed="rId29"/>
        <a:stretch/>
      </xdr:blipFill>
      <xdr:spPr>
        <a:xfrm>
          <a:off x="0" y="213197760"/>
          <a:ext cx="12243960" cy="7346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1220</xdr:row>
      <xdr:rowOff>0</xdr:rowOff>
    </xdr:from>
    <xdr:to>
      <xdr:col>19</xdr:col>
      <xdr:colOff>483480</xdr:colOff>
      <xdr:row>1260</xdr:row>
      <xdr:rowOff>107280</xdr:rowOff>
    </xdr:to>
    <xdr:pic>
      <xdr:nvPicPr>
        <xdr:cNvPr id="52" name="画像 30" descr=""/>
        <xdr:cNvPicPr/>
      </xdr:nvPicPr>
      <xdr:blipFill>
        <a:blip r:embed="rId30"/>
        <a:stretch/>
      </xdr:blipFill>
      <xdr:spPr>
        <a:xfrm>
          <a:off x="0" y="220798800"/>
          <a:ext cx="12243960" cy="73461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62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1" ySplit="8" topLeftCell="B9" activePane="bottomRight" state="frozen"/>
      <selection pane="topLeft" activeCell="A1" activeCellId="0" sqref="A1"/>
      <selection pane="topRight" activeCell="B1" activeCellId="0" sqref="B1"/>
      <selection pane="bottomLeft" activeCell="A9" activeCellId="0" sqref="A9"/>
      <selection pane="bottomRight" activeCell="B9" activeCellId="0" sqref="B9"/>
    </sheetView>
  </sheetViews>
  <sheetFormatPr defaultRowHeight="18.75" zeroHeight="false" outlineLevelRow="1" outlineLevelCol="0"/>
  <cols>
    <col collapsed="false" customWidth="true" hidden="false" outlineLevel="0" max="1" min="1" style="0" width="4.87"/>
    <col collapsed="false" customWidth="true" hidden="false" outlineLevel="0" max="2" min="2" style="0" width="12"/>
    <col collapsed="false" customWidth="true" hidden="false" outlineLevel="0" max="3" min="3" style="0" width="10.62"/>
    <col collapsed="false" customWidth="true" hidden="false" outlineLevel="0" max="6" min="4" style="0" width="8.25"/>
    <col collapsed="false" customWidth="true" hidden="false" outlineLevel="0" max="7" min="7" style="0" width="9.88"/>
    <col collapsed="false" customWidth="true" hidden="false" outlineLevel="0" max="9" min="8" style="0" width="8.61"/>
    <col collapsed="false" customWidth="true" hidden="false" outlineLevel="0" max="15" min="10" style="0" width="7.75"/>
    <col collapsed="false" customWidth="true" hidden="false" outlineLevel="0" max="1025" min="16" style="0" width="8.61"/>
  </cols>
  <sheetData>
    <row r="1" customFormat="false" ht="18.75" hidden="false" customHeight="false" outlineLevel="0" collapsed="false">
      <c r="A1" s="1" t="s">
        <v>0</v>
      </c>
      <c r="C1" s="0" t="s">
        <v>1</v>
      </c>
    </row>
    <row r="2" customFormat="false" ht="13.8" hidden="false" customHeight="false" outlineLevel="0" collapsed="false">
      <c r="A2" s="1" t="s">
        <v>2</v>
      </c>
      <c r="C2" s="0" t="s">
        <v>3</v>
      </c>
    </row>
    <row r="3" customFormat="false" ht="18.75" hidden="false" customHeight="false" outlineLevel="0" collapsed="false">
      <c r="A3" s="1" t="s">
        <v>4</v>
      </c>
      <c r="C3" s="2" t="n">
        <v>100000</v>
      </c>
    </row>
    <row r="4" customFormat="false" ht="18.75" hidden="false" customHeight="false" outlineLevel="0" collapsed="false">
      <c r="A4" s="1" t="s">
        <v>5</v>
      </c>
      <c r="C4" s="2" t="s">
        <v>6</v>
      </c>
    </row>
    <row r="5" customFormat="false" ht="19.5" hidden="false" customHeight="false" outlineLevel="0" collapsed="false">
      <c r="A5" s="1" t="s">
        <v>7</v>
      </c>
      <c r="C5" s="2" t="s">
        <v>8</v>
      </c>
    </row>
    <row r="6" customFormat="false" ht="19.5" hidden="false" customHeight="false" outlineLevel="0" collapsed="false">
      <c r="A6" s="3" t="s">
        <v>9</v>
      </c>
      <c r="B6" s="3" t="s">
        <v>10</v>
      </c>
      <c r="C6" s="3" t="s">
        <v>10</v>
      </c>
      <c r="D6" s="4" t="s">
        <v>11</v>
      </c>
      <c r="E6" s="5"/>
      <c r="F6" s="6"/>
      <c r="G6" s="7" t="s">
        <v>12</v>
      </c>
      <c r="H6" s="7"/>
      <c r="I6" s="7"/>
      <c r="J6" s="7" t="s">
        <v>13</v>
      </c>
      <c r="K6" s="7"/>
      <c r="L6" s="7"/>
      <c r="M6" s="7" t="s">
        <v>14</v>
      </c>
      <c r="N6" s="7"/>
      <c r="O6" s="7"/>
    </row>
    <row r="7" customFormat="false" ht="19.5" hidden="false" customHeight="false" outlineLevel="0" collapsed="false">
      <c r="A7" s="8"/>
      <c r="B7" s="8" t="s">
        <v>15</v>
      </c>
      <c r="C7" s="9" t="s">
        <v>16</v>
      </c>
      <c r="D7" s="10" t="n">
        <v>1.27</v>
      </c>
      <c r="E7" s="11" t="n">
        <v>1.5</v>
      </c>
      <c r="F7" s="12" t="n">
        <v>2</v>
      </c>
      <c r="G7" s="10" t="n">
        <v>1.27</v>
      </c>
      <c r="H7" s="11" t="n">
        <v>1.5</v>
      </c>
      <c r="I7" s="12" t="n">
        <v>2</v>
      </c>
      <c r="J7" s="10" t="n">
        <v>1.27</v>
      </c>
      <c r="K7" s="11" t="n">
        <v>1.5</v>
      </c>
      <c r="L7" s="12" t="n">
        <v>2</v>
      </c>
      <c r="M7" s="10" t="n">
        <v>1.27</v>
      </c>
      <c r="N7" s="11" t="n">
        <v>1.5</v>
      </c>
      <c r="O7" s="12" t="n">
        <v>2</v>
      </c>
    </row>
    <row r="8" customFormat="false" ht="19.5" hidden="false" customHeight="false" outlineLevel="0" collapsed="false">
      <c r="A8" s="13" t="s">
        <v>17</v>
      </c>
      <c r="B8" s="14"/>
      <c r="C8" s="15"/>
      <c r="D8" s="16"/>
      <c r="E8" s="17"/>
      <c r="F8" s="18"/>
      <c r="G8" s="19" t="n">
        <f aca="false">C3</f>
        <v>100000</v>
      </c>
      <c r="H8" s="20" t="n">
        <f aca="false">C3</f>
        <v>100000</v>
      </c>
      <c r="I8" s="21" t="n">
        <f aca="false">C3</f>
        <v>100000</v>
      </c>
      <c r="J8" s="22" t="s">
        <v>13</v>
      </c>
      <c r="K8" s="22"/>
      <c r="L8" s="22"/>
      <c r="M8" s="22"/>
      <c r="N8" s="22"/>
      <c r="O8" s="22"/>
    </row>
    <row r="9" customFormat="false" ht="18.75" hidden="false" customHeight="false" outlineLevel="0" collapsed="false">
      <c r="A9" s="23" t="n">
        <v>1</v>
      </c>
      <c r="B9" s="24" t="n">
        <v>44119</v>
      </c>
      <c r="C9" s="25" t="n">
        <v>2</v>
      </c>
      <c r="D9" s="26" t="n">
        <v>-1</v>
      </c>
      <c r="E9" s="27" t="n">
        <v>-1</v>
      </c>
      <c r="F9" s="28" t="n">
        <v>-1</v>
      </c>
      <c r="G9" s="29" t="n">
        <f aca="false">IF(D9="","",G8+M9)</f>
        <v>97000</v>
      </c>
      <c r="H9" s="29" t="n">
        <f aca="false">IF(E9="","",H8+N9)</f>
        <v>97000</v>
      </c>
      <c r="I9" s="29" t="n">
        <f aca="false">IF(F9="","",I8+O9)</f>
        <v>97000</v>
      </c>
      <c r="J9" s="30" t="n">
        <f aca="false">IF(G8="","",G8*0.03)</f>
        <v>3000</v>
      </c>
      <c r="K9" s="31" t="n">
        <f aca="false">IF(H8="","",H8*0.03)</f>
        <v>3000</v>
      </c>
      <c r="L9" s="32" t="n">
        <f aca="false">IF(I8="","",I8*0.03)</f>
        <v>3000</v>
      </c>
      <c r="M9" s="30" t="n">
        <f aca="false">IF(D9="","",J9*D9)</f>
        <v>-3000</v>
      </c>
      <c r="N9" s="31" t="n">
        <f aca="false">IF(E9="","",K9*E9)</f>
        <v>-3000</v>
      </c>
      <c r="O9" s="32" t="n">
        <f aca="false">IF(F9="","",L9*F9)</f>
        <v>-3000</v>
      </c>
      <c r="P9" s="33"/>
      <c r="Q9" s="33"/>
      <c r="R9" s="33"/>
    </row>
    <row r="10" customFormat="false" ht="18.75" hidden="false" customHeight="false" outlineLevel="0" collapsed="false">
      <c r="A10" s="23" t="n">
        <v>2</v>
      </c>
      <c r="B10" s="34" t="n">
        <v>44125</v>
      </c>
      <c r="C10" s="35" t="n">
        <v>1</v>
      </c>
      <c r="D10" s="36" t="n">
        <v>-1</v>
      </c>
      <c r="E10" s="37" t="n">
        <v>-1</v>
      </c>
      <c r="F10" s="38" t="n">
        <v>-1</v>
      </c>
      <c r="G10" s="29" t="n">
        <f aca="false">IF(D10="","",G9+M10)</f>
        <v>94090</v>
      </c>
      <c r="H10" s="29" t="n">
        <f aca="false">IF(E10="","",H9+N10)</f>
        <v>94090</v>
      </c>
      <c r="I10" s="29" t="n">
        <f aca="false">IF(F10="","",I9+O10)</f>
        <v>94090</v>
      </c>
      <c r="J10" s="39" t="n">
        <f aca="false">IF(G9="","",G9*0.03)</f>
        <v>2910</v>
      </c>
      <c r="K10" s="40" t="n">
        <f aca="false">IF(H9="","",H9*0.03)</f>
        <v>2910</v>
      </c>
      <c r="L10" s="41" t="n">
        <f aca="false">IF(I9="","",I9*0.03)</f>
        <v>2910</v>
      </c>
      <c r="M10" s="39" t="n">
        <f aca="false">IF(D10="","",J10*D10)</f>
        <v>-2910</v>
      </c>
      <c r="N10" s="40" t="n">
        <f aca="false">IF(E10="","",K10*E10)</f>
        <v>-2910</v>
      </c>
      <c r="O10" s="41" t="n">
        <f aca="false">IF(F10="","",L10*F10)</f>
        <v>-2910</v>
      </c>
      <c r="P10" s="33"/>
      <c r="Q10" s="33"/>
      <c r="R10" s="33"/>
    </row>
    <row r="11" customFormat="false" ht="18.75" hidden="false" customHeight="false" outlineLevel="0" collapsed="false">
      <c r="A11" s="23" t="n">
        <v>3</v>
      </c>
      <c r="B11" s="34" t="n">
        <v>44140</v>
      </c>
      <c r="C11" s="35" t="n">
        <v>1</v>
      </c>
      <c r="D11" s="36" t="n">
        <v>-1</v>
      </c>
      <c r="E11" s="37" t="n">
        <v>-1</v>
      </c>
      <c r="F11" s="42" t="n">
        <v>-1</v>
      </c>
      <c r="G11" s="29" t="n">
        <f aca="false">IF(D11="","",G10+M11)</f>
        <v>91267.3</v>
      </c>
      <c r="H11" s="29" t="n">
        <f aca="false">IF(E11="","",H10+N11)</f>
        <v>91267.3</v>
      </c>
      <c r="I11" s="29" t="n">
        <f aca="false">IF(F11="","",I10+O11)</f>
        <v>91267.3</v>
      </c>
      <c r="J11" s="39" t="n">
        <f aca="false">IF(G10="","",G10*0.03)</f>
        <v>2822.7</v>
      </c>
      <c r="K11" s="40" t="n">
        <f aca="false">IF(H10="","",H10*0.03)</f>
        <v>2822.7</v>
      </c>
      <c r="L11" s="41" t="n">
        <f aca="false">IF(I10="","",I10*0.03)</f>
        <v>2822.7</v>
      </c>
      <c r="M11" s="39" t="n">
        <f aca="false">IF(D11="","",J11*D11)</f>
        <v>-2822.7</v>
      </c>
      <c r="N11" s="40" t="n">
        <f aca="false">IF(E11="","",K11*E11)</f>
        <v>-2822.7</v>
      </c>
      <c r="O11" s="41" t="n">
        <f aca="false">IF(F11="","",L11*F11)</f>
        <v>-2822.7</v>
      </c>
      <c r="P11" s="33"/>
      <c r="Q11" s="33"/>
      <c r="R11" s="33"/>
    </row>
    <row r="12" customFormat="false" ht="18.75" hidden="false" customHeight="false" outlineLevel="0" collapsed="false">
      <c r="A12" s="23" t="n">
        <v>4</v>
      </c>
      <c r="B12" s="34" t="n">
        <v>44166</v>
      </c>
      <c r="C12" s="35" t="n">
        <v>1</v>
      </c>
      <c r="D12" s="36" t="n">
        <v>1.27</v>
      </c>
      <c r="E12" s="37" t="n">
        <v>1.5</v>
      </c>
      <c r="F12" s="38" t="n">
        <v>2</v>
      </c>
      <c r="G12" s="29" t="n">
        <f aca="false">IF(D12="","",G11+M12)</f>
        <v>94744.58413</v>
      </c>
      <c r="H12" s="29" t="n">
        <f aca="false">IF(E12="","",H11+N12)</f>
        <v>95374.3285</v>
      </c>
      <c r="I12" s="29" t="n">
        <f aca="false">IF(F12="","",I11+O12)</f>
        <v>96743.338</v>
      </c>
      <c r="J12" s="39" t="n">
        <f aca="false">IF(G11="","",G11*0.03)</f>
        <v>2738.019</v>
      </c>
      <c r="K12" s="40" t="n">
        <f aca="false">IF(H11="","",H11*0.03)</f>
        <v>2738.019</v>
      </c>
      <c r="L12" s="41" t="n">
        <f aca="false">IF(I11="","",I11*0.03)</f>
        <v>2738.019</v>
      </c>
      <c r="M12" s="39" t="n">
        <f aca="false">IF(D12="","",J12*D12)</f>
        <v>3477.28413</v>
      </c>
      <c r="N12" s="40" t="n">
        <f aca="false">IF(E12="","",K12*E12)</f>
        <v>4107.0285</v>
      </c>
      <c r="O12" s="41" t="n">
        <f aca="false">IF(F12="","",L12*F12)</f>
        <v>5476.038</v>
      </c>
      <c r="P12" s="33"/>
      <c r="Q12" s="33"/>
      <c r="R12" s="33"/>
    </row>
    <row r="13" customFormat="false" ht="18.75" hidden="false" customHeight="false" outlineLevel="0" collapsed="false">
      <c r="A13" s="23" t="n">
        <v>5</v>
      </c>
      <c r="B13" s="34" t="n">
        <v>44176</v>
      </c>
      <c r="C13" s="35" t="n">
        <v>2</v>
      </c>
      <c r="D13" s="36" t="n">
        <v>-1</v>
      </c>
      <c r="E13" s="37" t="n">
        <v>-1</v>
      </c>
      <c r="F13" s="42" t="n">
        <v>-1</v>
      </c>
      <c r="G13" s="29" t="n">
        <f aca="false">IF(D13="","",G12+M13)</f>
        <v>91902.2466061</v>
      </c>
      <c r="H13" s="29" t="n">
        <f aca="false">IF(E13="","",H12+N13)</f>
        <v>92513.098645</v>
      </c>
      <c r="I13" s="29" t="n">
        <f aca="false">IF(F13="","",I12+O13)</f>
        <v>93841.03786</v>
      </c>
      <c r="J13" s="39" t="n">
        <f aca="false">IF(G12="","",G12*0.03)</f>
        <v>2842.3375239</v>
      </c>
      <c r="K13" s="40" t="n">
        <f aca="false">IF(H12="","",H12*0.03)</f>
        <v>2861.229855</v>
      </c>
      <c r="L13" s="41" t="n">
        <f aca="false">IF(I12="","",I12*0.03)</f>
        <v>2902.30014</v>
      </c>
      <c r="M13" s="39" t="n">
        <f aca="false">IF(D13="","",J13*D13)</f>
        <v>-2842.3375239</v>
      </c>
      <c r="N13" s="40" t="n">
        <f aca="false">IF(E13="","",K13*E13)</f>
        <v>-2861.229855</v>
      </c>
      <c r="O13" s="41" t="n">
        <f aca="false">IF(F13="","",L13*F13)</f>
        <v>-2902.30014</v>
      </c>
      <c r="P13" s="33"/>
      <c r="Q13" s="33"/>
      <c r="R13" s="33"/>
    </row>
    <row r="14" customFormat="false" ht="18.75" hidden="false" customHeight="false" outlineLevel="0" collapsed="false">
      <c r="A14" s="23" t="n">
        <v>6</v>
      </c>
      <c r="B14" s="34" t="n">
        <v>44186</v>
      </c>
      <c r="C14" s="35" t="n">
        <v>2</v>
      </c>
      <c r="D14" s="36" t="n">
        <v>-1</v>
      </c>
      <c r="E14" s="37" t="n">
        <v>-1</v>
      </c>
      <c r="F14" s="38" t="n">
        <v>-1</v>
      </c>
      <c r="G14" s="29" t="n">
        <f aca="false">IF(D14="","",G13+M14)</f>
        <v>89145.179207917</v>
      </c>
      <c r="H14" s="29" t="n">
        <f aca="false">IF(E14="","",H13+N14)</f>
        <v>89737.70568565</v>
      </c>
      <c r="I14" s="29" t="n">
        <f aca="false">IF(F14="","",I13+O14)</f>
        <v>91025.8067242</v>
      </c>
      <c r="J14" s="39" t="n">
        <f aca="false">IF(G13="","",G13*0.03)</f>
        <v>2757.067398183</v>
      </c>
      <c r="K14" s="40" t="n">
        <f aca="false">IF(H13="","",H13*0.03)</f>
        <v>2775.39295935</v>
      </c>
      <c r="L14" s="41" t="n">
        <f aca="false">IF(I13="","",I13*0.03)</f>
        <v>2815.2311358</v>
      </c>
      <c r="M14" s="39" t="n">
        <f aca="false">IF(D14="","",J14*D14)</f>
        <v>-2757.067398183</v>
      </c>
      <c r="N14" s="40" t="n">
        <f aca="false">IF(E14="","",K14*E14)</f>
        <v>-2775.39295935</v>
      </c>
      <c r="O14" s="41" t="n">
        <f aca="false">IF(F14="","",L14*F14)</f>
        <v>-2815.2311358</v>
      </c>
      <c r="P14" s="33"/>
      <c r="Q14" s="33"/>
      <c r="R14" s="33"/>
    </row>
    <row r="15" customFormat="false" ht="18.75" hidden="false" customHeight="false" outlineLevel="0" collapsed="false">
      <c r="A15" s="23" t="n">
        <v>7</v>
      </c>
      <c r="B15" s="34" t="n">
        <v>44194</v>
      </c>
      <c r="C15" s="35" t="n">
        <v>1</v>
      </c>
      <c r="D15" s="36" t="n">
        <v>1.27</v>
      </c>
      <c r="E15" s="37" t="n">
        <v>1.5</v>
      </c>
      <c r="F15" s="38" t="n">
        <v>-1</v>
      </c>
      <c r="G15" s="29" t="n">
        <f aca="false">IF(D15="","",G14+M15)</f>
        <v>92541.6105357386</v>
      </c>
      <c r="H15" s="29" t="n">
        <f aca="false">IF(E15="","",H14+N15)</f>
        <v>93775.9024415043</v>
      </c>
      <c r="I15" s="29" t="n">
        <f aca="false">IF(F15="","",I14+O15)</f>
        <v>88295.032522474</v>
      </c>
      <c r="J15" s="39" t="n">
        <f aca="false">IF(G14="","",G14*0.03)</f>
        <v>2674.35537623751</v>
      </c>
      <c r="K15" s="40" t="n">
        <f aca="false">IF(H14="","",H14*0.03)</f>
        <v>2692.1311705695</v>
      </c>
      <c r="L15" s="41" t="n">
        <f aca="false">IF(I14="","",I14*0.03)</f>
        <v>2730.774201726</v>
      </c>
      <c r="M15" s="39" t="n">
        <f aca="false">IF(D15="","",J15*D15)</f>
        <v>3396.43132782164</v>
      </c>
      <c r="N15" s="40" t="n">
        <f aca="false">IF(E15="","",K15*E15)</f>
        <v>4038.19675585425</v>
      </c>
      <c r="O15" s="41" t="n">
        <f aca="false">IF(F15="","",L15*F15)</f>
        <v>-2730.774201726</v>
      </c>
      <c r="P15" s="33"/>
      <c r="Q15" s="33"/>
      <c r="R15" s="33"/>
    </row>
    <row r="16" customFormat="false" ht="18.75" hidden="false" customHeight="false" outlineLevel="0" collapsed="false">
      <c r="A16" s="23" t="n">
        <v>8</v>
      </c>
      <c r="B16" s="34" t="n">
        <v>44195</v>
      </c>
      <c r="C16" s="35" t="n">
        <v>1</v>
      </c>
      <c r="D16" s="36" t="n">
        <v>-1</v>
      </c>
      <c r="E16" s="37" t="n">
        <v>-1</v>
      </c>
      <c r="F16" s="38" t="n">
        <v>-1</v>
      </c>
      <c r="G16" s="29" t="n">
        <f aca="false">IF(D16="","",G15+M16)</f>
        <v>89765.3622196665</v>
      </c>
      <c r="H16" s="29" t="n">
        <f aca="false">IF(E16="","",H15+N16)</f>
        <v>90962.6253682591</v>
      </c>
      <c r="I16" s="29" t="n">
        <f aca="false">IF(F16="","",I15+O16)</f>
        <v>85646.1815467998</v>
      </c>
      <c r="J16" s="39" t="n">
        <f aca="false">IF(G15="","",G15*0.03)</f>
        <v>2776.24831607216</v>
      </c>
      <c r="K16" s="40" t="n">
        <f aca="false">IF(H15="","",H15*0.03)</f>
        <v>2813.27707324513</v>
      </c>
      <c r="L16" s="41" t="n">
        <f aca="false">IF(I15="","",I15*0.03)</f>
        <v>2648.85097567422</v>
      </c>
      <c r="M16" s="39" t="n">
        <f aca="false">IF(D16="","",J16*D16)</f>
        <v>-2776.24831607216</v>
      </c>
      <c r="N16" s="40" t="n">
        <f aca="false">IF(E16="","",K16*E16)</f>
        <v>-2813.27707324513</v>
      </c>
      <c r="O16" s="41" t="n">
        <f aca="false">IF(F16="","",L16*F16)</f>
        <v>-2648.85097567422</v>
      </c>
      <c r="P16" s="33"/>
      <c r="Q16" s="33"/>
      <c r="R16" s="33"/>
    </row>
    <row r="17" customFormat="false" ht="18.75" hidden="false" customHeight="false" outlineLevel="0" collapsed="false">
      <c r="A17" s="23" t="n">
        <v>9</v>
      </c>
      <c r="B17" s="34" t="n">
        <v>44195</v>
      </c>
      <c r="C17" s="35" t="n">
        <v>1</v>
      </c>
      <c r="D17" s="36" t="n">
        <v>-1</v>
      </c>
      <c r="E17" s="37" t="n">
        <v>-1</v>
      </c>
      <c r="F17" s="38" t="n">
        <v>-1</v>
      </c>
      <c r="G17" s="29" t="n">
        <f aca="false">IF(D17="","",G16+M17)</f>
        <v>87072.4013530765</v>
      </c>
      <c r="H17" s="29" t="n">
        <f aca="false">IF(E17="","",H16+N17)</f>
        <v>88233.7466072113</v>
      </c>
      <c r="I17" s="29" t="n">
        <f aca="false">IF(F17="","",I16+O17)</f>
        <v>83076.7961003958</v>
      </c>
      <c r="J17" s="39" t="n">
        <f aca="false">IF(G16="","",G16*0.03)</f>
        <v>2692.96086658999</v>
      </c>
      <c r="K17" s="40" t="n">
        <f aca="false">IF(H16="","",H16*0.03)</f>
        <v>2728.87876104777</v>
      </c>
      <c r="L17" s="41" t="n">
        <f aca="false">IF(I16="","",I16*0.03)</f>
        <v>2569.38544640399</v>
      </c>
      <c r="M17" s="39" t="n">
        <f aca="false">IF(D17="","",J17*D17)</f>
        <v>-2692.96086658999</v>
      </c>
      <c r="N17" s="40" t="n">
        <f aca="false">IF(E17="","",K17*E17)</f>
        <v>-2728.87876104777</v>
      </c>
      <c r="O17" s="41" t="n">
        <f aca="false">IF(F17="","",L17*F17)</f>
        <v>-2569.38544640399</v>
      </c>
      <c r="P17" s="33"/>
      <c r="Q17" s="33"/>
      <c r="R17" s="33"/>
    </row>
    <row r="18" customFormat="false" ht="18.75" hidden="false" customHeight="false" outlineLevel="0" collapsed="false">
      <c r="A18" s="23" t="n">
        <v>10</v>
      </c>
      <c r="B18" s="34" t="n">
        <v>44200</v>
      </c>
      <c r="C18" s="35" t="n">
        <v>1</v>
      </c>
      <c r="D18" s="36" t="n">
        <v>1.27</v>
      </c>
      <c r="E18" s="37" t="n">
        <v>1.5</v>
      </c>
      <c r="F18" s="38" t="n">
        <v>2</v>
      </c>
      <c r="G18" s="29" t="n">
        <f aca="false">IF(D18="","",G17+M18)</f>
        <v>90389.8598446287</v>
      </c>
      <c r="H18" s="29" t="n">
        <f aca="false">IF(E18="","",H17+N18)</f>
        <v>92204.2652045359</v>
      </c>
      <c r="I18" s="29" t="n">
        <f aca="false">IF(F18="","",I17+O18)</f>
        <v>88061.4038664195</v>
      </c>
      <c r="J18" s="39" t="n">
        <f aca="false">IF(G17="","",G17*0.03)</f>
        <v>2612.17204059229</v>
      </c>
      <c r="K18" s="40" t="n">
        <f aca="false">IF(H17="","",H17*0.03)</f>
        <v>2647.01239821634</v>
      </c>
      <c r="L18" s="41" t="n">
        <f aca="false">IF(I17="","",I17*0.03)</f>
        <v>2492.30388301187</v>
      </c>
      <c r="M18" s="39" t="n">
        <f aca="false">IF(D18="","",J18*D18)</f>
        <v>3317.45849155221</v>
      </c>
      <c r="N18" s="40" t="n">
        <f aca="false">IF(E18="","",K18*E18)</f>
        <v>3970.51859732451</v>
      </c>
      <c r="O18" s="41" t="n">
        <f aca="false">IF(F18="","",L18*F18)</f>
        <v>4984.60776602375</v>
      </c>
      <c r="P18" s="33"/>
      <c r="Q18" s="33"/>
      <c r="R18" s="33"/>
    </row>
    <row r="19" customFormat="false" ht="18.75" hidden="false" customHeight="false" outlineLevel="0" collapsed="false">
      <c r="A19" s="23" t="n">
        <v>11</v>
      </c>
      <c r="B19" s="34" t="n">
        <v>44209</v>
      </c>
      <c r="C19" s="35" t="n">
        <v>2</v>
      </c>
      <c r="D19" s="36" t="n">
        <v>1.27</v>
      </c>
      <c r="E19" s="37" t="n">
        <v>1.5</v>
      </c>
      <c r="F19" s="38" t="n">
        <v>2</v>
      </c>
      <c r="G19" s="29" t="n">
        <f aca="false">IF(D19="","",G18+M19)</f>
        <v>93833.713504709</v>
      </c>
      <c r="H19" s="29" t="n">
        <f aca="false">IF(E19="","",H18+N19)</f>
        <v>96353.45713874</v>
      </c>
      <c r="I19" s="29" t="n">
        <f aca="false">IF(F19="","",I18+O19)</f>
        <v>93345.0880984047</v>
      </c>
      <c r="J19" s="39" t="n">
        <f aca="false">IF(G18="","",G18*0.03)</f>
        <v>2711.69579533886</v>
      </c>
      <c r="K19" s="40" t="n">
        <f aca="false">IF(H18="","",H18*0.03)</f>
        <v>2766.12795613608</v>
      </c>
      <c r="L19" s="41" t="n">
        <f aca="false">IF(I18="","",I18*0.03)</f>
        <v>2641.84211599259</v>
      </c>
      <c r="M19" s="39" t="n">
        <f aca="false">IF(D19="","",J19*D19)</f>
        <v>3443.85366008035</v>
      </c>
      <c r="N19" s="40" t="n">
        <f aca="false">IF(E19="","",K19*E19)</f>
        <v>4149.19193420411</v>
      </c>
      <c r="O19" s="41" t="n">
        <f aca="false">IF(F19="","",L19*F19)</f>
        <v>5283.68423198517</v>
      </c>
      <c r="P19" s="33"/>
      <c r="Q19" s="33"/>
      <c r="R19" s="33"/>
    </row>
    <row r="20" customFormat="false" ht="18.75" hidden="false" customHeight="false" outlineLevel="0" collapsed="false">
      <c r="A20" s="23" t="n">
        <v>12</v>
      </c>
      <c r="B20" s="34" t="n">
        <v>44214</v>
      </c>
      <c r="C20" s="35" t="n">
        <v>2</v>
      </c>
      <c r="D20" s="36" t="n">
        <v>-1</v>
      </c>
      <c r="E20" s="37" t="n">
        <v>-1</v>
      </c>
      <c r="F20" s="38" t="n">
        <v>-1</v>
      </c>
      <c r="G20" s="29" t="n">
        <f aca="false">IF(D20="","",G19+M20)</f>
        <v>91018.7020995678</v>
      </c>
      <c r="H20" s="29" t="n">
        <f aca="false">IF(E20="","",H19+N20)</f>
        <v>93462.8534245778</v>
      </c>
      <c r="I20" s="29" t="n">
        <f aca="false">IF(F20="","",I19+O20)</f>
        <v>90544.7354554526</v>
      </c>
      <c r="J20" s="39" t="n">
        <f aca="false">IF(G19="","",G19*0.03)</f>
        <v>2815.01140514127</v>
      </c>
      <c r="K20" s="40" t="n">
        <f aca="false">IF(H19="","",H19*0.03)</f>
        <v>2890.6037141622</v>
      </c>
      <c r="L20" s="41" t="n">
        <f aca="false">IF(I19="","",I19*0.03)</f>
        <v>2800.35264295214</v>
      </c>
      <c r="M20" s="39" t="n">
        <f aca="false">IF(D20="","",J20*D20)</f>
        <v>-2815.01140514127</v>
      </c>
      <c r="N20" s="40" t="n">
        <f aca="false">IF(E20="","",K20*E20)</f>
        <v>-2890.6037141622</v>
      </c>
      <c r="O20" s="41" t="n">
        <f aca="false">IF(F20="","",L20*F20)</f>
        <v>-2800.35264295214</v>
      </c>
      <c r="P20" s="33"/>
      <c r="Q20" s="33"/>
      <c r="R20" s="33"/>
    </row>
    <row r="21" customFormat="false" ht="18.75" hidden="false" customHeight="false" outlineLevel="0" collapsed="false">
      <c r="A21" s="23" t="n">
        <v>13</v>
      </c>
      <c r="B21" s="34" t="n">
        <v>44215</v>
      </c>
      <c r="C21" s="35" t="n">
        <v>1</v>
      </c>
      <c r="D21" s="36" t="n">
        <v>1.27</v>
      </c>
      <c r="E21" s="37" t="n">
        <v>1.5</v>
      </c>
      <c r="F21" s="38" t="n">
        <v>2</v>
      </c>
      <c r="G21" s="29" t="n">
        <f aca="false">IF(D21="","",G20+M21)</f>
        <v>94486.5146495613</v>
      </c>
      <c r="H21" s="29" t="n">
        <f aca="false">IF(E21="","",H20+N21)</f>
        <v>97668.6818286838</v>
      </c>
      <c r="I21" s="29" t="n">
        <f aca="false">IF(F21="","",I20+O21)</f>
        <v>95977.4195827797</v>
      </c>
      <c r="J21" s="39" t="n">
        <f aca="false">IF(G20="","",G20*0.03)</f>
        <v>2730.56106298703</v>
      </c>
      <c r="K21" s="40" t="n">
        <f aca="false">IF(H20="","",H20*0.03)</f>
        <v>2803.88560273733</v>
      </c>
      <c r="L21" s="41" t="n">
        <f aca="false">IF(I20="","",I20*0.03)</f>
        <v>2716.34206366358</v>
      </c>
      <c r="M21" s="39" t="n">
        <f aca="false">IF(D21="","",J21*D21)</f>
        <v>3467.81254999353</v>
      </c>
      <c r="N21" s="40" t="n">
        <f aca="false">IF(E21="","",K21*E21)</f>
        <v>4205.828404106</v>
      </c>
      <c r="O21" s="41" t="n">
        <f aca="false">IF(F21="","",L21*F21)</f>
        <v>5432.68412732715</v>
      </c>
      <c r="P21" s="33"/>
      <c r="Q21" s="33"/>
      <c r="R21" s="33"/>
    </row>
    <row r="22" customFormat="false" ht="18.75" hidden="false" customHeight="false" outlineLevel="0" collapsed="false">
      <c r="A22" s="23" t="n">
        <v>14</v>
      </c>
      <c r="B22" s="34" t="n">
        <v>44217</v>
      </c>
      <c r="C22" s="35" t="n">
        <v>1</v>
      </c>
      <c r="D22" s="36" t="n">
        <v>-1</v>
      </c>
      <c r="E22" s="37" t="n">
        <v>-1</v>
      </c>
      <c r="F22" s="38" t="n">
        <v>-1</v>
      </c>
      <c r="G22" s="29" t="n">
        <f aca="false">IF(D22="","",G21+M22)</f>
        <v>91651.9192100744</v>
      </c>
      <c r="H22" s="29" t="n">
        <f aca="false">IF(E22="","",H21+N22)</f>
        <v>94738.6213738232</v>
      </c>
      <c r="I22" s="29" t="n">
        <f aca="false">IF(F22="","",I21+O22)</f>
        <v>93098.0969952963</v>
      </c>
      <c r="J22" s="39" t="n">
        <f aca="false">IF(G21="","",G21*0.03)</f>
        <v>2834.59543948684</v>
      </c>
      <c r="K22" s="40" t="n">
        <f aca="false">IF(H21="","",H21*0.03)</f>
        <v>2930.06045486051</v>
      </c>
      <c r="L22" s="41" t="n">
        <f aca="false">IF(I21="","",I21*0.03)</f>
        <v>2879.32258748339</v>
      </c>
      <c r="M22" s="39" t="n">
        <f aca="false">IF(D22="","",J22*D22)</f>
        <v>-2834.59543948684</v>
      </c>
      <c r="N22" s="40" t="n">
        <f aca="false">IF(E22="","",K22*E22)</f>
        <v>-2930.06045486051</v>
      </c>
      <c r="O22" s="41" t="n">
        <f aca="false">IF(F22="","",L22*F22)</f>
        <v>-2879.32258748339</v>
      </c>
      <c r="P22" s="33"/>
      <c r="Q22" s="33"/>
      <c r="R22" s="33"/>
    </row>
    <row r="23" customFormat="false" ht="20.25" hidden="false" customHeight="true" outlineLevel="0" collapsed="false">
      <c r="A23" s="23" t="n">
        <v>15</v>
      </c>
      <c r="B23" s="34" t="n">
        <v>44225</v>
      </c>
      <c r="C23" s="35" t="n">
        <v>1</v>
      </c>
      <c r="D23" s="36" t="n">
        <v>-1</v>
      </c>
      <c r="E23" s="37" t="n">
        <v>-1</v>
      </c>
      <c r="F23" s="42" t="n">
        <v>-1</v>
      </c>
      <c r="G23" s="29" t="n">
        <f aca="false">IF(D23="","",G22+M23)</f>
        <v>88902.3616337722</v>
      </c>
      <c r="H23" s="29" t="n">
        <f aca="false">IF(E23="","",H22+N23)</f>
        <v>91896.4627326086</v>
      </c>
      <c r="I23" s="29" t="n">
        <f aca="false">IF(F23="","",I22+O23)</f>
        <v>90305.1540854374</v>
      </c>
      <c r="J23" s="39" t="n">
        <f aca="false">IF(G22="","",G22*0.03)</f>
        <v>2749.55757630223</v>
      </c>
      <c r="K23" s="40" t="n">
        <f aca="false">IF(H22="","",H22*0.03)</f>
        <v>2842.1586412147</v>
      </c>
      <c r="L23" s="41" t="n">
        <f aca="false">IF(I22="","",I22*0.03)</f>
        <v>2792.94290985889</v>
      </c>
      <c r="M23" s="39" t="n">
        <f aca="false">IF(D23="","",J23*D23)</f>
        <v>-2749.55757630223</v>
      </c>
      <c r="N23" s="40" t="n">
        <f aca="false">IF(E23="","",K23*E23)</f>
        <v>-2842.1586412147</v>
      </c>
      <c r="O23" s="41" t="n">
        <f aca="false">IF(F23="","",L23*F23)</f>
        <v>-2792.94290985889</v>
      </c>
      <c r="P23" s="33"/>
      <c r="Q23" s="33"/>
      <c r="R23" s="33"/>
    </row>
    <row r="24" customFormat="false" ht="20.25" hidden="false" customHeight="true" outlineLevel="0" collapsed="false">
      <c r="A24" s="23" t="n">
        <v>16</v>
      </c>
      <c r="B24" s="34" t="n">
        <v>44228</v>
      </c>
      <c r="C24" s="35" t="n">
        <v>2</v>
      </c>
      <c r="D24" s="36" t="n">
        <v>-1</v>
      </c>
      <c r="E24" s="37" t="n">
        <v>-1</v>
      </c>
      <c r="F24" s="38" t="n">
        <v>-1</v>
      </c>
      <c r="G24" s="29" t="n">
        <f aca="false">IF(D24="","",G23+M24)</f>
        <v>86235.2907847591</v>
      </c>
      <c r="H24" s="29" t="n">
        <f aca="false">IF(E24="","",H23+N24)</f>
        <v>89139.5688506303</v>
      </c>
      <c r="I24" s="29" t="n">
        <f aca="false">IF(F24="","",I23+O24)</f>
        <v>87595.9994628743</v>
      </c>
      <c r="J24" s="39" t="n">
        <f aca="false">IF(G23="","",G23*0.03)</f>
        <v>2667.07084901317</v>
      </c>
      <c r="K24" s="40" t="n">
        <f aca="false">IF(H23="","",H23*0.03)</f>
        <v>2756.89388197826</v>
      </c>
      <c r="L24" s="41" t="n">
        <f aca="false">IF(I23="","",I23*0.03)</f>
        <v>2709.15462256312</v>
      </c>
      <c r="M24" s="39" t="n">
        <f aca="false">IF(D24="","",J24*D24)</f>
        <v>-2667.07084901317</v>
      </c>
      <c r="N24" s="40" t="n">
        <f aca="false">IF(E24="","",K24*E24)</f>
        <v>-2756.89388197826</v>
      </c>
      <c r="O24" s="41" t="n">
        <f aca="false">IF(F24="","",L24*F24)</f>
        <v>-2709.15462256312</v>
      </c>
      <c r="P24" s="33"/>
      <c r="Q24" s="33"/>
      <c r="R24" s="33"/>
    </row>
    <row r="25" customFormat="false" ht="18.75" hidden="false" customHeight="false" outlineLevel="0" collapsed="false">
      <c r="A25" s="23" t="n">
        <v>17</v>
      </c>
      <c r="B25" s="34" t="n">
        <v>44228</v>
      </c>
      <c r="C25" s="35" t="n">
        <v>2</v>
      </c>
      <c r="D25" s="36" t="n">
        <v>1.27</v>
      </c>
      <c r="E25" s="37" t="n">
        <v>1.5</v>
      </c>
      <c r="F25" s="38" t="n">
        <v>2</v>
      </c>
      <c r="G25" s="29" t="n">
        <f aca="false">IF(D25="","",G24+M25)</f>
        <v>89520.8553636584</v>
      </c>
      <c r="H25" s="29" t="n">
        <f aca="false">IF(E25="","",H24+N25)</f>
        <v>93150.8494489087</v>
      </c>
      <c r="I25" s="29" t="n">
        <f aca="false">IF(F25="","",I24+O25)</f>
        <v>92851.7594306468</v>
      </c>
      <c r="J25" s="39" t="n">
        <f aca="false">IF(G24="","",G24*0.03)</f>
        <v>2587.05872354277</v>
      </c>
      <c r="K25" s="40" t="n">
        <f aca="false">IF(H24="","",H24*0.03)</f>
        <v>2674.18706551891</v>
      </c>
      <c r="L25" s="41" t="n">
        <f aca="false">IF(I24="","",I24*0.03)</f>
        <v>2627.87998388623</v>
      </c>
      <c r="M25" s="39" t="n">
        <f aca="false">IF(D25="","",J25*D25)</f>
        <v>3285.56457889932</v>
      </c>
      <c r="N25" s="40" t="n">
        <f aca="false">IF(E25="","",K25*E25)</f>
        <v>4011.28059827836</v>
      </c>
      <c r="O25" s="41" t="n">
        <f aca="false">IF(F25="","",L25*F25)</f>
        <v>5255.75996777246</v>
      </c>
      <c r="P25" s="33"/>
      <c r="Q25" s="33"/>
      <c r="R25" s="33"/>
    </row>
    <row r="26" customFormat="false" ht="18.75" hidden="false" customHeight="false" outlineLevel="0" collapsed="false">
      <c r="A26" s="23" t="n">
        <v>18</v>
      </c>
      <c r="B26" s="34" t="n">
        <v>44242</v>
      </c>
      <c r="C26" s="35" t="n">
        <v>1</v>
      </c>
      <c r="D26" s="36" t="n">
        <v>1.27</v>
      </c>
      <c r="E26" s="37" t="n">
        <v>1.5</v>
      </c>
      <c r="F26" s="38" t="n">
        <v>2</v>
      </c>
      <c r="G26" s="29" t="n">
        <f aca="false">IF(D26="","",G25+M26)</f>
        <v>92931.5999530138</v>
      </c>
      <c r="H26" s="29" t="n">
        <f aca="false">IF(E26="","",H25+N26)</f>
        <v>97342.6376741095</v>
      </c>
      <c r="I26" s="29" t="n">
        <f aca="false">IF(F26="","",I25+O26)</f>
        <v>98422.8649964856</v>
      </c>
      <c r="J26" s="39" t="n">
        <f aca="false">IF(G25="","",G25*0.03)</f>
        <v>2685.62566090975</v>
      </c>
      <c r="K26" s="40" t="n">
        <f aca="false">IF(H25="","",H25*0.03)</f>
        <v>2794.52548346726</v>
      </c>
      <c r="L26" s="41" t="n">
        <f aca="false">IF(I25="","",I25*0.03)</f>
        <v>2785.5527829194</v>
      </c>
      <c r="M26" s="39" t="n">
        <f aca="false">IF(D26="","",J26*D26)</f>
        <v>3410.74458935538</v>
      </c>
      <c r="N26" s="40" t="n">
        <f aca="false">IF(E26="","",K26*E26)</f>
        <v>4191.78822520089</v>
      </c>
      <c r="O26" s="41" t="n">
        <f aca="false">IF(F26="","",L26*F26)</f>
        <v>5571.10556583881</v>
      </c>
      <c r="P26" s="33"/>
      <c r="Q26" s="33"/>
      <c r="R26" s="33"/>
    </row>
    <row r="27" customFormat="false" ht="18.75" hidden="false" customHeight="false" outlineLevel="0" collapsed="false">
      <c r="A27" s="23" t="n">
        <v>19</v>
      </c>
      <c r="B27" s="34" t="n">
        <v>44250</v>
      </c>
      <c r="C27" s="35" t="n">
        <v>1</v>
      </c>
      <c r="D27" s="36" t="n">
        <v>-1</v>
      </c>
      <c r="E27" s="37" t="n">
        <v>-1</v>
      </c>
      <c r="F27" s="38" t="n">
        <v>-1</v>
      </c>
      <c r="G27" s="29" t="n">
        <f aca="false">IF(D27="","",G26+M27)</f>
        <v>90143.6519544233</v>
      </c>
      <c r="H27" s="29" t="n">
        <f aca="false">IF(E27="","",H26+N27)</f>
        <v>94422.3585438863</v>
      </c>
      <c r="I27" s="29" t="n">
        <f aca="false">IF(F27="","",I26+O27)</f>
        <v>95470.179046591</v>
      </c>
      <c r="J27" s="39" t="n">
        <f aca="false">IF(G26="","",G26*0.03)</f>
        <v>2787.94799859041</v>
      </c>
      <c r="K27" s="40" t="n">
        <f aca="false">IF(H26="","",H26*0.03)</f>
        <v>2920.27913022329</v>
      </c>
      <c r="L27" s="41" t="n">
        <f aca="false">IF(I26="","",I26*0.03)</f>
        <v>2952.68594989457</v>
      </c>
      <c r="M27" s="39" t="n">
        <f aca="false">IF(D27="","",J27*D27)</f>
        <v>-2787.94799859041</v>
      </c>
      <c r="N27" s="40" t="n">
        <f aca="false">IF(E27="","",K27*E27)</f>
        <v>-2920.27913022329</v>
      </c>
      <c r="O27" s="41" t="n">
        <f aca="false">IF(F27="","",L27*F27)</f>
        <v>-2952.68594989457</v>
      </c>
      <c r="P27" s="33"/>
      <c r="Q27" s="33"/>
      <c r="R27" s="33"/>
    </row>
    <row r="28" customFormat="false" ht="18.75" hidden="false" customHeight="false" outlineLevel="0" collapsed="false">
      <c r="A28" s="23" t="n">
        <v>20</v>
      </c>
      <c r="B28" s="34" t="n">
        <v>44258</v>
      </c>
      <c r="C28" s="35" t="n">
        <v>2</v>
      </c>
      <c r="D28" s="36" t="n">
        <v>1.27</v>
      </c>
      <c r="E28" s="37" t="n">
        <v>1.5</v>
      </c>
      <c r="F28" s="38" t="n">
        <v>2</v>
      </c>
      <c r="G28" s="29" t="n">
        <f aca="false">IF(D28="","",G27+M28)</f>
        <v>93578.1250938869</v>
      </c>
      <c r="H28" s="29" t="n">
        <f aca="false">IF(E28="","",H27+N28)</f>
        <v>98671.3646783611</v>
      </c>
      <c r="I28" s="29" t="n">
        <f aca="false">IF(F28="","",I27+O28)</f>
        <v>101198.389789386</v>
      </c>
      <c r="J28" s="39" t="n">
        <f aca="false">IF(G27="","",G27*0.03)</f>
        <v>2704.3095586327</v>
      </c>
      <c r="K28" s="40" t="n">
        <f aca="false">IF(H27="","",H27*0.03)</f>
        <v>2832.67075631659</v>
      </c>
      <c r="L28" s="41" t="n">
        <f aca="false">IF(I27="","",I27*0.03)</f>
        <v>2864.10537139773</v>
      </c>
      <c r="M28" s="39" t="n">
        <f aca="false">IF(D28="","",J28*D28)</f>
        <v>3434.47313946353</v>
      </c>
      <c r="N28" s="40" t="n">
        <f aca="false">IF(E28="","",K28*E28)</f>
        <v>4249.00613447488</v>
      </c>
      <c r="O28" s="41" t="n">
        <f aca="false">IF(F28="","",L28*F28)</f>
        <v>5728.21074279546</v>
      </c>
      <c r="P28" s="33"/>
      <c r="Q28" s="33"/>
      <c r="R28" s="33"/>
    </row>
    <row r="29" customFormat="false" ht="18.75" hidden="false" customHeight="false" outlineLevel="0" collapsed="false">
      <c r="A29" s="23" t="n">
        <v>21</v>
      </c>
      <c r="B29" s="34" t="n">
        <v>44260</v>
      </c>
      <c r="C29" s="35" t="n">
        <v>2</v>
      </c>
      <c r="D29" s="36" t="n">
        <v>1.27</v>
      </c>
      <c r="E29" s="37" t="n">
        <v>1.5</v>
      </c>
      <c r="F29" s="42" t="n">
        <v>2</v>
      </c>
      <c r="G29" s="29" t="n">
        <f aca="false">IF(D29="","",G28+M29)</f>
        <v>97143.451659964</v>
      </c>
      <c r="H29" s="29" t="n">
        <f aca="false">IF(E29="","",H28+N29)</f>
        <v>103111.576088887</v>
      </c>
      <c r="I29" s="29" t="n">
        <f aca="false">IF(F29="","",I28+O29)</f>
        <v>107270.29317675</v>
      </c>
      <c r="J29" s="39" t="n">
        <f aca="false">IF(G28="","",G28*0.03)</f>
        <v>2807.34375281661</v>
      </c>
      <c r="K29" s="40" t="n">
        <f aca="false">IF(H28="","",H28*0.03)</f>
        <v>2960.14094035083</v>
      </c>
      <c r="L29" s="41" t="n">
        <f aca="false">IF(I28="","",I28*0.03)</f>
        <v>3035.95169368159</v>
      </c>
      <c r="M29" s="39" t="n">
        <f aca="false">IF(D29="","",J29*D29)</f>
        <v>3565.32656607709</v>
      </c>
      <c r="N29" s="40" t="n">
        <f aca="false">IF(E29="","",K29*E29)</f>
        <v>4440.21141052625</v>
      </c>
      <c r="O29" s="41" t="n">
        <f aca="false">IF(F29="","",L29*F29)</f>
        <v>6071.90338736319</v>
      </c>
      <c r="P29" s="33"/>
      <c r="Q29" s="33"/>
      <c r="R29" s="33"/>
    </row>
    <row r="30" customFormat="false" ht="18.75" hidden="false" customHeight="false" outlineLevel="1" collapsed="false">
      <c r="A30" s="23" t="n">
        <v>22</v>
      </c>
      <c r="B30" s="34" t="n">
        <v>44270</v>
      </c>
      <c r="C30" s="35" t="n">
        <v>2</v>
      </c>
      <c r="D30" s="36" t="n">
        <v>-1</v>
      </c>
      <c r="E30" s="37" t="n">
        <v>-1</v>
      </c>
      <c r="F30" s="42" t="n">
        <v>-1</v>
      </c>
      <c r="G30" s="29" t="n">
        <f aca="false">IF(D30="","",G29+M30)</f>
        <v>94229.148110165</v>
      </c>
      <c r="H30" s="29" t="n">
        <f aca="false">IF(E30="","",H29+N30)</f>
        <v>100018.228806221</v>
      </c>
      <c r="I30" s="29" t="n">
        <f aca="false">IF(F30="","",I29+O30)</f>
        <v>104052.184381447</v>
      </c>
      <c r="J30" s="39" t="n">
        <f aca="false">IF(G29="","",G29*0.03)</f>
        <v>2914.30354979892</v>
      </c>
      <c r="K30" s="40" t="n">
        <f aca="false">IF(H29="","",H29*0.03)</f>
        <v>3093.34728266662</v>
      </c>
      <c r="L30" s="41" t="n">
        <f aca="false">IF(I29="","",I29*0.03)</f>
        <v>3218.10879530249</v>
      </c>
      <c r="M30" s="39" t="n">
        <f aca="false">IF(D30="","",J30*D30)</f>
        <v>-2914.30354979892</v>
      </c>
      <c r="N30" s="40" t="n">
        <f aca="false">IF(E30="","",K30*E30)</f>
        <v>-3093.34728266662</v>
      </c>
      <c r="O30" s="41" t="n">
        <f aca="false">IF(F30="","",L30*F30)</f>
        <v>-3218.10879530249</v>
      </c>
      <c r="P30" s="33"/>
      <c r="Q30" s="33"/>
      <c r="R30" s="33"/>
    </row>
    <row r="31" customFormat="false" ht="18.75" hidden="false" customHeight="false" outlineLevel="0" collapsed="false">
      <c r="A31" s="23" t="n">
        <v>23</v>
      </c>
      <c r="B31" s="34" t="n">
        <v>44272</v>
      </c>
      <c r="C31" s="35" t="n">
        <v>2</v>
      </c>
      <c r="D31" s="36" t="n">
        <v>-1</v>
      </c>
      <c r="E31" s="37" t="n">
        <v>-1</v>
      </c>
      <c r="F31" s="38" t="n">
        <v>-1</v>
      </c>
      <c r="G31" s="29" t="n">
        <f aca="false">IF(D31="","",G30+M31)</f>
        <v>91402.2736668601</v>
      </c>
      <c r="H31" s="29" t="n">
        <f aca="false">IF(E31="","",H30+N31)</f>
        <v>97017.6819420341</v>
      </c>
      <c r="I31" s="29" t="n">
        <f aca="false">IF(F31="","",I30+O31)</f>
        <v>100930.618850004</v>
      </c>
      <c r="J31" s="39" t="n">
        <f aca="false">IF(G30="","",G30*0.03)</f>
        <v>2826.87444330495</v>
      </c>
      <c r="K31" s="40" t="n">
        <f aca="false">IF(H30="","",H30*0.03)</f>
        <v>3000.54686418662</v>
      </c>
      <c r="L31" s="41" t="n">
        <f aca="false">IF(I30="","",I30*0.03)</f>
        <v>3121.56553144342</v>
      </c>
      <c r="M31" s="39" t="n">
        <f aca="false">IF(D31="","",J31*D31)</f>
        <v>-2826.87444330495</v>
      </c>
      <c r="N31" s="40" t="n">
        <f aca="false">IF(E31="","",K31*E31)</f>
        <v>-3000.54686418662</v>
      </c>
      <c r="O31" s="41" t="n">
        <f aca="false">IF(F31="","",L31*F31)</f>
        <v>-3121.56553144342</v>
      </c>
      <c r="P31" s="33"/>
      <c r="Q31" s="33"/>
      <c r="R31" s="33"/>
    </row>
    <row r="32" customFormat="false" ht="18.75" hidden="false" customHeight="false" outlineLevel="0" collapsed="false">
      <c r="A32" s="23" t="n">
        <v>24</v>
      </c>
      <c r="B32" s="34" t="n">
        <v>44279</v>
      </c>
      <c r="C32" s="35" t="n">
        <v>2</v>
      </c>
      <c r="D32" s="36" t="n">
        <v>1.27</v>
      </c>
      <c r="E32" s="37" t="n">
        <v>1.5</v>
      </c>
      <c r="F32" s="38" t="n">
        <v>2</v>
      </c>
      <c r="G32" s="29" t="n">
        <f aca="false">IF(D32="","",G31+M32)</f>
        <v>94884.7002935674</v>
      </c>
      <c r="H32" s="29" t="n">
        <f aca="false">IF(E32="","",H31+N32)</f>
        <v>101383.477629426</v>
      </c>
      <c r="I32" s="29" t="n">
        <f aca="false">IF(F32="","",I31+O32)</f>
        <v>106986.455981004</v>
      </c>
      <c r="J32" s="39" t="n">
        <f aca="false">IF(G31="","",G31*0.03)</f>
        <v>2742.0682100058</v>
      </c>
      <c r="K32" s="40" t="n">
        <f aca="false">IF(H31="","",H31*0.03)</f>
        <v>2910.53045826102</v>
      </c>
      <c r="L32" s="41" t="n">
        <f aca="false">IF(I31="","",I31*0.03)</f>
        <v>3027.91856550011</v>
      </c>
      <c r="M32" s="39" t="n">
        <f aca="false">IF(D32="","",J32*D32)</f>
        <v>3482.42662670737</v>
      </c>
      <c r="N32" s="40" t="n">
        <f aca="false">IF(E32="","",K32*E32)</f>
        <v>4365.79568739154</v>
      </c>
      <c r="O32" s="41" t="n">
        <f aca="false">IF(F32="","",L32*F32)</f>
        <v>6055.83713100023</v>
      </c>
      <c r="P32" s="33"/>
      <c r="Q32" s="33"/>
      <c r="R32" s="33"/>
    </row>
    <row r="33" customFormat="false" ht="18.75" hidden="false" customHeight="false" outlineLevel="0" collapsed="false">
      <c r="A33" s="23" t="n">
        <v>25</v>
      </c>
      <c r="B33" s="34" t="n">
        <v>44280</v>
      </c>
      <c r="C33" s="35" t="n">
        <v>2</v>
      </c>
      <c r="D33" s="36" t="n">
        <v>-1</v>
      </c>
      <c r="E33" s="37" t="n">
        <v>-1</v>
      </c>
      <c r="F33" s="38" t="n">
        <v>-1</v>
      </c>
      <c r="G33" s="29" t="n">
        <f aca="false">IF(D33="","",G32+M33)</f>
        <v>92038.1592847604</v>
      </c>
      <c r="H33" s="29" t="n">
        <f aca="false">IF(E33="","",H32+N33)</f>
        <v>98341.9733005429</v>
      </c>
      <c r="I33" s="29" t="n">
        <f aca="false">IF(F33="","",I32+O33)</f>
        <v>103776.862301574</v>
      </c>
      <c r="J33" s="39" t="n">
        <f aca="false">IF(G32="","",G32*0.03)</f>
        <v>2846.54100880702</v>
      </c>
      <c r="K33" s="40" t="n">
        <f aca="false">IF(H32="","",H32*0.03)</f>
        <v>3041.50432888277</v>
      </c>
      <c r="L33" s="41" t="n">
        <f aca="false">IF(I32="","",I32*0.03)</f>
        <v>3209.59367943012</v>
      </c>
      <c r="M33" s="39" t="n">
        <f aca="false">IF(D33="","",J33*D33)</f>
        <v>-2846.54100880702</v>
      </c>
      <c r="N33" s="40" t="n">
        <f aca="false">IF(E33="","",K33*E33)</f>
        <v>-3041.50432888277</v>
      </c>
      <c r="O33" s="41" t="n">
        <f aca="false">IF(F33="","",L33*F33)</f>
        <v>-3209.59367943012</v>
      </c>
      <c r="P33" s="33"/>
      <c r="Q33" s="33"/>
      <c r="R33" s="33"/>
    </row>
    <row r="34" customFormat="false" ht="18.75" hidden="false" customHeight="false" outlineLevel="0" collapsed="false">
      <c r="A34" s="23" t="n">
        <v>26</v>
      </c>
      <c r="B34" s="34" t="n">
        <v>44285</v>
      </c>
      <c r="C34" s="35" t="n">
        <v>2</v>
      </c>
      <c r="D34" s="36" t="n">
        <v>1.27</v>
      </c>
      <c r="E34" s="37" t="n">
        <v>-1</v>
      </c>
      <c r="F34" s="42" t="n">
        <v>-1</v>
      </c>
      <c r="G34" s="29" t="n">
        <f aca="false">IF(D34="","",G33+M34)</f>
        <v>95544.8131535098</v>
      </c>
      <c r="H34" s="29" t="n">
        <f aca="false">IF(E34="","",H33+N34)</f>
        <v>95391.7141015266</v>
      </c>
      <c r="I34" s="29" t="n">
        <f aca="false">IF(F34="","",I33+O34)</f>
        <v>100663.556432527</v>
      </c>
      <c r="J34" s="39" t="n">
        <f aca="false">IF(G33="","",G33*0.03)</f>
        <v>2761.14477854281</v>
      </c>
      <c r="K34" s="40" t="n">
        <f aca="false">IF(H33="","",H33*0.03)</f>
        <v>2950.25919901629</v>
      </c>
      <c r="L34" s="41" t="n">
        <f aca="false">IF(I33="","",I33*0.03)</f>
        <v>3113.30586904722</v>
      </c>
      <c r="M34" s="39" t="n">
        <f aca="false">IF(D34="","",J34*D34)</f>
        <v>3506.65386874937</v>
      </c>
      <c r="N34" s="40" t="n">
        <f aca="false">IF(E34="","",K34*E34)</f>
        <v>-2950.25919901629</v>
      </c>
      <c r="O34" s="41" t="n">
        <f aca="false">IF(F34="","",L34*F34)</f>
        <v>-3113.30586904722</v>
      </c>
      <c r="P34" s="33"/>
      <c r="Q34" s="33"/>
      <c r="R34" s="33"/>
    </row>
    <row r="35" customFormat="false" ht="18.75" hidden="false" customHeight="false" outlineLevel="0" collapsed="false">
      <c r="A35" s="23" t="n">
        <v>27</v>
      </c>
      <c r="B35" s="34" t="n">
        <v>44307</v>
      </c>
      <c r="C35" s="35" t="n">
        <v>2</v>
      </c>
      <c r="D35" s="36" t="n">
        <v>1.27</v>
      </c>
      <c r="E35" s="37" t="n">
        <v>1.5</v>
      </c>
      <c r="F35" s="42" t="n">
        <v>2</v>
      </c>
      <c r="G35" s="29" t="n">
        <f aca="false">IF(D35="","",G34+M35)</f>
        <v>99185.0705346585</v>
      </c>
      <c r="H35" s="29" t="n">
        <f aca="false">IF(E35="","",H34+N35)</f>
        <v>99684.3412360953</v>
      </c>
      <c r="I35" s="29" t="n">
        <f aca="false">IF(F35="","",I34+O35)</f>
        <v>106703.369818478</v>
      </c>
      <c r="J35" s="39" t="n">
        <f aca="false">IF(G34="","",G34*0.03)</f>
        <v>2866.34439460529</v>
      </c>
      <c r="K35" s="40" t="n">
        <f aca="false">IF(H34="","",H34*0.03)</f>
        <v>2861.7514230458</v>
      </c>
      <c r="L35" s="41" t="n">
        <f aca="false">IF(I34="","",I34*0.03)</f>
        <v>3019.9066929758</v>
      </c>
      <c r="M35" s="39" t="n">
        <f aca="false">IF(D35="","",J35*D35)</f>
        <v>3640.25738114872</v>
      </c>
      <c r="N35" s="40" t="n">
        <f aca="false">IF(E35="","",K35*E35)</f>
        <v>4292.6271345687</v>
      </c>
      <c r="O35" s="41" t="n">
        <f aca="false">IF(F35="","",L35*F35)</f>
        <v>6039.8133859516</v>
      </c>
      <c r="P35" s="33"/>
      <c r="Q35" s="33"/>
      <c r="R35" s="33"/>
    </row>
    <row r="36" customFormat="false" ht="18.75" hidden="false" customHeight="false" outlineLevel="0" collapsed="false">
      <c r="A36" s="23" t="n">
        <v>28</v>
      </c>
      <c r="B36" s="34" t="n">
        <v>44308</v>
      </c>
      <c r="C36" s="35" t="n">
        <v>2</v>
      </c>
      <c r="D36" s="36" t="n">
        <v>-1</v>
      </c>
      <c r="E36" s="37" t="n">
        <v>-1</v>
      </c>
      <c r="F36" s="38" t="n">
        <v>-1</v>
      </c>
      <c r="G36" s="29" t="n">
        <f aca="false">IF(D36="","",G35+M36)</f>
        <v>96209.5184186188</v>
      </c>
      <c r="H36" s="29" t="n">
        <f aca="false">IF(E36="","",H35+N36)</f>
        <v>96693.8109990124</v>
      </c>
      <c r="I36" s="29" t="n">
        <f aca="false">IF(F36="","",I35+O36)</f>
        <v>103502.268723924</v>
      </c>
      <c r="J36" s="39" t="n">
        <f aca="false">IF(G35="","",G35*0.03)</f>
        <v>2975.55211603975</v>
      </c>
      <c r="K36" s="40" t="n">
        <f aca="false">IF(H35="","",H35*0.03)</f>
        <v>2990.53023708286</v>
      </c>
      <c r="L36" s="41" t="n">
        <f aca="false">IF(I35="","",I35*0.03)</f>
        <v>3201.10109455435</v>
      </c>
      <c r="M36" s="39" t="n">
        <f aca="false">IF(D36="","",J36*D36)</f>
        <v>-2975.55211603975</v>
      </c>
      <c r="N36" s="40" t="n">
        <f aca="false">IF(E36="","",K36*E36)</f>
        <v>-2990.53023708286</v>
      </c>
      <c r="O36" s="41" t="n">
        <f aca="false">IF(F36="","",L36*F36)</f>
        <v>-3201.10109455435</v>
      </c>
      <c r="P36" s="33"/>
      <c r="Q36" s="33"/>
      <c r="R36" s="33"/>
    </row>
    <row r="37" customFormat="false" ht="18.75" hidden="false" customHeight="false" outlineLevel="0" collapsed="false">
      <c r="A37" s="23" t="n">
        <v>29</v>
      </c>
      <c r="B37" s="34" t="n">
        <v>44314</v>
      </c>
      <c r="C37" s="35" t="n">
        <v>2</v>
      </c>
      <c r="D37" s="36" t="n">
        <v>-1</v>
      </c>
      <c r="E37" s="37" t="n">
        <v>-1</v>
      </c>
      <c r="F37" s="38" t="n">
        <v>-1</v>
      </c>
      <c r="G37" s="29" t="n">
        <f aca="false">IF(D37="","",G36+M37)</f>
        <v>93323.2328660602</v>
      </c>
      <c r="H37" s="29" t="n">
        <f aca="false">IF(E37="","",H36+N37)</f>
        <v>93792.9966690421</v>
      </c>
      <c r="I37" s="29" t="n">
        <f aca="false">IF(F37="","",I36+O37)</f>
        <v>100397.200662206</v>
      </c>
      <c r="J37" s="39" t="n">
        <f aca="false">IF(G36="","",G36*0.03)</f>
        <v>2886.28555255856</v>
      </c>
      <c r="K37" s="40" t="n">
        <f aca="false">IF(H36="","",H36*0.03)</f>
        <v>2900.81432997037</v>
      </c>
      <c r="L37" s="41" t="n">
        <f aca="false">IF(I36="","",I36*0.03)</f>
        <v>3105.06806171772</v>
      </c>
      <c r="M37" s="39" t="n">
        <f aca="false">IF(D37="","",J37*D37)</f>
        <v>-2886.28555255856</v>
      </c>
      <c r="N37" s="40" t="n">
        <f aca="false">IF(E37="","",K37*E37)</f>
        <v>-2900.81432997037</v>
      </c>
      <c r="O37" s="41" t="n">
        <f aca="false">IF(F37="","",L37*F37)</f>
        <v>-3105.06806171772</v>
      </c>
      <c r="P37" s="33"/>
      <c r="Q37" s="33"/>
      <c r="R37" s="33"/>
    </row>
    <row r="38" customFormat="false" ht="18.75" hidden="false" customHeight="false" outlineLevel="0" collapsed="false">
      <c r="A38" s="23" t="n">
        <v>30</v>
      </c>
      <c r="B38" s="34" t="n">
        <v>44315</v>
      </c>
      <c r="C38" s="35" t="n">
        <v>2</v>
      </c>
      <c r="D38" s="36" t="n">
        <v>-1</v>
      </c>
      <c r="E38" s="37" t="n">
        <v>-1</v>
      </c>
      <c r="F38" s="38" t="n">
        <v>-1</v>
      </c>
      <c r="G38" s="29" t="n">
        <f aca="false">IF(D38="","",G37+M38)</f>
        <v>90523.5358800784</v>
      </c>
      <c r="H38" s="29" t="n">
        <f aca="false">IF(E38="","",H37+N38)</f>
        <v>90979.2067689708</v>
      </c>
      <c r="I38" s="29" t="n">
        <f aca="false">IF(F38="","",I37+O38)</f>
        <v>97385.28464234</v>
      </c>
      <c r="J38" s="39" t="n">
        <f aca="false">IF(G37="","",G37*0.03)</f>
        <v>2799.69698598181</v>
      </c>
      <c r="K38" s="40" t="n">
        <f aca="false">IF(H37="","",H37*0.03)</f>
        <v>2813.78990007126</v>
      </c>
      <c r="L38" s="41" t="n">
        <f aca="false">IF(I37="","",I37*0.03)</f>
        <v>3011.91601986619</v>
      </c>
      <c r="M38" s="39" t="n">
        <f aca="false">IF(D38="","",J38*D38)</f>
        <v>-2799.69698598181</v>
      </c>
      <c r="N38" s="40" t="n">
        <f aca="false">IF(E38="","",K38*E38)</f>
        <v>-2813.78990007126</v>
      </c>
      <c r="O38" s="41" t="n">
        <f aca="false">IF(F38="","",L38*F38)</f>
        <v>-3011.91601986619</v>
      </c>
      <c r="P38" s="33"/>
      <c r="Q38" s="33"/>
      <c r="R38" s="33"/>
    </row>
    <row r="39" customFormat="false" ht="18.75" hidden="false" customHeight="false" outlineLevel="0" collapsed="false">
      <c r="A39" s="23" t="n">
        <v>31</v>
      </c>
      <c r="B39" s="34"/>
      <c r="C39" s="35"/>
      <c r="D39" s="36"/>
      <c r="E39" s="43"/>
      <c r="F39" s="38"/>
      <c r="G39" s="29" t="str">
        <f aca="false">IF(D39="","",G38+M39)</f>
        <v/>
      </c>
      <c r="H39" s="29" t="str">
        <f aca="false">IF(E39="","",H38+N39)</f>
        <v/>
      </c>
      <c r="I39" s="29" t="str">
        <f aca="false">IF(F39="","",I38+O39)</f>
        <v/>
      </c>
      <c r="J39" s="39" t="n">
        <f aca="false">IF(G38="","",G38*0.03)</f>
        <v>2715.70607640235</v>
      </c>
      <c r="K39" s="40" t="n">
        <f aca="false">IF(H38="","",H38*0.03)</f>
        <v>2729.37620306912</v>
      </c>
      <c r="L39" s="41" t="n">
        <f aca="false">IF(I38="","",I38*0.03)</f>
        <v>2921.5585392702</v>
      </c>
      <c r="M39" s="39" t="str">
        <f aca="false">IF(D39="","",J39*D39)</f>
        <v/>
      </c>
      <c r="N39" s="40" t="str">
        <f aca="false">IF(E39="","",K39*E39)</f>
        <v/>
      </c>
      <c r="O39" s="41" t="str">
        <f aca="false">IF(F39="","",L39*F39)</f>
        <v/>
      </c>
      <c r="P39" s="33"/>
      <c r="Q39" s="33"/>
      <c r="R39" s="33"/>
    </row>
    <row r="40" customFormat="false" ht="18.75" hidden="false" customHeight="false" outlineLevel="0" collapsed="false">
      <c r="A40" s="23" t="n">
        <v>32</v>
      </c>
      <c r="B40" s="34"/>
      <c r="C40" s="35"/>
      <c r="D40" s="36"/>
      <c r="E40" s="43"/>
      <c r="F40" s="38"/>
      <c r="G40" s="29" t="str">
        <f aca="false">IF(D40="","",G39+M40)</f>
        <v/>
      </c>
      <c r="H40" s="29" t="str">
        <f aca="false">IF(E40="","",H39+N40)</f>
        <v/>
      </c>
      <c r="I40" s="29" t="str">
        <f aca="false">IF(F40="","",I39+O40)</f>
        <v/>
      </c>
      <c r="J40" s="39" t="str">
        <f aca="false">IF(G39="","",G39*0.03)</f>
        <v/>
      </c>
      <c r="K40" s="40" t="str">
        <f aca="false">IF(H39="","",H39*0.03)</f>
        <v/>
      </c>
      <c r="L40" s="41" t="str">
        <f aca="false">IF(I39="","",I39*0.03)</f>
        <v/>
      </c>
      <c r="M40" s="39" t="str">
        <f aca="false">IF(D40="","",J40*D40)</f>
        <v/>
      </c>
      <c r="N40" s="40" t="str">
        <f aca="false">IF(E40="","",K40*E40)</f>
        <v/>
      </c>
      <c r="O40" s="41" t="str">
        <f aca="false">IF(F40="","",L40*F40)</f>
        <v/>
      </c>
      <c r="P40" s="33"/>
      <c r="Q40" s="33"/>
      <c r="R40" s="33"/>
    </row>
    <row r="41" customFormat="false" ht="18.75" hidden="false" customHeight="false" outlineLevel="0" collapsed="false">
      <c r="A41" s="23" t="n">
        <v>33</v>
      </c>
      <c r="B41" s="34"/>
      <c r="C41" s="35"/>
      <c r="D41" s="36"/>
      <c r="E41" s="43"/>
      <c r="F41" s="42"/>
      <c r="G41" s="29" t="str">
        <f aca="false">IF(D41="","",G40+M41)</f>
        <v/>
      </c>
      <c r="H41" s="29" t="str">
        <f aca="false">IF(E41="","",H40+N41)</f>
        <v/>
      </c>
      <c r="I41" s="29" t="str">
        <f aca="false">IF(F41="","",I40+O41)</f>
        <v/>
      </c>
      <c r="J41" s="39" t="str">
        <f aca="false">IF(G40="","",G40*0.03)</f>
        <v/>
      </c>
      <c r="K41" s="40" t="str">
        <f aca="false">IF(H40="","",H40*0.03)</f>
        <v/>
      </c>
      <c r="L41" s="41" t="str">
        <f aca="false">IF(I40="","",I40*0.03)</f>
        <v/>
      </c>
      <c r="M41" s="39" t="str">
        <f aca="false">IF(D41="","",J41*D41)</f>
        <v/>
      </c>
      <c r="N41" s="40" t="str">
        <f aca="false">IF(E41="","",K41*E41)</f>
        <v/>
      </c>
      <c r="O41" s="41" t="str">
        <f aca="false">IF(F41="","",L41*F41)</f>
        <v/>
      </c>
      <c r="P41" s="33"/>
      <c r="Q41" s="33"/>
      <c r="R41" s="33"/>
    </row>
    <row r="42" customFormat="false" ht="18.75" hidden="false" customHeight="false" outlineLevel="0" collapsed="false">
      <c r="A42" s="23" t="n">
        <v>34</v>
      </c>
      <c r="B42" s="34"/>
      <c r="C42" s="35"/>
      <c r="D42" s="36"/>
      <c r="E42" s="43"/>
      <c r="F42" s="42"/>
      <c r="G42" s="29" t="str">
        <f aca="false">IF(D42="","",G41+M42)</f>
        <v/>
      </c>
      <c r="H42" s="29" t="str">
        <f aca="false">IF(E42="","",H41+N42)</f>
        <v/>
      </c>
      <c r="I42" s="29" t="str">
        <f aca="false">IF(F42="","",I41+O42)</f>
        <v/>
      </c>
      <c r="J42" s="39" t="str">
        <f aca="false">IF(G41="","",G41*0.03)</f>
        <v/>
      </c>
      <c r="K42" s="40" t="str">
        <f aca="false">IF(H41="","",H41*0.03)</f>
        <v/>
      </c>
      <c r="L42" s="41" t="str">
        <f aca="false">IF(I41="","",I41*0.03)</f>
        <v/>
      </c>
      <c r="M42" s="39" t="str">
        <f aca="false">IF(D42="","",J42*D42)</f>
        <v/>
      </c>
      <c r="N42" s="40" t="str">
        <f aca="false">IF(E42="","",K42*E42)</f>
        <v/>
      </c>
      <c r="O42" s="41" t="str">
        <f aca="false">IF(F42="","",L42*F42)</f>
        <v/>
      </c>
      <c r="P42" s="33"/>
      <c r="Q42" s="33"/>
      <c r="R42" s="33"/>
    </row>
    <row r="43" customFormat="false" ht="18.75" hidden="false" customHeight="false" outlineLevel="0" collapsed="false">
      <c r="A43" s="44" t="n">
        <v>35</v>
      </c>
      <c r="B43" s="34"/>
      <c r="C43" s="35"/>
      <c r="D43" s="36"/>
      <c r="E43" s="43"/>
      <c r="F43" s="38"/>
      <c r="G43" s="29" t="str">
        <f aca="false">IF(D43="","",G42+M43)</f>
        <v/>
      </c>
      <c r="H43" s="29" t="str">
        <f aca="false">IF(E43="","",H42+N43)</f>
        <v/>
      </c>
      <c r="I43" s="29" t="str">
        <f aca="false">IF(F43="","",I42+O43)</f>
        <v/>
      </c>
      <c r="J43" s="39" t="str">
        <f aca="false">IF(G42="","",G42*0.03)</f>
        <v/>
      </c>
      <c r="K43" s="40" t="str">
        <f aca="false">IF(H42="","",H42*0.03)</f>
        <v/>
      </c>
      <c r="L43" s="41" t="str">
        <f aca="false">IF(I42="","",I42*0.03)</f>
        <v/>
      </c>
      <c r="M43" s="39" t="str">
        <f aca="false">IF(D43="","",J43*D43)</f>
        <v/>
      </c>
      <c r="N43" s="40" t="str">
        <f aca="false">IF(E43="","",K43*E43)</f>
        <v/>
      </c>
      <c r="O43" s="41" t="str">
        <f aca="false">IF(F43="","",L43*F43)</f>
        <v/>
      </c>
    </row>
    <row r="44" customFormat="false" ht="18.75" hidden="false" customHeight="false" outlineLevel="0" collapsed="false">
      <c r="A44" s="23" t="n">
        <v>36</v>
      </c>
      <c r="B44" s="34"/>
      <c r="C44" s="35"/>
      <c r="D44" s="36"/>
      <c r="E44" s="43"/>
      <c r="F44" s="38"/>
      <c r="G44" s="29" t="str">
        <f aca="false">IF(D44="","",G43+M44)</f>
        <v/>
      </c>
      <c r="H44" s="29" t="str">
        <f aca="false">IF(E44="","",H43+N44)</f>
        <v/>
      </c>
      <c r="I44" s="29" t="str">
        <f aca="false">IF(F44="","",I43+O44)</f>
        <v/>
      </c>
      <c r="J44" s="39" t="str">
        <f aca="false">IF(G43="","",G43*0.03)</f>
        <v/>
      </c>
      <c r="K44" s="40" t="str">
        <f aca="false">IF(H43="","",H43*0.03)</f>
        <v/>
      </c>
      <c r="L44" s="41" t="str">
        <f aca="false">IF(I43="","",I43*0.03)</f>
        <v/>
      </c>
      <c r="M44" s="39" t="str">
        <f aca="false">IF(D44="","",J44*D44)</f>
        <v/>
      </c>
      <c r="N44" s="40" t="str">
        <f aca="false">IF(E44="","",K44*E44)</f>
        <v/>
      </c>
      <c r="O44" s="41" t="str">
        <f aca="false">IF(F44="","",L44*F44)</f>
        <v/>
      </c>
    </row>
    <row r="45" customFormat="false" ht="18.75" hidden="false" customHeight="false" outlineLevel="0" collapsed="false">
      <c r="A45" s="23" t="n">
        <v>37</v>
      </c>
      <c r="B45" s="34"/>
      <c r="C45" s="35"/>
      <c r="D45" s="36"/>
      <c r="E45" s="37"/>
      <c r="F45" s="38"/>
      <c r="G45" s="29" t="str">
        <f aca="false">IF(D45="","",G44+M45)</f>
        <v/>
      </c>
      <c r="H45" s="29" t="str">
        <f aca="false">IF(E45="","",H44+N45)</f>
        <v/>
      </c>
      <c r="I45" s="29" t="str">
        <f aca="false">IF(F45="","",I44+O45)</f>
        <v/>
      </c>
      <c r="J45" s="39" t="str">
        <f aca="false">IF(G44="","",G44*0.03)</f>
        <v/>
      </c>
      <c r="K45" s="40" t="str">
        <f aca="false">IF(H44="","",H44*0.03)</f>
        <v/>
      </c>
      <c r="L45" s="41" t="str">
        <f aca="false">IF(I44="","",I44*0.03)</f>
        <v/>
      </c>
      <c r="M45" s="39" t="str">
        <f aca="false">IF(D45="","",J45*D45)</f>
        <v/>
      </c>
      <c r="N45" s="40" t="str">
        <f aca="false">IF(E45="","",K45*E45)</f>
        <v/>
      </c>
      <c r="O45" s="41" t="str">
        <f aca="false">IF(F45="","",L45*F45)</f>
        <v/>
      </c>
    </row>
    <row r="46" customFormat="false" ht="18.75" hidden="false" customHeight="false" outlineLevel="0" collapsed="false">
      <c r="A46" s="23" t="n">
        <v>38</v>
      </c>
      <c r="B46" s="34"/>
      <c r="C46" s="35"/>
      <c r="D46" s="36"/>
      <c r="E46" s="37"/>
      <c r="F46" s="38"/>
      <c r="G46" s="29" t="str">
        <f aca="false">IF(D46="","",G45+M46)</f>
        <v/>
      </c>
      <c r="H46" s="29" t="str">
        <f aca="false">IF(E46="","",H45+N46)</f>
        <v/>
      </c>
      <c r="I46" s="29" t="str">
        <f aca="false">IF(F46="","",I45+O46)</f>
        <v/>
      </c>
      <c r="J46" s="39" t="str">
        <f aca="false">IF(G45="","",G45*0.03)</f>
        <v/>
      </c>
      <c r="K46" s="40" t="str">
        <f aca="false">IF(H45="","",H45*0.03)</f>
        <v/>
      </c>
      <c r="L46" s="41" t="str">
        <f aca="false">IF(I45="","",I45*0.03)</f>
        <v/>
      </c>
      <c r="M46" s="39" t="str">
        <f aca="false">IF(D46="","",J46*D46)</f>
        <v/>
      </c>
      <c r="N46" s="40" t="str">
        <f aca="false">IF(E46="","",K46*E46)</f>
        <v/>
      </c>
      <c r="O46" s="41" t="str">
        <f aca="false">IF(F46="","",L46*F46)</f>
        <v/>
      </c>
    </row>
    <row r="47" customFormat="false" ht="18.75" hidden="false" customHeight="false" outlineLevel="0" collapsed="false">
      <c r="A47" s="23" t="n">
        <v>39</v>
      </c>
      <c r="B47" s="34"/>
      <c r="C47" s="35"/>
      <c r="D47" s="36"/>
      <c r="E47" s="37"/>
      <c r="F47" s="38"/>
      <c r="G47" s="29" t="str">
        <f aca="false">IF(D47="","",G46+M47)</f>
        <v/>
      </c>
      <c r="H47" s="29" t="str">
        <f aca="false">IF(E47="","",H46+N47)</f>
        <v/>
      </c>
      <c r="I47" s="29" t="str">
        <f aca="false">IF(F47="","",I46+O47)</f>
        <v/>
      </c>
      <c r="J47" s="39" t="str">
        <f aca="false">IF(G46="","",G46*0.03)</f>
        <v/>
      </c>
      <c r="K47" s="40" t="str">
        <f aca="false">IF(H46="","",H46*0.03)</f>
        <v/>
      </c>
      <c r="L47" s="41" t="str">
        <f aca="false">IF(I46="","",I46*0.03)</f>
        <v/>
      </c>
      <c r="M47" s="39" t="str">
        <f aca="false">IF(D47="","",J47*D47)</f>
        <v/>
      </c>
      <c r="N47" s="40" t="str">
        <f aca="false">IF(E47="","",K47*E47)</f>
        <v/>
      </c>
      <c r="O47" s="41" t="str">
        <f aca="false">IF(F47="","",L47*F47)</f>
        <v/>
      </c>
    </row>
    <row r="48" customFormat="false" ht="18.75" hidden="false" customHeight="false" outlineLevel="0" collapsed="false">
      <c r="A48" s="23" t="n">
        <v>40</v>
      </c>
      <c r="B48" s="34"/>
      <c r="C48" s="35"/>
      <c r="D48" s="36"/>
      <c r="E48" s="37"/>
      <c r="F48" s="38"/>
      <c r="G48" s="29" t="str">
        <f aca="false">IF(D48="","",G47+M48)</f>
        <v/>
      </c>
      <c r="H48" s="29" t="str">
        <f aca="false">IF(E48="","",H47+N48)</f>
        <v/>
      </c>
      <c r="I48" s="29" t="str">
        <f aca="false">IF(F48="","",I47+O48)</f>
        <v/>
      </c>
      <c r="J48" s="39" t="str">
        <f aca="false">IF(G47="","",G47*0.03)</f>
        <v/>
      </c>
      <c r="K48" s="40" t="str">
        <f aca="false">IF(H47="","",H47*0.03)</f>
        <v/>
      </c>
      <c r="L48" s="41" t="str">
        <f aca="false">IF(I47="","",I47*0.03)</f>
        <v/>
      </c>
      <c r="M48" s="39" t="str">
        <f aca="false">IF(D48="","",J48*D48)</f>
        <v/>
      </c>
      <c r="N48" s="40" t="str">
        <f aca="false">IF(E48="","",K48*E48)</f>
        <v/>
      </c>
      <c r="O48" s="41" t="str">
        <f aca="false">IF(F48="","",L48*F48)</f>
        <v/>
      </c>
    </row>
    <row r="49" customFormat="false" ht="18.75" hidden="false" customHeight="false" outlineLevel="0" collapsed="false">
      <c r="A49" s="23" t="n">
        <v>41</v>
      </c>
      <c r="B49" s="34"/>
      <c r="C49" s="35"/>
      <c r="D49" s="36"/>
      <c r="E49" s="37"/>
      <c r="F49" s="38"/>
      <c r="G49" s="29" t="str">
        <f aca="false">IF(D49="","",G48+M49)</f>
        <v/>
      </c>
      <c r="H49" s="29" t="str">
        <f aca="false">IF(E49="","",H48+N49)</f>
        <v/>
      </c>
      <c r="I49" s="29" t="str">
        <f aca="false">IF(F49="","",I48+O49)</f>
        <v/>
      </c>
      <c r="J49" s="39" t="str">
        <f aca="false">IF(G48="","",G48*0.03)</f>
        <v/>
      </c>
      <c r="K49" s="40" t="str">
        <f aca="false">IF(H48="","",H48*0.03)</f>
        <v/>
      </c>
      <c r="L49" s="41" t="str">
        <f aca="false">IF(I48="","",I48*0.03)</f>
        <v/>
      </c>
      <c r="M49" s="39" t="str">
        <f aca="false">IF(D49="","",J49*D49)</f>
        <v/>
      </c>
      <c r="N49" s="40" t="str">
        <f aca="false">IF(E49="","",K49*E49)</f>
        <v/>
      </c>
      <c r="O49" s="41" t="str">
        <f aca="false">IF(F49="","",L49*F49)</f>
        <v/>
      </c>
    </row>
    <row r="50" customFormat="false" ht="18.75" hidden="false" customHeight="false" outlineLevel="0" collapsed="false">
      <c r="A50" s="23" t="n">
        <v>42</v>
      </c>
      <c r="B50" s="34"/>
      <c r="C50" s="35"/>
      <c r="D50" s="36"/>
      <c r="E50" s="37"/>
      <c r="F50" s="38"/>
      <c r="G50" s="29" t="str">
        <f aca="false">IF(D50="","",G49+M50)</f>
        <v/>
      </c>
      <c r="H50" s="29" t="str">
        <f aca="false">IF(E50="","",H49+N50)</f>
        <v/>
      </c>
      <c r="I50" s="29" t="str">
        <f aca="false">IF(F50="","",I49+O50)</f>
        <v/>
      </c>
      <c r="J50" s="39" t="str">
        <f aca="false">IF(G49="","",G49*0.03)</f>
        <v/>
      </c>
      <c r="K50" s="40" t="str">
        <f aca="false">IF(H49="","",H49*0.03)</f>
        <v/>
      </c>
      <c r="L50" s="41" t="str">
        <f aca="false">IF(I49="","",I49*0.03)</f>
        <v/>
      </c>
      <c r="M50" s="39" t="str">
        <f aca="false">IF(D50="","",J50*D50)</f>
        <v/>
      </c>
      <c r="N50" s="40" t="str">
        <f aca="false">IF(E50="","",K50*E50)</f>
        <v/>
      </c>
      <c r="O50" s="41" t="str">
        <f aca="false">IF(F50="","",L50*F50)</f>
        <v/>
      </c>
    </row>
    <row r="51" customFormat="false" ht="18.75" hidden="false" customHeight="false" outlineLevel="0" collapsed="false">
      <c r="A51" s="23" t="n">
        <v>43</v>
      </c>
      <c r="B51" s="34"/>
      <c r="C51" s="35"/>
      <c r="D51" s="36"/>
      <c r="E51" s="37"/>
      <c r="F51" s="42"/>
      <c r="G51" s="29" t="str">
        <f aca="false">IF(D51="","",G50+M51)</f>
        <v/>
      </c>
      <c r="H51" s="29" t="str">
        <f aca="false">IF(E51="","",H50+N51)</f>
        <v/>
      </c>
      <c r="I51" s="29" t="str">
        <f aca="false">IF(F51="","",I50+O51)</f>
        <v/>
      </c>
      <c r="J51" s="39" t="str">
        <f aca="false">IF(G50="","",G50*0.03)</f>
        <v/>
      </c>
      <c r="K51" s="40" t="str">
        <f aca="false">IF(H50="","",H50*0.03)</f>
        <v/>
      </c>
      <c r="L51" s="41" t="str">
        <f aca="false">IF(I50="","",I50*0.03)</f>
        <v/>
      </c>
      <c r="M51" s="39" t="str">
        <f aca="false">IF(D51="","",J51*D51)</f>
        <v/>
      </c>
      <c r="N51" s="40" t="str">
        <f aca="false">IF(E51="","",K51*E51)</f>
        <v/>
      </c>
      <c r="O51" s="41" t="str">
        <f aca="false">IF(F51="","",L51*F51)</f>
        <v/>
      </c>
    </row>
    <row r="52" customFormat="false" ht="18.75" hidden="false" customHeight="false" outlineLevel="0" collapsed="false">
      <c r="A52" s="23" t="n">
        <v>44</v>
      </c>
      <c r="B52" s="34"/>
      <c r="C52" s="35"/>
      <c r="D52" s="36"/>
      <c r="E52" s="37"/>
      <c r="F52" s="38"/>
      <c r="G52" s="29" t="str">
        <f aca="false">IF(D52="","",G51+M52)</f>
        <v/>
      </c>
      <c r="H52" s="29" t="str">
        <f aca="false">IF(E52="","",H51+N52)</f>
        <v/>
      </c>
      <c r="I52" s="29" t="str">
        <f aca="false">IF(F52="","",I51+O52)</f>
        <v/>
      </c>
      <c r="J52" s="39" t="str">
        <f aca="false">IF(G51="","",G51*0.03)</f>
        <v/>
      </c>
      <c r="K52" s="40" t="str">
        <f aca="false">IF(H51="","",H51*0.03)</f>
        <v/>
      </c>
      <c r="L52" s="41" t="str">
        <f aca="false">IF(I51="","",I51*0.03)</f>
        <v/>
      </c>
      <c r="M52" s="39" t="str">
        <f aca="false">IF(D52="","",J52*D52)</f>
        <v/>
      </c>
      <c r="N52" s="40" t="str">
        <f aca="false">IF(E52="","",K52*E52)</f>
        <v/>
      </c>
      <c r="O52" s="41" t="str">
        <f aca="false">IF(F52="","",L52*F52)</f>
        <v/>
      </c>
    </row>
    <row r="53" customFormat="false" ht="18.75" hidden="false" customHeight="false" outlineLevel="0" collapsed="false">
      <c r="A53" s="23" t="n">
        <v>45</v>
      </c>
      <c r="B53" s="34"/>
      <c r="C53" s="35"/>
      <c r="D53" s="36"/>
      <c r="E53" s="37"/>
      <c r="F53" s="38"/>
      <c r="G53" s="29" t="str">
        <f aca="false">IF(D53="","",G52+M53)</f>
        <v/>
      </c>
      <c r="H53" s="29" t="str">
        <f aca="false">IF(E53="","",H52+N53)</f>
        <v/>
      </c>
      <c r="I53" s="29" t="str">
        <f aca="false">IF(F53="","",I52+O53)</f>
        <v/>
      </c>
      <c r="J53" s="39" t="str">
        <f aca="false">IF(G52="","",G52*0.03)</f>
        <v/>
      </c>
      <c r="K53" s="40" t="str">
        <f aca="false">IF(H52="","",H52*0.03)</f>
        <v/>
      </c>
      <c r="L53" s="41" t="str">
        <f aca="false">IF(I52="","",I52*0.03)</f>
        <v/>
      </c>
      <c r="M53" s="39" t="str">
        <f aca="false">IF(D53="","",J53*D53)</f>
        <v/>
      </c>
      <c r="N53" s="40" t="str">
        <f aca="false">IF(E53="","",K53*E53)</f>
        <v/>
      </c>
      <c r="O53" s="41" t="str">
        <f aca="false">IF(F53="","",L53*F53)</f>
        <v/>
      </c>
    </row>
    <row r="54" customFormat="false" ht="18.75" hidden="false" customHeight="false" outlineLevel="0" collapsed="false">
      <c r="A54" s="23" t="n">
        <v>46</v>
      </c>
      <c r="B54" s="34"/>
      <c r="C54" s="35"/>
      <c r="D54" s="36"/>
      <c r="E54" s="37"/>
      <c r="F54" s="38"/>
      <c r="G54" s="29" t="str">
        <f aca="false">IF(D54="","",G53+M54)</f>
        <v/>
      </c>
      <c r="H54" s="29" t="str">
        <f aca="false">IF(E54="","",H53+N54)</f>
        <v/>
      </c>
      <c r="I54" s="29" t="str">
        <f aca="false">IF(F54="","",I53+O54)</f>
        <v/>
      </c>
      <c r="J54" s="39" t="str">
        <f aca="false">IF(G53="","",G53*0.03)</f>
        <v/>
      </c>
      <c r="K54" s="40" t="str">
        <f aca="false">IF(H53="","",H53*0.03)</f>
        <v/>
      </c>
      <c r="L54" s="41" t="str">
        <f aca="false">IF(I53="","",I53*0.03)</f>
        <v/>
      </c>
      <c r="M54" s="39" t="str">
        <f aca="false">IF(D54="","",J54*D54)</f>
        <v/>
      </c>
      <c r="N54" s="40" t="str">
        <f aca="false">IF(E54="","",K54*E54)</f>
        <v/>
      </c>
      <c r="O54" s="41" t="str">
        <f aca="false">IF(F54="","",L54*F54)</f>
        <v/>
      </c>
    </row>
    <row r="55" customFormat="false" ht="18.75" hidden="false" customHeight="false" outlineLevel="0" collapsed="false">
      <c r="A55" s="23" t="n">
        <v>47</v>
      </c>
      <c r="B55" s="34"/>
      <c r="C55" s="35"/>
      <c r="D55" s="36"/>
      <c r="E55" s="37"/>
      <c r="F55" s="38"/>
      <c r="G55" s="29" t="str">
        <f aca="false">IF(D55="","",G54+M55)</f>
        <v/>
      </c>
      <c r="H55" s="29" t="str">
        <f aca="false">IF(E55="","",H54+N55)</f>
        <v/>
      </c>
      <c r="I55" s="29" t="str">
        <f aca="false">IF(F55="","",I54+O55)</f>
        <v/>
      </c>
      <c r="J55" s="39" t="str">
        <f aca="false">IF(G54="","",G54*0.03)</f>
        <v/>
      </c>
      <c r="K55" s="40" t="str">
        <f aca="false">IF(H54="","",H54*0.03)</f>
        <v/>
      </c>
      <c r="L55" s="41" t="str">
        <f aca="false">IF(I54="","",I54*0.03)</f>
        <v/>
      </c>
      <c r="M55" s="39" t="str">
        <f aca="false">IF(D55="","",J55*D55)</f>
        <v/>
      </c>
      <c r="N55" s="40" t="str">
        <f aca="false">IF(E55="","",K55*E55)</f>
        <v/>
      </c>
      <c r="O55" s="41" t="str">
        <f aca="false">IF(F55="","",L55*F55)</f>
        <v/>
      </c>
    </row>
    <row r="56" customFormat="false" ht="18.75" hidden="false" customHeight="false" outlineLevel="0" collapsed="false">
      <c r="A56" s="23" t="n">
        <v>48</v>
      </c>
      <c r="B56" s="34"/>
      <c r="C56" s="35"/>
      <c r="D56" s="36"/>
      <c r="E56" s="37"/>
      <c r="F56" s="38"/>
      <c r="G56" s="29" t="str">
        <f aca="false">IF(D56="","",G55+M56)</f>
        <v/>
      </c>
      <c r="H56" s="29" t="str">
        <f aca="false">IF(E56="","",H55+N56)</f>
        <v/>
      </c>
      <c r="I56" s="29" t="str">
        <f aca="false">IF(F56="","",I55+O56)</f>
        <v/>
      </c>
      <c r="J56" s="39" t="str">
        <f aca="false">IF(G55="","",G55*0.03)</f>
        <v/>
      </c>
      <c r="K56" s="40" t="str">
        <f aca="false">IF(H55="","",H55*0.03)</f>
        <v/>
      </c>
      <c r="L56" s="41" t="str">
        <f aca="false">IF(I55="","",I55*0.03)</f>
        <v/>
      </c>
      <c r="M56" s="39" t="str">
        <f aca="false">IF(D56="","",J56*D56)</f>
        <v/>
      </c>
      <c r="N56" s="40" t="str">
        <f aca="false">IF(E56="","",K56*E56)</f>
        <v/>
      </c>
      <c r="O56" s="41" t="str">
        <f aca="false">IF(F56="","",L56*F56)</f>
        <v/>
      </c>
    </row>
    <row r="57" customFormat="false" ht="18.75" hidden="false" customHeight="false" outlineLevel="0" collapsed="false">
      <c r="A57" s="23" t="n">
        <v>49</v>
      </c>
      <c r="B57" s="34"/>
      <c r="C57" s="35"/>
      <c r="D57" s="36"/>
      <c r="E57" s="37"/>
      <c r="F57" s="38"/>
      <c r="G57" s="29" t="str">
        <f aca="false">IF(D57="","",G56+M57)</f>
        <v/>
      </c>
      <c r="H57" s="29" t="str">
        <f aca="false">IF(E57="","",H56+N57)</f>
        <v/>
      </c>
      <c r="I57" s="29" t="str">
        <f aca="false">IF(F57="","",I56+O57)</f>
        <v/>
      </c>
      <c r="J57" s="39" t="str">
        <f aca="false">IF(G56="","",G56*0.03)</f>
        <v/>
      </c>
      <c r="K57" s="40" t="str">
        <f aca="false">IF(H56="","",H56*0.03)</f>
        <v/>
      </c>
      <c r="L57" s="41" t="str">
        <f aca="false">IF(I56="","",I56*0.03)</f>
        <v/>
      </c>
      <c r="M57" s="39" t="str">
        <f aca="false">IF(D57="","",J57*D57)</f>
        <v/>
      </c>
      <c r="N57" s="40" t="str">
        <f aca="false">IF(E57="","",K57*E57)</f>
        <v/>
      </c>
      <c r="O57" s="41" t="str">
        <f aca="false">IF(F57="","",L57*F57)</f>
        <v/>
      </c>
    </row>
    <row r="58" customFormat="false" ht="19.5" hidden="false" customHeight="false" outlineLevel="0" collapsed="false">
      <c r="A58" s="23" t="n">
        <v>50</v>
      </c>
      <c r="B58" s="45"/>
      <c r="C58" s="46"/>
      <c r="D58" s="47"/>
      <c r="E58" s="48"/>
      <c r="F58" s="49"/>
      <c r="G58" s="29" t="str">
        <f aca="false">IF(D58="","",G57+M58)</f>
        <v/>
      </c>
      <c r="H58" s="29" t="str">
        <f aca="false">IF(E58="","",H57+N58)</f>
        <v/>
      </c>
      <c r="I58" s="29" t="str">
        <f aca="false">IF(F58="","",I57+O58)</f>
        <v/>
      </c>
      <c r="J58" s="39" t="str">
        <f aca="false">IF(G57="","",G57*0.03)</f>
        <v/>
      </c>
      <c r="K58" s="40" t="str">
        <f aca="false">IF(H57="","",H57*0.03)</f>
        <v/>
      </c>
      <c r="L58" s="41" t="str">
        <f aca="false">IF(I57="","",I57*0.03)</f>
        <v/>
      </c>
      <c r="M58" s="39" t="str">
        <f aca="false">IF(D58="","",J58*D58)</f>
        <v/>
      </c>
      <c r="N58" s="40" t="str">
        <f aca="false">IF(E58="","",K58*E58)</f>
        <v/>
      </c>
      <c r="O58" s="41" t="str">
        <f aca="false">IF(F58="","",L58*F58)</f>
        <v/>
      </c>
    </row>
    <row r="59" customFormat="false" ht="19.5" hidden="false" customHeight="false" outlineLevel="0" collapsed="false">
      <c r="A59" s="23"/>
      <c r="B59" s="50" t="s">
        <v>18</v>
      </c>
      <c r="C59" s="50"/>
      <c r="D59" s="51" t="n">
        <f aca="false">COUNTIF(D9:D58,1.27)</f>
        <v>12</v>
      </c>
      <c r="E59" s="51" t="n">
        <f aca="false">COUNTIF(E9:E58,1.5)</f>
        <v>11</v>
      </c>
      <c r="F59" s="52" t="n">
        <f aca="false">COUNTIF(F9:F58,2)</f>
        <v>10</v>
      </c>
      <c r="G59" s="53" t="n">
        <f aca="false">M59+G8</f>
        <v>90523.5358800784</v>
      </c>
      <c r="H59" s="54" t="n">
        <f aca="false">N59+H8</f>
        <v>90979.2067689708</v>
      </c>
      <c r="I59" s="55" t="n">
        <f aca="false">O59+I8</f>
        <v>97385.28464234</v>
      </c>
      <c r="J59" s="7" t="s">
        <v>19</v>
      </c>
      <c r="K59" s="56" t="n">
        <f aca="false">B58-B9</f>
        <v>-44119</v>
      </c>
      <c r="L59" s="57" t="s">
        <v>20</v>
      </c>
      <c r="M59" s="58" t="n">
        <f aca="false">SUM(M9:M58)</f>
        <v>-9476.46411992157</v>
      </c>
      <c r="N59" s="59" t="n">
        <f aca="false">SUM(N9:N58)</f>
        <v>-9020.79323102916</v>
      </c>
      <c r="O59" s="60" t="n">
        <f aca="false">SUM(O9:O58)</f>
        <v>-2614.71535766</v>
      </c>
    </row>
    <row r="60" customFormat="false" ht="19.5" hidden="false" customHeight="false" outlineLevel="0" collapsed="false">
      <c r="A60" s="23"/>
      <c r="B60" s="61" t="s">
        <v>21</v>
      </c>
      <c r="C60" s="61"/>
      <c r="D60" s="51" t="n">
        <f aca="false">COUNTIF(D9:D58,-1)</f>
        <v>18</v>
      </c>
      <c r="E60" s="51" t="n">
        <f aca="false">COUNTIF(E9:E58,-1)</f>
        <v>19</v>
      </c>
      <c r="F60" s="52" t="n">
        <f aca="false">COUNTIF(F9:F58,-1)</f>
        <v>20</v>
      </c>
      <c r="G60" s="7" t="s">
        <v>22</v>
      </c>
      <c r="H60" s="7"/>
      <c r="I60" s="7"/>
      <c r="J60" s="7" t="s">
        <v>23</v>
      </c>
      <c r="K60" s="7"/>
      <c r="L60" s="7"/>
      <c r="M60" s="23"/>
      <c r="N60" s="44"/>
      <c r="O60" s="62"/>
    </row>
    <row r="61" customFormat="false" ht="19.5" hidden="false" customHeight="false" outlineLevel="0" collapsed="false">
      <c r="A61" s="23"/>
      <c r="B61" s="61" t="s">
        <v>24</v>
      </c>
      <c r="C61" s="61"/>
      <c r="D61" s="51" t="n">
        <f aca="false">COUNTIF(D9:D58,0)</f>
        <v>0</v>
      </c>
      <c r="E61" s="51" t="n">
        <f aca="false">COUNTIF(E9:E58,0)</f>
        <v>0</v>
      </c>
      <c r="F61" s="51" t="n">
        <f aca="false">COUNTIF(F9:F58,0)</f>
        <v>0</v>
      </c>
      <c r="G61" s="63" t="n">
        <f aca="false">G59/G8</f>
        <v>0.905235358800784</v>
      </c>
      <c r="H61" s="64" t="n">
        <f aca="false">H59/H8</f>
        <v>0.909792067689708</v>
      </c>
      <c r="I61" s="65" t="n">
        <f aca="false">I59/I8</f>
        <v>0.9738528464234</v>
      </c>
      <c r="J61" s="66" t="e">
        <f aca="false">(G61-100%)*30/K59</f>
        <v>#NAME?</v>
      </c>
      <c r="K61" s="66" t="e">
        <f aca="false">(H61-100%)*30/K59</f>
        <v>#NAME?</v>
      </c>
      <c r="L61" s="67" t="e">
        <f aca="false">(I61-100%)*30/K59</f>
        <v>#NAME?</v>
      </c>
      <c r="M61" s="68"/>
      <c r="N61" s="69"/>
      <c r="O61" s="70"/>
    </row>
    <row r="62" customFormat="false" ht="19.5" hidden="false" customHeight="false" outlineLevel="0" collapsed="false">
      <c r="A62" s="44"/>
      <c r="B62" s="71" t="s">
        <v>25</v>
      </c>
      <c r="C62" s="71"/>
      <c r="D62" s="72" t="n">
        <f aca="false">D59/(D59+D60+D61)</f>
        <v>0.4</v>
      </c>
      <c r="E62" s="73" t="n">
        <f aca="false">E59/(E59+E60+E61)</f>
        <v>0.366666666666667</v>
      </c>
      <c r="F62" s="74" t="n">
        <f aca="false">F59/(F59+F60+F61)</f>
        <v>0.333333333333333</v>
      </c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1220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1221" activeCellId="0" sqref="A1221"/>
    </sheetView>
  </sheetViews>
  <sheetFormatPr defaultRowHeight="14.25" zeroHeight="false" outlineLevelRow="0" outlineLevelCol="0"/>
  <cols>
    <col collapsed="false" customWidth="true" hidden="false" outlineLevel="0" max="1" min="1" style="75" width="6.62"/>
    <col collapsed="false" customWidth="true" hidden="false" outlineLevel="0" max="2" min="2" style="76" width="7.25"/>
    <col collapsed="false" customWidth="true" hidden="false" outlineLevel="0" max="256" min="3" style="76" width="8.12"/>
    <col collapsed="false" customWidth="true" hidden="false" outlineLevel="0" max="257" min="257" style="76" width="6.62"/>
    <col collapsed="false" customWidth="true" hidden="false" outlineLevel="0" max="258" min="258" style="76" width="7.25"/>
    <col collapsed="false" customWidth="true" hidden="false" outlineLevel="0" max="512" min="259" style="76" width="8.12"/>
    <col collapsed="false" customWidth="true" hidden="false" outlineLevel="0" max="513" min="513" style="76" width="6.62"/>
    <col collapsed="false" customWidth="true" hidden="false" outlineLevel="0" max="514" min="514" style="76" width="7.25"/>
    <col collapsed="false" customWidth="true" hidden="false" outlineLevel="0" max="768" min="515" style="76" width="8.12"/>
    <col collapsed="false" customWidth="true" hidden="false" outlineLevel="0" max="769" min="769" style="76" width="6.62"/>
    <col collapsed="false" customWidth="true" hidden="false" outlineLevel="0" max="770" min="770" style="76" width="7.25"/>
    <col collapsed="false" customWidth="true" hidden="false" outlineLevel="0" max="1025" min="771" style="76" width="8.12"/>
  </cols>
  <sheetData>
    <row r="1" customFormat="false" ht="14.25" hidden="false" customHeight="false" outlineLevel="0" collapsed="false">
      <c r="A1" s="75" t="n">
        <v>1</v>
      </c>
    </row>
    <row r="44" customFormat="false" ht="14.25" hidden="false" customHeight="false" outlineLevel="0" collapsed="false">
      <c r="A44" s="75" t="n">
        <v>2</v>
      </c>
    </row>
    <row r="86" customFormat="false" ht="14.25" hidden="false" customHeight="false" outlineLevel="0" collapsed="false">
      <c r="A86" s="75" t="n">
        <v>3</v>
      </c>
    </row>
    <row r="128" customFormat="false" ht="14.25" hidden="false" customHeight="false" outlineLevel="0" collapsed="false">
      <c r="A128" s="75" t="n">
        <v>4</v>
      </c>
    </row>
    <row r="170" customFormat="false" ht="14.25" hidden="false" customHeight="false" outlineLevel="0" collapsed="false">
      <c r="A170" s="75" t="n">
        <v>5</v>
      </c>
    </row>
    <row r="212" customFormat="false" ht="14.25" hidden="false" customHeight="false" outlineLevel="0" collapsed="false">
      <c r="A212" s="75" t="n">
        <v>6</v>
      </c>
    </row>
    <row r="254" customFormat="false" ht="14.25" hidden="false" customHeight="false" outlineLevel="0" collapsed="false">
      <c r="A254" s="75" t="n">
        <v>7</v>
      </c>
    </row>
    <row r="296" customFormat="false" ht="14.25" hidden="false" customHeight="false" outlineLevel="0" collapsed="false">
      <c r="A296" s="75" t="n">
        <v>8</v>
      </c>
    </row>
    <row r="338" customFormat="false" ht="14.25" hidden="false" customHeight="false" outlineLevel="0" collapsed="false">
      <c r="A338" s="75" t="n">
        <v>9</v>
      </c>
    </row>
    <row r="380" customFormat="false" ht="14.25" hidden="false" customHeight="false" outlineLevel="0" collapsed="false">
      <c r="A380" s="75" t="n">
        <v>10</v>
      </c>
    </row>
    <row r="422" customFormat="false" ht="14.25" hidden="false" customHeight="false" outlineLevel="0" collapsed="false">
      <c r="A422" s="75" t="n">
        <v>11</v>
      </c>
    </row>
    <row r="464" customFormat="false" ht="14.25" hidden="false" customHeight="false" outlineLevel="0" collapsed="false">
      <c r="A464" s="75" t="n">
        <v>12</v>
      </c>
    </row>
    <row r="506" customFormat="false" ht="14.25" hidden="false" customHeight="false" outlineLevel="0" collapsed="false">
      <c r="A506" s="75" t="n">
        <v>13</v>
      </c>
    </row>
    <row r="548" customFormat="false" ht="14.25" hidden="false" customHeight="false" outlineLevel="0" collapsed="false">
      <c r="A548" s="75" t="n">
        <v>14</v>
      </c>
    </row>
    <row r="590" customFormat="false" ht="14.25" hidden="false" customHeight="false" outlineLevel="0" collapsed="false">
      <c r="A590" s="75" t="n">
        <v>15</v>
      </c>
    </row>
    <row r="632" customFormat="false" ht="14.25" hidden="false" customHeight="false" outlineLevel="0" collapsed="false">
      <c r="A632" s="75" t="n">
        <v>16</v>
      </c>
    </row>
    <row r="674" customFormat="false" ht="14.25" hidden="false" customHeight="false" outlineLevel="0" collapsed="false">
      <c r="A674" s="75" t="n">
        <v>17</v>
      </c>
    </row>
    <row r="715" customFormat="false" ht="15" hidden="false" customHeight="false" outlineLevel="0" collapsed="false"/>
    <row r="716" customFormat="false" ht="14.25" hidden="false" customHeight="false" outlineLevel="0" collapsed="false">
      <c r="A716" s="75" t="n">
        <v>18</v>
      </c>
    </row>
    <row r="758" customFormat="false" ht="14.25" hidden="false" customHeight="false" outlineLevel="0" collapsed="false">
      <c r="A758" s="75" t="n">
        <v>19</v>
      </c>
    </row>
    <row r="800" customFormat="false" ht="14.25" hidden="false" customHeight="false" outlineLevel="0" collapsed="false">
      <c r="A800" s="75" t="n">
        <v>20</v>
      </c>
    </row>
    <row r="842" customFormat="false" ht="14.25" hidden="false" customHeight="false" outlineLevel="0" collapsed="false">
      <c r="A842" s="75" t="n">
        <v>21</v>
      </c>
    </row>
    <row r="884" customFormat="false" ht="14.25" hidden="false" customHeight="false" outlineLevel="0" collapsed="false">
      <c r="A884" s="75" t="n">
        <v>22</v>
      </c>
    </row>
    <row r="926" customFormat="false" ht="14.25" hidden="false" customHeight="false" outlineLevel="0" collapsed="false">
      <c r="A926" s="75" t="n">
        <v>23</v>
      </c>
    </row>
    <row r="968" customFormat="false" ht="14.25" hidden="false" customHeight="false" outlineLevel="0" collapsed="false">
      <c r="A968" s="75" t="n">
        <v>24</v>
      </c>
    </row>
    <row r="1010" customFormat="false" ht="14.25" hidden="false" customHeight="false" outlineLevel="0" collapsed="false">
      <c r="A1010" s="75" t="n">
        <v>25</v>
      </c>
    </row>
    <row r="1052" customFormat="false" ht="14.25" hidden="false" customHeight="false" outlineLevel="0" collapsed="false">
      <c r="A1052" s="75" t="n">
        <v>26</v>
      </c>
    </row>
    <row r="1094" customFormat="false" ht="14.25" hidden="false" customHeight="false" outlineLevel="0" collapsed="false">
      <c r="A1094" s="75" t="n">
        <v>27</v>
      </c>
    </row>
    <row r="1136" customFormat="false" ht="14.25" hidden="false" customHeight="false" outlineLevel="0" collapsed="false">
      <c r="A1136" s="75" t="n">
        <v>28</v>
      </c>
    </row>
    <row r="1178" customFormat="false" ht="14.25" hidden="false" customHeight="false" outlineLevel="0" collapsed="false">
      <c r="A1178" s="75" t="n">
        <v>29</v>
      </c>
    </row>
    <row r="1220" customFormat="false" ht="14.25" hidden="false" customHeight="false" outlineLevel="0" collapsed="false">
      <c r="A1220" s="75" t="n">
        <v>30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2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B35" activeCellId="0" sqref="B35"/>
    </sheetView>
  </sheetViews>
  <sheetFormatPr defaultRowHeight="13.5" zeroHeight="false" outlineLevelRow="0" outlineLevelCol="0"/>
  <cols>
    <col collapsed="false" customWidth="true" hidden="false" outlineLevel="0" max="1025" min="1" style="76" width="8.12"/>
  </cols>
  <sheetData>
    <row r="1" customFormat="false" ht="13.5" hidden="false" customHeight="false" outlineLevel="0" collapsed="false">
      <c r="A1" s="76" t="s">
        <v>26</v>
      </c>
    </row>
    <row r="2" customFormat="false" ht="13.5" hidden="false" customHeight="false" outlineLevel="0" collapsed="false">
      <c r="A2" s="77"/>
      <c r="B2" s="77"/>
      <c r="C2" s="77"/>
      <c r="D2" s="77"/>
      <c r="E2" s="77"/>
      <c r="F2" s="77"/>
      <c r="G2" s="77"/>
      <c r="H2" s="77"/>
      <c r="I2" s="77"/>
      <c r="J2" s="77"/>
    </row>
    <row r="3" customFormat="false" ht="13.5" hidden="false" customHeight="false" outlineLevel="0" collapsed="false">
      <c r="A3" s="77"/>
      <c r="B3" s="77"/>
      <c r="C3" s="77"/>
      <c r="D3" s="77"/>
      <c r="E3" s="77"/>
      <c r="F3" s="77"/>
      <c r="G3" s="77"/>
      <c r="H3" s="77"/>
      <c r="I3" s="77"/>
      <c r="J3" s="77"/>
    </row>
    <row r="4" customFormat="false" ht="13.5" hidden="false" customHeight="false" outlineLevel="0" collapsed="false">
      <c r="A4" s="77"/>
      <c r="B4" s="77"/>
      <c r="C4" s="77"/>
      <c r="D4" s="77"/>
      <c r="E4" s="77"/>
      <c r="F4" s="77"/>
      <c r="G4" s="77"/>
      <c r="H4" s="77"/>
      <c r="I4" s="77"/>
      <c r="J4" s="77"/>
    </row>
    <row r="5" customFormat="false" ht="13.5" hidden="false" customHeight="false" outlineLevel="0" collapsed="false">
      <c r="A5" s="77"/>
      <c r="B5" s="77"/>
      <c r="C5" s="77"/>
      <c r="D5" s="77"/>
      <c r="E5" s="77"/>
      <c r="F5" s="77"/>
      <c r="G5" s="77"/>
      <c r="H5" s="77"/>
      <c r="I5" s="77"/>
      <c r="J5" s="77"/>
    </row>
    <row r="6" customFormat="false" ht="13.5" hidden="false" customHeight="false" outlineLevel="0" collapsed="false">
      <c r="A6" s="77"/>
      <c r="B6" s="77"/>
      <c r="C6" s="77"/>
      <c r="D6" s="77"/>
      <c r="E6" s="77"/>
      <c r="F6" s="77"/>
      <c r="G6" s="77"/>
      <c r="H6" s="77"/>
      <c r="I6" s="77"/>
      <c r="J6" s="77"/>
    </row>
    <row r="7" customFormat="false" ht="13.5" hidden="false" customHeight="false" outlineLevel="0" collapsed="false">
      <c r="A7" s="77"/>
      <c r="B7" s="77"/>
      <c r="C7" s="77"/>
      <c r="D7" s="77"/>
      <c r="E7" s="77"/>
      <c r="F7" s="77"/>
      <c r="G7" s="77"/>
      <c r="H7" s="77"/>
      <c r="I7" s="77"/>
      <c r="J7" s="77"/>
    </row>
    <row r="8" customFormat="false" ht="13.5" hidden="false" customHeight="false" outlineLevel="0" collapsed="false">
      <c r="A8" s="77"/>
      <c r="B8" s="77"/>
      <c r="C8" s="77"/>
      <c r="D8" s="77"/>
      <c r="E8" s="77"/>
      <c r="F8" s="77"/>
      <c r="G8" s="77"/>
      <c r="H8" s="77"/>
      <c r="I8" s="77"/>
      <c r="J8" s="77"/>
    </row>
    <row r="9" customFormat="false" ht="13.5" hidden="false" customHeight="false" outlineLevel="0" collapsed="false">
      <c r="A9" s="77"/>
      <c r="B9" s="77"/>
      <c r="C9" s="77"/>
      <c r="D9" s="77"/>
      <c r="E9" s="77"/>
      <c r="F9" s="77"/>
      <c r="G9" s="77"/>
      <c r="H9" s="77"/>
      <c r="I9" s="77"/>
      <c r="J9" s="77"/>
    </row>
    <row r="11" customFormat="false" ht="13.5" hidden="false" customHeight="false" outlineLevel="0" collapsed="false">
      <c r="A11" s="76" t="s">
        <v>27</v>
      </c>
    </row>
    <row r="12" customFormat="false" ht="13.5" hidden="false" customHeight="false" outlineLevel="0" collapsed="false">
      <c r="A12" s="78"/>
      <c r="B12" s="78"/>
      <c r="C12" s="78"/>
      <c r="D12" s="78"/>
      <c r="E12" s="78"/>
      <c r="F12" s="78"/>
      <c r="G12" s="78"/>
      <c r="H12" s="78"/>
      <c r="I12" s="78"/>
      <c r="J12" s="78"/>
    </row>
    <row r="13" customFormat="false" ht="13.5" hidden="false" customHeight="false" outlineLevel="0" collapsed="false">
      <c r="A13" s="78"/>
      <c r="B13" s="78"/>
      <c r="C13" s="78"/>
      <c r="D13" s="78"/>
      <c r="E13" s="78"/>
      <c r="F13" s="78"/>
      <c r="G13" s="78"/>
      <c r="H13" s="78"/>
      <c r="I13" s="78"/>
      <c r="J13" s="78"/>
    </row>
    <row r="14" customFormat="false" ht="13.5" hidden="false" customHeight="false" outlineLevel="0" collapsed="false">
      <c r="A14" s="78"/>
      <c r="B14" s="78"/>
      <c r="C14" s="78"/>
      <c r="D14" s="78"/>
      <c r="E14" s="78"/>
      <c r="F14" s="78"/>
      <c r="G14" s="78"/>
      <c r="H14" s="78"/>
      <c r="I14" s="78"/>
      <c r="J14" s="78"/>
    </row>
    <row r="15" customFormat="false" ht="13.5" hidden="false" customHeight="false" outlineLevel="0" collapsed="false">
      <c r="A15" s="78"/>
      <c r="B15" s="78"/>
      <c r="C15" s="78"/>
      <c r="D15" s="78"/>
      <c r="E15" s="78"/>
      <c r="F15" s="78"/>
      <c r="G15" s="78"/>
      <c r="H15" s="78"/>
      <c r="I15" s="78"/>
      <c r="J15" s="78"/>
    </row>
    <row r="16" customFormat="false" ht="13.5" hidden="false" customHeight="false" outlineLevel="0" collapsed="false">
      <c r="A16" s="78"/>
      <c r="B16" s="78"/>
      <c r="C16" s="78"/>
      <c r="D16" s="78"/>
      <c r="E16" s="78"/>
      <c r="F16" s="78"/>
      <c r="G16" s="78"/>
      <c r="H16" s="78"/>
      <c r="I16" s="78"/>
      <c r="J16" s="78"/>
    </row>
    <row r="17" customFormat="false" ht="13.5" hidden="false" customHeight="false" outlineLevel="0" collapsed="false">
      <c r="A17" s="78"/>
      <c r="B17" s="78"/>
      <c r="C17" s="78"/>
      <c r="D17" s="78"/>
      <c r="E17" s="78"/>
      <c r="F17" s="78"/>
      <c r="G17" s="78"/>
      <c r="H17" s="78"/>
      <c r="I17" s="78"/>
      <c r="J17" s="78"/>
    </row>
    <row r="18" customFormat="false" ht="13.5" hidden="false" customHeight="false" outlineLevel="0" collapsed="false">
      <c r="A18" s="78"/>
      <c r="B18" s="78"/>
      <c r="C18" s="78"/>
      <c r="D18" s="78"/>
      <c r="E18" s="78"/>
      <c r="F18" s="78"/>
      <c r="G18" s="78"/>
      <c r="H18" s="78"/>
      <c r="I18" s="78"/>
      <c r="J18" s="78"/>
    </row>
    <row r="19" customFormat="false" ht="13.5" hidden="false" customHeight="false" outlineLevel="0" collapsed="false">
      <c r="A19" s="78"/>
      <c r="B19" s="78"/>
      <c r="C19" s="78"/>
      <c r="D19" s="78"/>
      <c r="E19" s="78"/>
      <c r="F19" s="78"/>
      <c r="G19" s="78"/>
      <c r="H19" s="78"/>
      <c r="I19" s="78"/>
      <c r="J19" s="78"/>
    </row>
    <row r="21" customFormat="false" ht="13.5" hidden="false" customHeight="false" outlineLevel="0" collapsed="false">
      <c r="A21" s="76" t="s">
        <v>28</v>
      </c>
    </row>
  </sheetData>
  <mergeCells count="2">
    <mergeCell ref="A2:J9"/>
    <mergeCell ref="A12:J19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F4" activeCellId="0" sqref="F4"/>
    </sheetView>
  </sheetViews>
  <sheetFormatPr defaultRowHeight="18.75" zeroHeight="false" outlineLevelRow="0" outlineLevelCol="0"/>
  <cols>
    <col collapsed="false" customWidth="true" hidden="false" outlineLevel="0" max="1" min="1" style="0" width="14"/>
    <col collapsed="false" customWidth="true" hidden="false" outlineLevel="0" max="2" min="2" style="0" width="13.25"/>
    <col collapsed="false" customWidth="true" hidden="false" outlineLevel="0" max="3" min="3" style="0" width="8.61"/>
    <col collapsed="false" customWidth="true" hidden="false" outlineLevel="0" max="4" min="4" style="0" width="14.75"/>
    <col collapsed="false" customWidth="true" hidden="false" outlineLevel="0" max="5" min="5" style="0" width="8.61"/>
    <col collapsed="false" customWidth="true" hidden="false" outlineLevel="0" max="6" min="6" style="0" width="14.25"/>
    <col collapsed="false" customWidth="true" hidden="false" outlineLevel="0" max="7" min="7" style="0" width="8.61"/>
    <col collapsed="false" customWidth="true" hidden="false" outlineLevel="0" max="8" min="8" style="0" width="15.62"/>
    <col collapsed="false" customWidth="true" hidden="false" outlineLevel="0" max="1025" min="9" style="0" width="8.61"/>
  </cols>
  <sheetData>
    <row r="1" customFormat="false" ht="18.75" hidden="false" customHeight="false" outlineLevel="0" collapsed="false">
      <c r="A1" s="79" t="s">
        <v>29</v>
      </c>
      <c r="B1" s="80"/>
      <c r="C1" s="81"/>
      <c r="D1" s="82"/>
      <c r="E1" s="81"/>
      <c r="F1" s="82"/>
      <c r="G1" s="81"/>
      <c r="H1" s="82"/>
    </row>
    <row r="2" customFormat="false" ht="18.75" hidden="false" customHeight="false" outlineLevel="0" collapsed="false">
      <c r="A2" s="83"/>
      <c r="B2" s="81"/>
      <c r="C2" s="81"/>
      <c r="D2" s="82"/>
      <c r="E2" s="81"/>
      <c r="F2" s="82"/>
      <c r="G2" s="81"/>
      <c r="H2" s="82"/>
    </row>
    <row r="3" customFormat="false" ht="18.75" hidden="false" customHeight="false" outlineLevel="0" collapsed="false">
      <c r="A3" s="84" t="s">
        <v>30</v>
      </c>
      <c r="B3" s="84" t="s">
        <v>0</v>
      </c>
      <c r="C3" s="84" t="s">
        <v>31</v>
      </c>
      <c r="D3" s="85" t="s">
        <v>32</v>
      </c>
      <c r="E3" s="84" t="s">
        <v>33</v>
      </c>
      <c r="F3" s="85" t="s">
        <v>32</v>
      </c>
      <c r="G3" s="84" t="s">
        <v>34</v>
      </c>
      <c r="H3" s="85" t="s">
        <v>32</v>
      </c>
    </row>
    <row r="4" customFormat="false" ht="18.75" hidden="false" customHeight="false" outlineLevel="0" collapsed="false">
      <c r="A4" s="86" t="s">
        <v>35</v>
      </c>
      <c r="B4" s="86" t="s">
        <v>36</v>
      </c>
      <c r="C4" s="86"/>
      <c r="D4" s="87"/>
      <c r="E4" s="86"/>
      <c r="F4" s="87"/>
      <c r="G4" s="86"/>
      <c r="H4" s="87"/>
    </row>
    <row r="5" customFormat="false" ht="18.75" hidden="false" customHeight="false" outlineLevel="0" collapsed="false">
      <c r="A5" s="86" t="s">
        <v>35</v>
      </c>
      <c r="B5" s="86"/>
      <c r="C5" s="86"/>
      <c r="D5" s="87"/>
      <c r="E5" s="86"/>
      <c r="F5" s="88"/>
      <c r="G5" s="86"/>
      <c r="H5" s="88"/>
    </row>
    <row r="6" customFormat="false" ht="18.75" hidden="false" customHeight="false" outlineLevel="0" collapsed="false">
      <c r="A6" s="86" t="s">
        <v>35</v>
      </c>
      <c r="B6" s="86"/>
      <c r="C6" s="86"/>
      <c r="D6" s="88"/>
      <c r="E6" s="86"/>
      <c r="F6" s="88"/>
      <c r="G6" s="86"/>
      <c r="H6" s="88"/>
    </row>
    <row r="7" customFormat="false" ht="18.75" hidden="false" customHeight="false" outlineLevel="0" collapsed="false">
      <c r="A7" s="86" t="s">
        <v>35</v>
      </c>
      <c r="B7" s="86"/>
      <c r="C7" s="86"/>
      <c r="D7" s="88"/>
      <c r="E7" s="86"/>
      <c r="F7" s="88"/>
      <c r="G7" s="86"/>
      <c r="H7" s="88"/>
    </row>
    <row r="8" customFormat="false" ht="18.75" hidden="false" customHeight="false" outlineLevel="0" collapsed="false">
      <c r="A8" s="86" t="s">
        <v>35</v>
      </c>
      <c r="B8" s="86"/>
      <c r="C8" s="86"/>
      <c r="D8" s="88"/>
      <c r="E8" s="86"/>
      <c r="F8" s="88"/>
      <c r="G8" s="86"/>
      <c r="H8" s="88"/>
    </row>
    <row r="9" customFormat="false" ht="18.75" hidden="false" customHeight="false" outlineLevel="0" collapsed="false">
      <c r="A9" s="86" t="s">
        <v>35</v>
      </c>
      <c r="B9" s="86"/>
      <c r="C9" s="86"/>
      <c r="D9" s="88"/>
      <c r="E9" s="86"/>
      <c r="F9" s="88"/>
      <c r="G9" s="86"/>
      <c r="H9" s="88"/>
    </row>
    <row r="10" customFormat="false" ht="18.75" hidden="false" customHeight="false" outlineLevel="0" collapsed="false">
      <c r="A10" s="86" t="s">
        <v>35</v>
      </c>
      <c r="B10" s="86"/>
      <c r="C10" s="86"/>
      <c r="D10" s="88"/>
      <c r="E10" s="86"/>
      <c r="F10" s="88"/>
      <c r="G10" s="86"/>
      <c r="H10" s="88"/>
    </row>
    <row r="11" customFormat="false" ht="18.75" hidden="false" customHeight="false" outlineLevel="0" collapsed="false">
      <c r="A11" s="86" t="s">
        <v>35</v>
      </c>
      <c r="B11" s="86"/>
      <c r="C11" s="86"/>
      <c r="D11" s="88"/>
      <c r="E11" s="86"/>
      <c r="F11" s="88"/>
      <c r="G11" s="86"/>
      <c r="H11" s="88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</TotalTime>
  <Application>LibreOffice/5.4.0.3$Windows_x86 LibreOffice_project/7556cbc6811c9d992f4064ab9287069087d7f62c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2020-09-18T03:10:57Z</dcterms:created>
  <dc:creator>木村壽巳</dc:creator>
  <dc:description/>
  <dc:language>ja-JP</dc:language>
  <cp:lastModifiedBy/>
  <dcterms:modified xsi:type="dcterms:W3CDTF">2022-04-05T22:43:33Z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