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検証シート" sheetId="1" r:id="rId4"/>
    <sheet state="visible" name="画像" sheetId="2" r:id="rId5"/>
    <sheet state="visible" name="気づき" sheetId="3" r:id="rId6"/>
    <sheet state="visible" name="検証終了通貨" sheetId="4" r:id="rId7"/>
  </sheets>
  <definedNames/>
  <calcPr/>
  <extLst>
    <ext uri="GoogleSheetsCustomDataVersion1">
      <go:sheetsCustomData xmlns:go="http://customooxmlschemas.google.com/" r:id="rId8" roundtripDataSignature="AMtx7mg719lubrH1vIyIuz1hLsIETxgdj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1">
      <text>
        <t xml:space="preserve">時間：02:00）
======</t>
      </text>
    </comment>
    <comment authorId="0" ref="B52">
      <text>
        <t xml:space="preserve">時間：11：00
======</t>
      </text>
    </comment>
    <comment authorId="0" ref="B22">
      <text>
        <t xml:space="preserve">======
ID#AAAAX6dfpMA
阿久井昭    (2022-04-09 11:51:10)
時間：23:00</t>
      </text>
    </comment>
    <comment authorId="0" ref="B21">
      <text>
        <t xml:space="preserve">======
ID#AAAAX6dfpL8
阿久井昭    (2022-04-09 11:50:43)
時間：03:00</t>
      </text>
    </comment>
  </commentList>
  <extLst>
    <ext uri="GoogleSheetsCustomDataVersion1">
      <go:sheetsCustomData xmlns:go="http://customooxmlschemas.google.com/" r:id="rId1" roundtripDataSignature="AMtx7mjU/51O0uO9hWxnN6qGBCWPJymE6A=="/>
    </ext>
  </extLst>
</comments>
</file>

<file path=xl/sharedStrings.xml><?xml version="1.0" encoding="utf-8"?>
<sst xmlns="http://schemas.openxmlformats.org/spreadsheetml/2006/main" count="85" uniqueCount="63">
  <si>
    <t>通貨ペア</t>
  </si>
  <si>
    <t>USD/JPY</t>
  </si>
  <si>
    <t>時間足</t>
  </si>
  <si>
    <t>1H足</t>
  </si>
  <si>
    <t>当初資金</t>
  </si>
  <si>
    <t>エントリー理由</t>
  </si>
  <si>
    <r>
      <rPr>
        <rFont val="游ゴシック"/>
        <color theme="1"/>
        <sz val="11.0"/>
      </rPr>
      <t>【買いの場合】連続する２本のローソク足で、</t>
    </r>
    <r>
      <rPr>
        <rFont val="游ゴシック"/>
        <b/>
        <color theme="1"/>
        <sz val="11.0"/>
      </rPr>
      <t>左の陰線</t>
    </r>
    <r>
      <rPr>
        <rFont val="游ゴシック"/>
        <color theme="1"/>
        <sz val="11.0"/>
      </rPr>
      <t>の実体より</t>
    </r>
    <r>
      <rPr>
        <rFont val="游ゴシック"/>
        <b/>
        <color theme="1"/>
        <sz val="11.0"/>
      </rPr>
      <t>右の陽線の実体が長い</t>
    </r>
    <r>
      <rPr>
        <rFont val="游ゴシック"/>
        <color theme="1"/>
        <sz val="11.0"/>
      </rPr>
      <t xml:space="preserve">、 20SMA より </t>
    </r>
    <r>
      <rPr>
        <rFont val="游ゴシック"/>
        <b/>
        <color theme="1"/>
        <sz val="11.0"/>
      </rPr>
      <t>10SMA が上</t>
    </r>
    <r>
      <rPr>
        <rFont val="游ゴシック"/>
        <color theme="1"/>
        <sz val="11.0"/>
      </rPr>
      <t>にある、どちらかの MA にヒゲがタッチしている、2 つの MA より外に EB の実体があると良い（※右のローソク足の終値だけ出ているのも可）、EB の</t>
    </r>
    <r>
      <rPr>
        <rFont val="游ゴシック"/>
        <b/>
        <color theme="1"/>
        <sz val="11.0"/>
      </rPr>
      <t>高値更新</t>
    </r>
    <r>
      <rPr>
        <rFont val="游ゴシック"/>
        <color theme="1"/>
        <sz val="11.0"/>
      </rPr>
      <t>（エントリー前に安値更新したらキャンセル）
【売りの場合】</t>
    </r>
    <r>
      <rPr>
        <rFont val="游ゴシック"/>
        <b/>
        <color theme="1"/>
        <sz val="11.0"/>
      </rPr>
      <t>左の陽線</t>
    </r>
    <r>
      <rPr>
        <rFont val="游ゴシック"/>
        <color theme="1"/>
        <sz val="11.0"/>
      </rPr>
      <t>の実体より</t>
    </r>
    <r>
      <rPr>
        <rFont val="游ゴシック"/>
        <b/>
        <color theme="1"/>
        <sz val="11.0"/>
      </rPr>
      <t>右の陰線の実体が長い（「１pips以上」）</t>
    </r>
    <r>
      <rPr>
        <rFont val="游ゴシック"/>
        <color theme="1"/>
        <sz val="11.0"/>
      </rPr>
      <t xml:space="preserve">、20SMA より </t>
    </r>
    <r>
      <rPr>
        <rFont val="游ゴシック"/>
        <b/>
        <color theme="1"/>
        <sz val="11.0"/>
      </rPr>
      <t>10SMA が下</t>
    </r>
    <r>
      <rPr>
        <rFont val="游ゴシック"/>
        <color theme="1"/>
        <sz val="11.0"/>
      </rPr>
      <t>にある、どちらかの MA にヒゲがタッチしている、2 つの MA より外に EB の実体があると良い（※右のローソク足の終値だけ出ているのも可）、 EB の</t>
    </r>
    <r>
      <rPr>
        <rFont val="游ゴシック"/>
        <b/>
        <color theme="1"/>
        <sz val="11.0"/>
      </rPr>
      <t>安値更新</t>
    </r>
    <r>
      <rPr>
        <rFont val="游ゴシック"/>
        <color theme="1"/>
        <sz val="11.0"/>
      </rPr>
      <t xml:space="preserve">（エントリー前に高値更新したらキャンセル）
</t>
    </r>
  </si>
  <si>
    <t>決済理由</t>
  </si>
  <si>
    <t>フィボナッチターゲット1.27, 1.5, 2.0で決済(黄色で塗りつぶしたところはフィボナッチターゲット3.0までとれている）</t>
  </si>
  <si>
    <t>No.</t>
  </si>
  <si>
    <t>エントリー</t>
  </si>
  <si>
    <r>
      <rPr>
        <rFont val="游ゴシック"/>
        <b/>
        <color theme="1"/>
        <sz val="11.0"/>
      </rPr>
      <t>決済</t>
    </r>
    <r>
      <rPr>
        <rFont val="游ゴシック"/>
        <b/>
        <color theme="1"/>
        <sz val="9.0"/>
      </rPr>
      <t>(利確:1.27~2, 損切:-1,引分:0)</t>
    </r>
  </si>
  <si>
    <t>残金（円)</t>
  </si>
  <si>
    <t>損失上限（リスク3%）</t>
  </si>
  <si>
    <t>損益額</t>
  </si>
  <si>
    <t>備考</t>
  </si>
  <si>
    <t>日付</t>
  </si>
  <si>
    <t>買い1／売り2</t>
  </si>
  <si>
    <t>当初</t>
  </si>
  <si>
    <t>EB出現後価格は下がっているので、利確機会はあった。</t>
  </si>
  <si>
    <t>EB出現後価格は上がっているので、利確機会はあった。</t>
  </si>
  <si>
    <t>実体のみで見るとEB下値をブレイクしていない。</t>
  </si>
  <si>
    <t>高値ブレイク後陰転している。</t>
  </si>
  <si>
    <t>EB出現後MAがデッドクロス</t>
  </si>
  <si>
    <t>3/12に安値更新。トレンドがあまり出ていない。</t>
  </si>
  <si>
    <t>トレンドが出ていない（横ばい）場所で出現しているEB</t>
  </si>
  <si>
    <t>EB出現時20MAの下だったが安値ブレイク時点で10MAが20MAの下になったのでエントリ可能とした。</t>
  </si>
  <si>
    <t>EB出現後価格は下がっているので、利確機会はあった(12pps)</t>
  </si>
  <si>
    <t>実体の差（0.3pips）</t>
  </si>
  <si>
    <t>実体の差（0.7pips）</t>
  </si>
  <si>
    <t>EB出現後価格は下がっているので、利確機会はあった(7pps)</t>
  </si>
  <si>
    <t>EB出現後価格は上がっているので、利確機会はあった（8pips）。</t>
  </si>
  <si>
    <t>EB出現後価格は下がっているので、利確機会はあった(17pips)</t>
  </si>
  <si>
    <t>EB出現後価格は上がっているので、利確機会はあった（22.7pips）。</t>
  </si>
  <si>
    <t>実体の差（0.5pips）</t>
  </si>
  <si>
    <t>検証終了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</si>
  <si>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</si>
  <si>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</si>
  <si>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</si>
  <si>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</si>
  <si>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</si>
  <si>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</si>
  <si>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</si>
  <si>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</si>
  <si>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画像１－１：EBの確認</t>
  </si>
  <si>
    <t>買いＥＢ（エントリＮｏ．６１）</t>
  </si>
  <si>
    <t>画像１－２：EBの確認</t>
  </si>
  <si>
    <t>買いＥＢ（エントリNo.６３）</t>
  </si>
  <si>
    <t>気付き　質問</t>
  </si>
  <si>
    <t xml:space="preserve">検証結果
検証期間：2021/1/1-12/31
取引回数：８０回（月平均６．６回）
勝率：　FIBターゲット１．２７（６４％）、１．５０（５６％）、２．０（４９％）
PB（１H足）との比較をしたところ、
取引回数：１０２回
勝率：　FIBターゲット１．２７（67％）、１．５０（６０％）、２．０（５２％）
</t>
  </si>
  <si>
    <t>感想</t>
  </si>
  <si>
    <t xml:space="preserve">・EBの実体の長さについてはその差が１pips未満でも有効であることが確認できたので、今後に活かしたいと思います。
</t>
  </si>
  <si>
    <t>今後</t>
  </si>
  <si>
    <t>・他の時間軸（４Hと日足）も検証必要だと思いますが、デモトレードに進む必要があるので、そちらを優先しつつ検証も続けていきたいと思います。デモトレードに関しては以前佐々木さんからPBの検証が終了した時点で、デモトレを開始するように指示があったのですがデモ開始前にEBまでは済ませたいと考えていました。デモトレについてはプライスアクションだけではなく、環境認識等も必要だと思います。まだそこまではできていませんが、笹田さんの毎日の分析動画を参考にしながら、環境認識の勉強も始めていきます。</t>
  </si>
  <si>
    <t>検証終了通貨</t>
  </si>
  <si>
    <t>ルール</t>
  </si>
  <si>
    <t>日足</t>
  </si>
  <si>
    <t>終了日</t>
  </si>
  <si>
    <t>4Ｈ足</t>
  </si>
  <si>
    <t>１Ｈ足</t>
  </si>
  <si>
    <t>PB</t>
  </si>
  <si>
    <t>〇</t>
  </si>
  <si>
    <t>EB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</si>
</sst>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_ "/>
    <numFmt numFmtId="165" formatCode="#,##0_);[Red]\(#,##0\)"/>
    <numFmt numFmtId="166" formatCode="yyyy/m/d"/>
    <numFmt numFmtId="167" formatCode="0.0%"/>
  </numFmts>
  <fonts count="15">
    <font>
      <sz val="11.0"/>
      <color theme="1"/>
      <name val="游ゴシック"/>
      <scheme val="minor"/>
    </font>
    <font>
      <b/>
      <sz val="11.0"/>
      <color theme="1"/>
      <name val="游ゴシック"/>
    </font>
    <font>
      <color theme="1"/>
      <name val="Calibri"/>
    </font>
    <font>
      <sz val="11.0"/>
      <color theme="1"/>
      <name val="游ゴシック"/>
    </font>
    <font>
      <b/>
      <sz val="9.0"/>
      <color theme="1"/>
      <name val="游ゴシック"/>
    </font>
    <font/>
    <font>
      <b/>
      <color theme="1"/>
      <name val="游ゴシック"/>
    </font>
    <font>
      <color theme="1"/>
      <name val="游ゴシック"/>
      <scheme val="minor"/>
    </font>
    <font>
      <b/>
      <sz val="12.0"/>
      <color rgb="FF000000"/>
      <name val="MS PGothic"/>
    </font>
    <font>
      <sz val="11.0"/>
      <color rgb="FF000000"/>
      <name val="MS PGothic"/>
    </font>
    <font>
      <color rgb="FF000000"/>
      <name val="MS PGothic"/>
    </font>
    <font>
      <b/>
      <sz val="11.0"/>
      <color rgb="FF000000"/>
      <name val="MS PGothic"/>
    </font>
    <font>
      <b/>
      <sz val="14.0"/>
      <color rgb="FF000000"/>
      <name val="MS PGothic"/>
    </font>
    <font>
      <sz val="14.0"/>
      <color rgb="FF000000"/>
      <name val="MS PGothic"/>
    </font>
    <font>
      <b/>
      <sz val="14.0"/>
      <color rgb="FFFF0000"/>
      <name val="MS PGothic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</fills>
  <borders count="17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164" xfId="0" applyAlignment="1" applyFont="1" applyNumberFormat="1">
      <alignment vertical="center"/>
    </xf>
    <xf borderId="0" fillId="0" fontId="3" numFmtId="164" xfId="0" applyAlignment="1" applyFont="1" applyNumberFormat="1">
      <alignment readingOrder="0" shrinkToFit="0" vertical="top" wrapText="1"/>
    </xf>
    <xf borderId="0" fillId="0" fontId="3" numFmtId="164" xfId="0" applyAlignment="1" applyFont="1" applyNumberFormat="1">
      <alignment readingOrder="0" vertical="center"/>
    </xf>
    <xf borderId="1" fillId="0" fontId="1" numFmtId="0" xfId="0" applyAlignment="1" applyBorder="1" applyFont="1">
      <alignment vertical="center"/>
    </xf>
    <xf borderId="2" fillId="0" fontId="4" numFmtId="0" xfId="0" applyAlignment="1" applyBorder="1" applyFont="1">
      <alignment horizontal="left" vertical="center"/>
    </xf>
    <xf borderId="3" fillId="0" fontId="1" numFmtId="0" xfId="0" applyAlignment="1" applyBorder="1" applyFont="1">
      <alignment horizontal="left" vertical="center"/>
    </xf>
    <xf borderId="4" fillId="0" fontId="1" numFmtId="0" xfId="0" applyAlignment="1" applyBorder="1" applyFont="1">
      <alignment horizontal="left" vertical="center"/>
    </xf>
    <xf borderId="5" fillId="0" fontId="1" numFmtId="0" xfId="0" applyAlignment="1" applyBorder="1" applyFont="1">
      <alignment horizontal="center" vertical="center"/>
    </xf>
    <xf borderId="6" fillId="0" fontId="5" numFmtId="0" xfId="0" applyAlignment="1" applyBorder="1" applyFont="1">
      <alignment vertical="center"/>
    </xf>
    <xf borderId="7" fillId="0" fontId="5" numFmtId="0" xfId="0" applyAlignment="1" applyBorder="1" applyFont="1">
      <alignment vertical="center"/>
    </xf>
    <xf borderId="5" fillId="0" fontId="6" numFmtId="0" xfId="0" applyAlignment="1" applyBorder="1" applyFont="1">
      <alignment horizontal="center" vertical="center"/>
    </xf>
    <xf borderId="8" fillId="0" fontId="1" numFmtId="0" xfId="0" applyAlignment="1" applyBorder="1" applyFont="1">
      <alignment vertical="center"/>
    </xf>
    <xf borderId="8" fillId="0" fontId="4" numFmtId="0" xfId="0" applyAlignment="1" applyBorder="1" applyFont="1">
      <alignment vertical="center"/>
    </xf>
    <xf borderId="5" fillId="0" fontId="1" numFmtId="0" xfId="0" applyAlignment="1" applyBorder="1" applyFont="1">
      <alignment vertical="center"/>
    </xf>
    <xf borderId="6" fillId="0" fontId="1" numFmtId="0" xfId="0" applyAlignment="1" applyBorder="1" applyFont="1">
      <alignment vertical="center"/>
    </xf>
    <xf borderId="7" fillId="0" fontId="1" numFmtId="0" xfId="0" applyAlignment="1" applyBorder="1" applyFont="1">
      <alignment vertical="center"/>
    </xf>
    <xf borderId="9" fillId="0" fontId="3" numFmtId="0" xfId="0" applyAlignment="1" applyBorder="1" applyFont="1">
      <alignment vertical="center"/>
    </xf>
    <xf borderId="9" fillId="0" fontId="3" numFmtId="0" xfId="0" applyAlignment="1" applyBorder="1" applyFont="1">
      <alignment horizontal="center" vertical="center"/>
    </xf>
    <xf borderId="2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4" fillId="0" fontId="1" numFmtId="0" xfId="0" applyAlignment="1" applyBorder="1" applyFont="1">
      <alignment vertical="center"/>
    </xf>
    <xf borderId="5" fillId="0" fontId="3" numFmtId="165" xfId="0" applyAlignment="1" applyBorder="1" applyFont="1" applyNumberFormat="1">
      <alignment vertical="center"/>
    </xf>
    <xf borderId="6" fillId="0" fontId="3" numFmtId="165" xfId="0" applyAlignment="1" applyBorder="1" applyFont="1" applyNumberFormat="1">
      <alignment vertical="center"/>
    </xf>
    <xf borderId="7" fillId="0" fontId="3" numFmtId="165" xfId="0" applyAlignment="1" applyBorder="1" applyFont="1" applyNumberFormat="1">
      <alignment vertical="center"/>
    </xf>
    <xf borderId="5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vertical="center"/>
    </xf>
    <xf borderId="1" fillId="0" fontId="3" numFmtId="166" xfId="0" applyAlignment="1" applyBorder="1" applyFont="1" applyNumberFormat="1">
      <alignment readingOrder="0" vertical="center"/>
    </xf>
    <xf borderId="2" fillId="0" fontId="3" numFmtId="0" xfId="0" applyAlignment="1" applyBorder="1" applyFont="1">
      <alignment horizontal="center" readingOrder="0" vertical="center"/>
    </xf>
    <xf borderId="2" fillId="0" fontId="3" numFmtId="0" xfId="0" applyAlignment="1" applyBorder="1" applyFont="1">
      <alignment readingOrder="0" vertical="center"/>
    </xf>
    <xf borderId="3" fillId="0" fontId="3" numFmtId="0" xfId="0" applyAlignment="1" applyBorder="1" applyFont="1">
      <alignment readingOrder="0" vertical="center"/>
    </xf>
    <xf borderId="4" fillId="0" fontId="3" numFmtId="0" xfId="0" applyAlignment="1" applyBorder="1" applyFont="1">
      <alignment readingOrder="0" vertical="center"/>
    </xf>
    <xf borderId="0" fillId="0" fontId="3" numFmtId="165" xfId="0" applyAlignment="1" applyFont="1" applyNumberFormat="1">
      <alignment vertical="center"/>
    </xf>
    <xf borderId="2" fillId="0" fontId="3" numFmtId="38" xfId="0" applyAlignment="1" applyBorder="1" applyFont="1" applyNumberFormat="1">
      <alignment vertical="center"/>
    </xf>
    <xf borderId="3" fillId="0" fontId="3" numFmtId="38" xfId="0" applyAlignment="1" applyBorder="1" applyFont="1" applyNumberFormat="1">
      <alignment vertical="center"/>
    </xf>
    <xf borderId="4" fillId="0" fontId="3" numFmtId="38" xfId="0" applyAlignment="1" applyBorder="1" applyFont="1" applyNumberFormat="1">
      <alignment vertical="center"/>
    </xf>
    <xf borderId="11" fillId="0" fontId="3" numFmtId="166" xfId="0" applyAlignment="1" applyBorder="1" applyFont="1" applyNumberFormat="1">
      <alignment readingOrder="0" vertical="center"/>
    </xf>
    <xf borderId="10" fillId="0" fontId="3" numFmtId="0" xfId="0" applyAlignment="1" applyBorder="1" applyFont="1">
      <alignment horizontal="center" readingOrder="0" vertical="center"/>
    </xf>
    <xf borderId="10" fillId="0" fontId="3" numFmtId="0" xfId="0" applyAlignment="1" applyBorder="1" applyFont="1">
      <alignment readingOrder="0" vertical="center"/>
    </xf>
    <xf borderId="0" fillId="0" fontId="3" numFmtId="0" xfId="0" applyAlignment="1" applyFont="1">
      <alignment readingOrder="0" vertical="center"/>
    </xf>
    <xf borderId="12" fillId="0" fontId="3" numFmtId="0" xfId="0" applyAlignment="1" applyBorder="1" applyFont="1">
      <alignment readingOrder="0" vertical="center"/>
    </xf>
    <xf borderId="10" fillId="0" fontId="3" numFmtId="38" xfId="0" applyAlignment="1" applyBorder="1" applyFont="1" applyNumberFormat="1">
      <alignment vertical="center"/>
    </xf>
    <xf borderId="0" fillId="0" fontId="3" numFmtId="38" xfId="0" applyAlignment="1" applyFont="1" applyNumberFormat="1">
      <alignment vertical="center"/>
    </xf>
    <xf borderId="12" fillId="0" fontId="3" numFmtId="38" xfId="0" applyAlignment="1" applyBorder="1" applyFont="1" applyNumberFormat="1">
      <alignment vertical="center"/>
    </xf>
    <xf borderId="0" fillId="0" fontId="3" numFmtId="165" xfId="0" applyAlignment="1" applyFont="1" applyNumberFormat="1">
      <alignment readingOrder="0" vertical="center"/>
    </xf>
    <xf borderId="12" fillId="2" fontId="3" numFmtId="0" xfId="0" applyAlignment="1" applyBorder="1" applyFill="1" applyFont="1">
      <alignment readingOrder="0" vertical="center"/>
    </xf>
    <xf borderId="0" fillId="0" fontId="3" numFmtId="165" xfId="0" applyAlignment="1" applyFont="1" applyNumberFormat="1">
      <alignment readingOrder="0" shrinkToFit="0" vertical="center" wrapText="1"/>
    </xf>
    <xf borderId="0" fillId="0" fontId="1" numFmtId="165" xfId="0" applyAlignment="1" applyFont="1" applyNumberFormat="1">
      <alignment readingOrder="0" vertical="center"/>
    </xf>
    <xf borderId="11" fillId="3" fontId="3" numFmtId="166" xfId="0" applyAlignment="1" applyBorder="1" applyFill="1" applyFont="1" applyNumberFormat="1">
      <alignment vertical="center"/>
    </xf>
    <xf borderId="10" fillId="3" fontId="3" numFmtId="0" xfId="0" applyAlignment="1" applyBorder="1" applyFont="1">
      <alignment horizontal="center" vertical="center"/>
    </xf>
    <xf borderId="10" fillId="3" fontId="3" numFmtId="0" xfId="0" applyAlignment="1" applyBorder="1" applyFont="1">
      <alignment vertical="center"/>
    </xf>
    <xf borderId="0" fillId="3" fontId="3" numFmtId="0" xfId="0" applyAlignment="1" applyFont="1">
      <alignment vertical="center"/>
    </xf>
    <xf borderId="12" fillId="3" fontId="3" numFmtId="0" xfId="0" applyAlignment="1" applyBorder="1" applyFont="1">
      <alignment vertical="center"/>
    </xf>
    <xf borderId="0" fillId="3" fontId="3" numFmtId="165" xfId="0" applyAlignment="1" applyFont="1" applyNumberFormat="1">
      <alignment vertical="center"/>
    </xf>
    <xf borderId="10" fillId="3" fontId="3" numFmtId="38" xfId="0" applyAlignment="1" applyBorder="1" applyFont="1" applyNumberFormat="1">
      <alignment vertical="center"/>
    </xf>
    <xf borderId="0" fillId="3" fontId="3" numFmtId="38" xfId="0" applyAlignment="1" applyFont="1" applyNumberFormat="1">
      <alignment vertical="center"/>
    </xf>
    <xf borderId="12" fillId="3" fontId="3" numFmtId="38" xfId="0" applyAlignment="1" applyBorder="1" applyFont="1" applyNumberFormat="1">
      <alignment vertical="center"/>
    </xf>
    <xf borderId="0" fillId="3" fontId="7" numFmtId="0" xfId="0" applyAlignment="1" applyFont="1">
      <alignment vertical="center"/>
    </xf>
    <xf borderId="0" fillId="3" fontId="2" numFmtId="0" xfId="0" applyAlignment="1" applyFont="1">
      <alignment vertical="center"/>
    </xf>
    <xf borderId="8" fillId="3" fontId="3" numFmtId="166" xfId="0" applyAlignment="1" applyBorder="1" applyFont="1" applyNumberFormat="1">
      <alignment vertical="center"/>
    </xf>
    <xf borderId="13" fillId="3" fontId="3" numFmtId="0" xfId="0" applyAlignment="1" applyBorder="1" applyFont="1">
      <alignment horizontal="center" vertical="center"/>
    </xf>
    <xf borderId="13" fillId="3" fontId="3" numFmtId="0" xfId="0" applyAlignment="1" applyBorder="1" applyFont="1">
      <alignment vertical="center"/>
    </xf>
    <xf borderId="14" fillId="3" fontId="3" numFmtId="0" xfId="0" applyAlignment="1" applyBorder="1" applyFont="1">
      <alignment vertical="center"/>
    </xf>
    <xf borderId="15" fillId="3" fontId="3" numFmtId="0" xfId="0" applyAlignment="1" applyBorder="1" applyFont="1">
      <alignment vertical="center"/>
    </xf>
    <xf borderId="2" fillId="0" fontId="1" numFmtId="0" xfId="0" applyAlignment="1" applyBorder="1" applyFont="1">
      <alignment horizontal="center" vertical="center"/>
    </xf>
    <xf borderId="4" fillId="0" fontId="5" numFmtId="0" xfId="0" applyAlignment="1" applyBorder="1" applyFont="1">
      <alignment vertical="center"/>
    </xf>
    <xf borderId="12" fillId="0" fontId="1" numFmtId="0" xfId="0" applyAlignment="1" applyBorder="1" applyFont="1">
      <alignment vertical="center"/>
    </xf>
    <xf borderId="9" fillId="0" fontId="1" numFmtId="0" xfId="0" applyAlignment="1" applyBorder="1" applyFont="1">
      <alignment horizontal="center" vertical="center"/>
    </xf>
    <xf borderId="5" fillId="0" fontId="1" numFmtId="38" xfId="0" applyAlignment="1" applyBorder="1" applyFont="1" applyNumberFormat="1">
      <alignment vertical="center"/>
    </xf>
    <xf borderId="0" fillId="0" fontId="3" numFmtId="0" xfId="0" applyAlignment="1" applyFont="1">
      <alignment vertical="center"/>
    </xf>
    <xf borderId="12" fillId="0" fontId="3" numFmtId="0" xfId="0" applyAlignment="1" applyBorder="1" applyFont="1">
      <alignment vertical="center"/>
    </xf>
    <xf borderId="10" fillId="0" fontId="1" numFmtId="0" xfId="0" applyAlignment="1" applyBorder="1" applyFont="1">
      <alignment horizontal="center" vertical="center"/>
    </xf>
    <xf borderId="12" fillId="0" fontId="5" numFmtId="0" xfId="0" applyAlignment="1" applyBorder="1" applyFont="1">
      <alignment vertical="center"/>
    </xf>
    <xf borderId="5" fillId="0" fontId="1" numFmtId="9" xfId="0" applyAlignment="1" applyBorder="1" applyFont="1" applyNumberFormat="1">
      <alignment vertical="center"/>
    </xf>
    <xf borderId="6" fillId="0" fontId="1" numFmtId="9" xfId="0" applyAlignment="1" applyBorder="1" applyFont="1" applyNumberFormat="1">
      <alignment vertical="center"/>
    </xf>
    <xf borderId="7" fillId="0" fontId="1" numFmtId="9" xfId="0" applyAlignment="1" applyBorder="1" applyFont="1" applyNumberFormat="1">
      <alignment vertical="center"/>
    </xf>
    <xf borderId="5" fillId="0" fontId="1" numFmtId="167" xfId="0" applyAlignment="1" applyBorder="1" applyFont="1" applyNumberFormat="1">
      <alignment vertical="center"/>
    </xf>
    <xf borderId="9" fillId="0" fontId="1" numFmtId="167" xfId="0" applyAlignment="1" applyBorder="1" applyFont="1" applyNumberFormat="1">
      <alignment vertical="center"/>
    </xf>
    <xf borderId="13" fillId="0" fontId="3" numFmtId="0" xfId="0" applyAlignment="1" applyBorder="1" applyFont="1">
      <alignment vertical="center"/>
    </xf>
    <xf borderId="14" fillId="0" fontId="3" numFmtId="0" xfId="0" applyAlignment="1" applyBorder="1" applyFont="1">
      <alignment vertical="center"/>
    </xf>
    <xf borderId="15" fillId="0" fontId="3" numFmtId="0" xfId="0" applyAlignment="1" applyBorder="1" applyFont="1">
      <alignment vertical="center"/>
    </xf>
    <xf borderId="0" fillId="0" fontId="1" numFmtId="9" xfId="0" applyAlignment="1" applyFont="1" applyNumberFormat="1">
      <alignment vertical="center"/>
    </xf>
    <xf borderId="0" fillId="0" fontId="8" numFmtId="0" xfId="0" applyAlignment="1" applyFont="1">
      <alignment horizontal="left" readingOrder="0" vertical="center"/>
    </xf>
    <xf borderId="0" fillId="0" fontId="9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readingOrder="0" vertical="center"/>
    </xf>
    <xf borderId="0" fillId="4" fontId="10" numFmtId="0" xfId="0" applyAlignment="1" applyFill="1" applyFont="1">
      <alignment readingOrder="0" vertical="center"/>
    </xf>
    <xf borderId="0" fillId="0" fontId="7" numFmtId="0" xfId="0" applyAlignment="1" applyFont="1">
      <alignment readingOrder="0" vertical="center"/>
    </xf>
    <xf borderId="0" fillId="0" fontId="11" numFmtId="0" xfId="0" applyAlignment="1" applyFont="1">
      <alignment readingOrder="0" vertical="center"/>
    </xf>
    <xf borderId="0" fillId="0" fontId="9" numFmtId="0" xfId="0" applyAlignment="1" applyFont="1">
      <alignment horizontal="left" readingOrder="0" shrinkToFit="0" vertical="top" wrapText="1"/>
    </xf>
    <xf borderId="0" fillId="0" fontId="9" numFmtId="0" xfId="0" applyAlignment="1" applyFont="1">
      <alignment readingOrder="0" shrinkToFit="0" vertical="top" wrapText="1"/>
    </xf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vertical="center"/>
    </xf>
    <xf borderId="0" fillId="0" fontId="13" numFmtId="0" xfId="0" applyAlignment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16" fillId="5" fontId="12" numFmtId="0" xfId="0" applyAlignment="1" applyBorder="1" applyFill="1" applyFont="1">
      <alignment horizontal="center" vertical="center"/>
    </xf>
    <xf borderId="16" fillId="5" fontId="14" numFmtId="0" xfId="0" applyAlignment="1" applyBorder="1" applyFont="1">
      <alignment horizontal="center" vertical="center"/>
    </xf>
    <xf borderId="16" fillId="0" fontId="12" numFmtId="0" xfId="0" applyAlignment="1" applyBorder="1" applyFont="1">
      <alignment horizontal="center" vertical="center"/>
    </xf>
    <xf borderId="16" fillId="0" fontId="12" numFmtId="0" xfId="0" applyAlignment="1" applyBorder="1" applyFont="1">
      <alignment horizontal="center" readingOrder="0" vertical="center"/>
    </xf>
    <xf borderId="16" fillId="0" fontId="14" numFmtId="166" xfId="0" applyAlignment="1" applyBorder="1" applyFont="1" applyNumberFormat="1">
      <alignment horizontal="center" readingOrder="0" vertical="center"/>
    </xf>
    <xf borderId="16" fillId="0" fontId="14" numFmtId="166" xfId="0" applyAlignment="1" applyBorder="1" applyFont="1" applyNumberFormat="1">
      <alignment horizontal="center" vertical="center"/>
    </xf>
    <xf borderId="16" fillId="0" fontId="14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228600</xdr:colOff>
      <xdr:row>16</xdr:row>
      <xdr:rowOff>-133350</xdr:rowOff>
    </xdr:from>
    <xdr:ext cx="1152525" cy="1343025"/>
    <xdr:sp>
      <xdr:nvSpPr>
        <xdr:cNvPr id="3" name="Shape 3"/>
        <xdr:cNvSpPr/>
      </xdr:nvSpPr>
      <xdr:spPr>
        <a:xfrm rot="856518">
          <a:off x="4898325" y="3203738"/>
          <a:ext cx="895350" cy="11525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10</xdr:col>
      <xdr:colOff>9525</xdr:colOff>
      <xdr:row>64</xdr:row>
      <xdr:rowOff>85725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10</xdr:col>
      <xdr:colOff>238125</xdr:colOff>
      <xdr:row>34</xdr:row>
      <xdr:rowOff>9525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13</xdr:col>
      <xdr:colOff>295275</xdr:colOff>
      <xdr:row>81</xdr:row>
      <xdr:rowOff>47625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276225</xdr:colOff>
      <xdr:row>140</xdr:row>
      <xdr:rowOff>152400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161925</xdr:colOff>
      <xdr:row>139</xdr:row>
      <xdr:rowOff>9525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581025</xdr:colOff>
      <xdr:row>138</xdr:row>
      <xdr:rowOff>0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114300</xdr:colOff>
      <xdr:row>109</xdr:row>
      <xdr:rowOff>0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314325</xdr:colOff>
      <xdr:row>106</xdr:row>
      <xdr:rowOff>152400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419100</xdr:colOff>
      <xdr:row>182</xdr:row>
      <xdr:rowOff>123825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15</xdr:col>
      <xdr:colOff>447675</xdr:colOff>
      <xdr:row>184</xdr:row>
      <xdr:rowOff>0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15</xdr:col>
      <xdr:colOff>161925</xdr:colOff>
      <xdr:row>227</xdr:row>
      <xdr:rowOff>47625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352425</xdr:colOff>
      <xdr:row>278</xdr:row>
      <xdr:rowOff>152400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114300</xdr:colOff>
      <xdr:row>270</xdr:row>
      <xdr:rowOff>152400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581025</xdr:colOff>
      <xdr:row>318</xdr:row>
      <xdr:rowOff>47625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219075</xdr:colOff>
      <xdr:row>333</xdr:row>
      <xdr:rowOff>76200</xdr:rowOff>
    </xdr:from>
    <xdr:ext cx="209550" cy="285750"/>
    <xdr:sp>
      <xdr:nvSpPr>
        <xdr:cNvPr id="7" name="Shape 7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14</xdr:col>
      <xdr:colOff>523875</xdr:colOff>
      <xdr:row>311</xdr:row>
      <xdr:rowOff>47625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219075</xdr:colOff>
      <xdr:row>359</xdr:row>
      <xdr:rowOff>123825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38100</xdr:colOff>
      <xdr:row>359</xdr:row>
      <xdr:rowOff>133350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85725</xdr:colOff>
      <xdr:row>402</xdr:row>
      <xdr:rowOff>152400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11</xdr:col>
      <xdr:colOff>190500</xdr:colOff>
      <xdr:row>407</xdr:row>
      <xdr:rowOff>133350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114300</xdr:colOff>
      <xdr:row>410</xdr:row>
      <xdr:rowOff>123825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381000</xdr:colOff>
      <xdr:row>412</xdr:row>
      <xdr:rowOff>85725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419100</xdr:colOff>
      <xdr:row>3</xdr:row>
      <xdr:rowOff>142875</xdr:rowOff>
    </xdr:from>
    <xdr:ext cx="11220450" cy="5810250"/>
    <xdr:pic>
      <xdr:nvPicPr>
        <xdr:cNvPr id="0" name="image1.png" title="画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</xdr:row>
      <xdr:rowOff>0</xdr:rowOff>
    </xdr:from>
    <xdr:ext cx="11229975" cy="5772150"/>
    <xdr:pic>
      <xdr:nvPicPr>
        <xdr:cNvPr id="0" name="image2.png" title="画像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游ゴシック"/>
        <a:ea typeface="游ゴシック"/>
        <a:cs typeface="游ゴシック"/>
      </a:majorFont>
      <a:minorFont>
        <a:latin typeface="游ゴシック"/>
        <a:ea typeface="游ゴシック"/>
        <a:cs typeface="游ゴシック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8.0" topLeftCell="B9" activePane="bottomRight" state="frozen"/>
      <selection activeCell="B1" sqref="B1" pane="topRight"/>
      <selection activeCell="A9" sqref="A9" pane="bottomLeft"/>
      <selection activeCell="B9" sqref="B9" pane="bottomRight"/>
    </sheetView>
  </sheetViews>
  <sheetFormatPr customHeight="1" defaultColWidth="12.63" defaultRowHeight="15.0"/>
  <cols>
    <col customWidth="1" min="1" max="1" width="4.25"/>
    <col customWidth="1" min="2" max="2" width="10.5"/>
    <col customWidth="1" min="3" max="3" width="11.0"/>
    <col customWidth="1" min="4" max="5" width="7.13"/>
    <col customWidth="1" min="6" max="6" width="10.13"/>
    <col customWidth="1" min="7" max="7" width="8.63"/>
    <col customWidth="1" min="8" max="9" width="7.63"/>
    <col customWidth="1" min="10" max="15" width="6.75"/>
    <col customWidth="1" min="16" max="26" width="7.63"/>
  </cols>
  <sheetData>
    <row r="1" ht="18.0" customHeight="1">
      <c r="A1" s="1" t="s">
        <v>0</v>
      </c>
      <c r="C1" s="2" t="s">
        <v>1</v>
      </c>
    </row>
    <row r="2" ht="18.0" customHeight="1">
      <c r="A2" s="1" t="s">
        <v>2</v>
      </c>
      <c r="C2" s="2" t="s">
        <v>3</v>
      </c>
    </row>
    <row r="3" ht="18.0" customHeight="1">
      <c r="A3" s="1" t="s">
        <v>4</v>
      </c>
      <c r="C3" s="3">
        <v>100000.0</v>
      </c>
    </row>
    <row r="4" ht="60.75" customHeight="1">
      <c r="A4" s="1" t="s">
        <v>5</v>
      </c>
      <c r="C4" s="4" t="s">
        <v>6</v>
      </c>
    </row>
    <row r="5" ht="18.0" customHeight="1">
      <c r="A5" s="1" t="s">
        <v>7</v>
      </c>
      <c r="C5" s="5" t="s">
        <v>8</v>
      </c>
    </row>
    <row r="6" ht="18.0" customHeight="1">
      <c r="A6" s="6" t="s">
        <v>9</v>
      </c>
      <c r="B6" s="6" t="s">
        <v>10</v>
      </c>
      <c r="C6" s="6" t="s">
        <v>10</v>
      </c>
      <c r="D6" s="7" t="s">
        <v>11</v>
      </c>
      <c r="E6" s="8"/>
      <c r="F6" s="9"/>
      <c r="G6" s="10" t="s">
        <v>12</v>
      </c>
      <c r="H6" s="11"/>
      <c r="I6" s="12"/>
      <c r="J6" s="10" t="s">
        <v>13</v>
      </c>
      <c r="K6" s="11"/>
      <c r="L6" s="12"/>
      <c r="M6" s="10" t="s">
        <v>14</v>
      </c>
      <c r="N6" s="11"/>
      <c r="O6" s="12"/>
      <c r="P6" s="13" t="s">
        <v>15</v>
      </c>
      <c r="Q6" s="11"/>
      <c r="R6" s="11"/>
      <c r="S6" s="11"/>
      <c r="T6" s="11"/>
      <c r="U6" s="12"/>
    </row>
    <row r="7" ht="18.0" customHeight="1">
      <c r="A7" s="14"/>
      <c r="B7" s="14" t="s">
        <v>16</v>
      </c>
      <c r="C7" s="15" t="s">
        <v>17</v>
      </c>
      <c r="D7" s="16">
        <v>1.27</v>
      </c>
      <c r="E7" s="17">
        <v>1.5</v>
      </c>
      <c r="F7" s="18">
        <v>2.0</v>
      </c>
      <c r="G7" s="16">
        <v>1.27</v>
      </c>
      <c r="H7" s="17">
        <v>1.5</v>
      </c>
      <c r="I7" s="18">
        <v>2.0</v>
      </c>
      <c r="J7" s="16">
        <v>1.27</v>
      </c>
      <c r="K7" s="17">
        <v>1.5</v>
      </c>
      <c r="L7" s="18">
        <v>2.0</v>
      </c>
      <c r="M7" s="16">
        <v>1.27</v>
      </c>
      <c r="N7" s="17">
        <v>1.5</v>
      </c>
      <c r="O7" s="18">
        <v>2.0</v>
      </c>
    </row>
    <row r="8" ht="18.0" customHeight="1">
      <c r="A8" s="19" t="s">
        <v>18</v>
      </c>
      <c r="B8" s="19"/>
      <c r="C8" s="20"/>
      <c r="D8" s="21"/>
      <c r="E8" s="22"/>
      <c r="F8" s="23"/>
      <c r="G8" s="24">
        <f>C3</f>
        <v>100000</v>
      </c>
      <c r="H8" s="25">
        <f>C3</f>
        <v>100000</v>
      </c>
      <c r="I8" s="26">
        <f>C3</f>
        <v>100000</v>
      </c>
      <c r="J8" s="27" t="s">
        <v>13</v>
      </c>
      <c r="K8" s="11"/>
      <c r="L8" s="12"/>
      <c r="M8" s="27"/>
      <c r="N8" s="11"/>
      <c r="O8" s="12"/>
    </row>
    <row r="9" ht="18.0" customHeight="1">
      <c r="A9" s="28">
        <v>1.0</v>
      </c>
      <c r="B9" s="29">
        <v>44201.0</v>
      </c>
      <c r="C9" s="30">
        <v>2.0</v>
      </c>
      <c r="D9" s="31">
        <v>-1.0</v>
      </c>
      <c r="E9" s="32">
        <v>-1.0</v>
      </c>
      <c r="F9" s="33">
        <v>-1.0</v>
      </c>
      <c r="G9" s="34">
        <f t="shared" ref="G9:I9" si="1">IF(D9="","",G8+M9)</f>
        <v>97000</v>
      </c>
      <c r="H9" s="34">
        <f t="shared" si="1"/>
        <v>97000</v>
      </c>
      <c r="I9" s="34">
        <f t="shared" si="1"/>
        <v>97000</v>
      </c>
      <c r="J9" s="35">
        <f t="shared" ref="J9:L9" si="2">IF(G8="","",G8*0.03)</f>
        <v>3000</v>
      </c>
      <c r="K9" s="36">
        <f t="shared" si="2"/>
        <v>3000</v>
      </c>
      <c r="L9" s="37">
        <f t="shared" si="2"/>
        <v>3000</v>
      </c>
      <c r="M9" s="35">
        <f t="shared" ref="M9:O9" si="3">IF(D9="","",J9*D9)</f>
        <v>-3000</v>
      </c>
      <c r="N9" s="36">
        <f t="shared" si="3"/>
        <v>-3000</v>
      </c>
      <c r="O9" s="37">
        <f t="shared" si="3"/>
        <v>-3000</v>
      </c>
      <c r="P9" s="34"/>
      <c r="Q9" s="34"/>
      <c r="R9" s="34"/>
    </row>
    <row r="10" ht="18.0" customHeight="1">
      <c r="A10" s="28">
        <v>2.0</v>
      </c>
      <c r="B10" s="38">
        <v>44202.0</v>
      </c>
      <c r="C10" s="39">
        <v>1.0</v>
      </c>
      <c r="D10" s="40">
        <v>1.27</v>
      </c>
      <c r="E10" s="41">
        <v>1.5</v>
      </c>
      <c r="F10" s="42">
        <v>2.0</v>
      </c>
      <c r="G10" s="34">
        <f t="shared" ref="G10:I10" si="4">IF(D10="","",G9+M10)</f>
        <v>100695.7</v>
      </c>
      <c r="H10" s="34">
        <f t="shared" si="4"/>
        <v>101365</v>
      </c>
      <c r="I10" s="34">
        <f t="shared" si="4"/>
        <v>102820</v>
      </c>
      <c r="J10" s="43">
        <f t="shared" ref="J10:L10" si="5">IF(G9="","",G9*0.03)</f>
        <v>2910</v>
      </c>
      <c r="K10" s="44">
        <f t="shared" si="5"/>
        <v>2910</v>
      </c>
      <c r="L10" s="45">
        <f t="shared" si="5"/>
        <v>2910</v>
      </c>
      <c r="M10" s="43">
        <f t="shared" ref="M10:O10" si="6">IF(D10="","",J10*D10)</f>
        <v>3695.7</v>
      </c>
      <c r="N10" s="44">
        <f t="shared" si="6"/>
        <v>4365</v>
      </c>
      <c r="O10" s="45">
        <f t="shared" si="6"/>
        <v>5820</v>
      </c>
      <c r="P10" s="34"/>
      <c r="Q10" s="34"/>
      <c r="R10" s="34"/>
    </row>
    <row r="11" ht="18.0" customHeight="1">
      <c r="A11" s="28">
        <v>3.0</v>
      </c>
      <c r="B11" s="38">
        <v>44210.0</v>
      </c>
      <c r="C11" s="39">
        <v>1.0</v>
      </c>
      <c r="D11" s="40">
        <v>-1.0</v>
      </c>
      <c r="E11" s="41">
        <v>-1.0</v>
      </c>
      <c r="F11" s="42">
        <v>-1.0</v>
      </c>
      <c r="G11" s="34">
        <f t="shared" ref="G11:I11" si="7">IF(D11="","",G10+M11)</f>
        <v>97674.829</v>
      </c>
      <c r="H11" s="34">
        <f t="shared" si="7"/>
        <v>98324.05</v>
      </c>
      <c r="I11" s="34">
        <f t="shared" si="7"/>
        <v>99735.4</v>
      </c>
      <c r="J11" s="43">
        <f t="shared" ref="J11:L11" si="8">IF(G10="","",G10*0.03)</f>
        <v>3020.871</v>
      </c>
      <c r="K11" s="44">
        <f t="shared" si="8"/>
        <v>3040.95</v>
      </c>
      <c r="L11" s="45">
        <f t="shared" si="8"/>
        <v>3084.6</v>
      </c>
      <c r="M11" s="43">
        <f t="shared" ref="M11:O11" si="9">IF(D11="","",J11*D11)</f>
        <v>-3020.871</v>
      </c>
      <c r="N11" s="44">
        <f t="shared" si="9"/>
        <v>-3040.95</v>
      </c>
      <c r="O11" s="45">
        <f t="shared" si="9"/>
        <v>-3084.6</v>
      </c>
      <c r="P11" s="34"/>
      <c r="Q11" s="34"/>
      <c r="R11" s="34"/>
    </row>
    <row r="12" ht="18.0" customHeight="1">
      <c r="A12" s="28">
        <v>4.0</v>
      </c>
      <c r="B12" s="38">
        <v>44211.0</v>
      </c>
      <c r="C12" s="39">
        <v>2.0</v>
      </c>
      <c r="D12" s="40">
        <v>-1.0</v>
      </c>
      <c r="E12" s="41">
        <v>-1.0</v>
      </c>
      <c r="F12" s="42">
        <v>-1.0</v>
      </c>
      <c r="G12" s="34">
        <f t="shared" ref="G12:I12" si="10">IF(D12="","",G11+M12)</f>
        <v>94744.58413</v>
      </c>
      <c r="H12" s="34">
        <f t="shared" si="10"/>
        <v>95374.3285</v>
      </c>
      <c r="I12" s="34">
        <f t="shared" si="10"/>
        <v>96743.338</v>
      </c>
      <c r="J12" s="43">
        <f t="shared" ref="J12:L12" si="11">IF(G11="","",G11*0.03)</f>
        <v>2930.24487</v>
      </c>
      <c r="K12" s="44">
        <f t="shared" si="11"/>
        <v>2949.7215</v>
      </c>
      <c r="L12" s="45">
        <f t="shared" si="11"/>
        <v>2992.062</v>
      </c>
      <c r="M12" s="43">
        <f t="shared" ref="M12:O12" si="12">IF(D12="","",J12*D12)</f>
        <v>-2930.24487</v>
      </c>
      <c r="N12" s="44">
        <f t="shared" si="12"/>
        <v>-2949.7215</v>
      </c>
      <c r="O12" s="45">
        <f t="shared" si="12"/>
        <v>-2992.062</v>
      </c>
      <c r="P12" s="34"/>
      <c r="Q12" s="34"/>
      <c r="R12" s="34"/>
    </row>
    <row r="13" ht="18.0" customHeight="1">
      <c r="A13" s="28">
        <v>5.0</v>
      </c>
      <c r="B13" s="38">
        <v>44214.0</v>
      </c>
      <c r="C13" s="39">
        <v>2.0</v>
      </c>
      <c r="D13" s="40">
        <v>-1.0</v>
      </c>
      <c r="E13" s="41">
        <v>-1.0</v>
      </c>
      <c r="F13" s="42">
        <v>-1.0</v>
      </c>
      <c r="G13" s="34">
        <f t="shared" ref="G13:I13" si="13">IF(D13="","",G12+M13)</f>
        <v>91902.24661</v>
      </c>
      <c r="H13" s="34">
        <f t="shared" si="13"/>
        <v>92513.09865</v>
      </c>
      <c r="I13" s="34">
        <f t="shared" si="13"/>
        <v>93841.03786</v>
      </c>
      <c r="J13" s="43">
        <f t="shared" ref="J13:L13" si="14">IF(G12="","",G12*0.03)</f>
        <v>2842.337524</v>
      </c>
      <c r="K13" s="44">
        <f t="shared" si="14"/>
        <v>2861.229855</v>
      </c>
      <c r="L13" s="45">
        <f t="shared" si="14"/>
        <v>2902.30014</v>
      </c>
      <c r="M13" s="43">
        <f t="shared" ref="M13:O13" si="15">IF(D13="","",J13*D13)</f>
        <v>-2842.337524</v>
      </c>
      <c r="N13" s="44">
        <f t="shared" si="15"/>
        <v>-2861.229855</v>
      </c>
      <c r="O13" s="45">
        <f t="shared" si="15"/>
        <v>-2902.30014</v>
      </c>
      <c r="P13" s="46" t="s">
        <v>19</v>
      </c>
      <c r="Q13" s="34"/>
      <c r="R13" s="34"/>
    </row>
    <row r="14" ht="18.0" customHeight="1">
      <c r="A14" s="28">
        <v>6.0</v>
      </c>
      <c r="B14" s="38">
        <v>44216.0</v>
      </c>
      <c r="C14" s="39">
        <v>2.0</v>
      </c>
      <c r="D14" s="40">
        <v>1.27</v>
      </c>
      <c r="E14" s="41">
        <v>1.5</v>
      </c>
      <c r="F14" s="47">
        <v>2.0</v>
      </c>
      <c r="G14" s="34">
        <f t="shared" ref="G14:I14" si="16">IF(D14="","",G13+M14)</f>
        <v>95403.7222</v>
      </c>
      <c r="H14" s="34">
        <f t="shared" si="16"/>
        <v>96676.18808</v>
      </c>
      <c r="I14" s="34">
        <f t="shared" si="16"/>
        <v>99471.50013</v>
      </c>
      <c r="J14" s="43">
        <f t="shared" ref="J14:L14" si="17">IF(G13="","",G13*0.03)</f>
        <v>2757.067398</v>
      </c>
      <c r="K14" s="44">
        <f t="shared" si="17"/>
        <v>2775.392959</v>
      </c>
      <c r="L14" s="45">
        <f t="shared" si="17"/>
        <v>2815.231136</v>
      </c>
      <c r="M14" s="43">
        <f t="shared" ref="M14:O14" si="18">IF(D14="","",J14*D14)</f>
        <v>3501.475596</v>
      </c>
      <c r="N14" s="44">
        <f t="shared" si="18"/>
        <v>4163.089439</v>
      </c>
      <c r="O14" s="45">
        <f t="shared" si="18"/>
        <v>5630.462272</v>
      </c>
      <c r="P14" s="34"/>
      <c r="Q14" s="34"/>
      <c r="R14" s="34"/>
    </row>
    <row r="15" ht="18.0" customHeight="1">
      <c r="A15" s="28">
        <v>7.0</v>
      </c>
      <c r="B15" s="38">
        <v>44221.0</v>
      </c>
      <c r="C15" s="39">
        <v>1.0</v>
      </c>
      <c r="D15" s="40">
        <v>-1.0</v>
      </c>
      <c r="E15" s="41">
        <v>-1.0</v>
      </c>
      <c r="F15" s="42">
        <v>-1.0</v>
      </c>
      <c r="G15" s="34">
        <f t="shared" ref="G15:I15" si="19">IF(D15="","",G14+M15)</f>
        <v>92541.61054</v>
      </c>
      <c r="H15" s="34">
        <f t="shared" si="19"/>
        <v>93775.90244</v>
      </c>
      <c r="I15" s="34">
        <f t="shared" si="19"/>
        <v>96487.35513</v>
      </c>
      <c r="J15" s="43">
        <f t="shared" ref="J15:L15" si="20">IF(G14="","",G14*0.03)</f>
        <v>2862.111666</v>
      </c>
      <c r="K15" s="44">
        <f t="shared" si="20"/>
        <v>2900.285643</v>
      </c>
      <c r="L15" s="45">
        <f t="shared" si="20"/>
        <v>2984.145004</v>
      </c>
      <c r="M15" s="43">
        <f t="shared" ref="M15:O15" si="21">IF(D15="","",J15*D15)</f>
        <v>-2862.111666</v>
      </c>
      <c r="N15" s="44">
        <f t="shared" si="21"/>
        <v>-2900.285643</v>
      </c>
      <c r="O15" s="45">
        <f t="shared" si="21"/>
        <v>-2984.145004</v>
      </c>
      <c r="P15" s="46" t="s">
        <v>20</v>
      </c>
      <c r="Q15" s="34"/>
      <c r="R15" s="34"/>
    </row>
    <row r="16" ht="18.0" customHeight="1">
      <c r="A16" s="28">
        <v>8.0</v>
      </c>
      <c r="B16" s="38">
        <v>44222.0</v>
      </c>
      <c r="C16" s="39">
        <v>2.0</v>
      </c>
      <c r="D16" s="40">
        <v>-1.0</v>
      </c>
      <c r="E16" s="41">
        <v>-1.0</v>
      </c>
      <c r="F16" s="42">
        <v>-1.0</v>
      </c>
      <c r="G16" s="34">
        <f t="shared" ref="G16:I16" si="22">IF(D16="","",G15+M16)</f>
        <v>89765.36222</v>
      </c>
      <c r="H16" s="34">
        <f t="shared" si="22"/>
        <v>90962.62537</v>
      </c>
      <c r="I16" s="34">
        <f t="shared" si="22"/>
        <v>93592.73447</v>
      </c>
      <c r="J16" s="43">
        <f t="shared" ref="J16:L16" si="23">IF(G15="","",G15*0.03)</f>
        <v>2776.248316</v>
      </c>
      <c r="K16" s="44">
        <f t="shared" si="23"/>
        <v>2813.277073</v>
      </c>
      <c r="L16" s="45">
        <f t="shared" si="23"/>
        <v>2894.620654</v>
      </c>
      <c r="M16" s="43">
        <f t="shared" ref="M16:O16" si="24">IF(D16="","",J16*D16)</f>
        <v>-2776.248316</v>
      </c>
      <c r="N16" s="44">
        <f t="shared" si="24"/>
        <v>-2813.277073</v>
      </c>
      <c r="O16" s="45">
        <f t="shared" si="24"/>
        <v>-2894.620654</v>
      </c>
      <c r="P16" s="46" t="s">
        <v>19</v>
      </c>
      <c r="Q16" s="34"/>
      <c r="R16" s="34"/>
    </row>
    <row r="17" ht="18.0" customHeight="1">
      <c r="A17" s="28">
        <v>9.0</v>
      </c>
      <c r="B17" s="38">
        <v>44223.0</v>
      </c>
      <c r="C17" s="39">
        <v>1.0</v>
      </c>
      <c r="D17" s="40">
        <v>1.27</v>
      </c>
      <c r="E17" s="41">
        <v>1.5</v>
      </c>
      <c r="F17" s="42">
        <v>0.0</v>
      </c>
      <c r="G17" s="34">
        <f t="shared" ref="G17:I17" si="25">IF(D17="","",G16+M17)</f>
        <v>93185.42252</v>
      </c>
      <c r="H17" s="34">
        <f t="shared" si="25"/>
        <v>95055.94351</v>
      </c>
      <c r="I17" s="34">
        <f t="shared" si="25"/>
        <v>93592.73447</v>
      </c>
      <c r="J17" s="43">
        <f t="shared" ref="J17:L17" si="26">IF(G16="","",G16*0.03)</f>
        <v>2692.960867</v>
      </c>
      <c r="K17" s="44">
        <f t="shared" si="26"/>
        <v>2728.878761</v>
      </c>
      <c r="L17" s="45">
        <f t="shared" si="26"/>
        <v>2807.782034</v>
      </c>
      <c r="M17" s="43">
        <f t="shared" ref="M17:O17" si="27">IF(D17="","",J17*D17)</f>
        <v>3420.060301</v>
      </c>
      <c r="N17" s="44">
        <f t="shared" si="27"/>
        <v>4093.318142</v>
      </c>
      <c r="O17" s="45">
        <f t="shared" si="27"/>
        <v>0</v>
      </c>
      <c r="P17" s="34"/>
      <c r="Q17" s="34"/>
      <c r="R17" s="34"/>
    </row>
    <row r="18" ht="18.0" customHeight="1">
      <c r="A18" s="28">
        <v>10.0</v>
      </c>
      <c r="B18" s="38">
        <v>44236.0</v>
      </c>
      <c r="C18" s="39">
        <v>2.0</v>
      </c>
      <c r="D18" s="40">
        <v>-1.0</v>
      </c>
      <c r="E18" s="41">
        <v>-1.0</v>
      </c>
      <c r="F18" s="42">
        <v>-1.0</v>
      </c>
      <c r="G18" s="34">
        <f t="shared" ref="G18:I18" si="28">IF(D18="","",G17+M18)</f>
        <v>90389.85984</v>
      </c>
      <c r="H18" s="34">
        <f t="shared" si="28"/>
        <v>92204.2652</v>
      </c>
      <c r="I18" s="34">
        <f t="shared" si="28"/>
        <v>90784.95244</v>
      </c>
      <c r="J18" s="43">
        <f t="shared" ref="J18:L18" si="29">IF(G17="","",G17*0.03)</f>
        <v>2795.562676</v>
      </c>
      <c r="K18" s="44">
        <f t="shared" si="29"/>
        <v>2851.678305</v>
      </c>
      <c r="L18" s="45">
        <f t="shared" si="29"/>
        <v>2807.782034</v>
      </c>
      <c r="M18" s="43">
        <f t="shared" ref="M18:O18" si="30">IF(D18="","",J18*D18)</f>
        <v>-2795.562676</v>
      </c>
      <c r="N18" s="44">
        <f t="shared" si="30"/>
        <v>-2851.678305</v>
      </c>
      <c r="O18" s="45">
        <f t="shared" si="30"/>
        <v>-2807.782034</v>
      </c>
      <c r="P18" s="46" t="s">
        <v>21</v>
      </c>
      <c r="Q18" s="34"/>
      <c r="R18" s="34"/>
    </row>
    <row r="19" ht="18.0" customHeight="1">
      <c r="A19" s="28">
        <v>11.0</v>
      </c>
      <c r="B19" s="38">
        <v>44238.0</v>
      </c>
      <c r="C19" s="39">
        <v>2.0</v>
      </c>
      <c r="D19" s="40">
        <v>-1.0</v>
      </c>
      <c r="E19" s="41">
        <v>-1.0</v>
      </c>
      <c r="F19" s="42">
        <v>-1.0</v>
      </c>
      <c r="G19" s="34">
        <f t="shared" ref="G19:I19" si="31">IF(D19="","",G18+M19)</f>
        <v>87678.16405</v>
      </c>
      <c r="H19" s="34">
        <f t="shared" si="31"/>
        <v>89438.13725</v>
      </c>
      <c r="I19" s="34">
        <f t="shared" si="31"/>
        <v>88061.40387</v>
      </c>
      <c r="J19" s="43">
        <f t="shared" ref="J19:L19" si="32">IF(G18="","",G18*0.03)</f>
        <v>2711.695795</v>
      </c>
      <c r="K19" s="44">
        <f t="shared" si="32"/>
        <v>2766.127956</v>
      </c>
      <c r="L19" s="45">
        <f t="shared" si="32"/>
        <v>2723.548573</v>
      </c>
      <c r="M19" s="43">
        <f t="shared" ref="M19:O19" si="33">IF(D19="","",J19*D19)</f>
        <v>-2711.695795</v>
      </c>
      <c r="N19" s="44">
        <f t="shared" si="33"/>
        <v>-2766.127956</v>
      </c>
      <c r="O19" s="45">
        <f t="shared" si="33"/>
        <v>-2723.548573</v>
      </c>
      <c r="P19" s="46" t="s">
        <v>19</v>
      </c>
      <c r="Q19" s="34"/>
      <c r="R19" s="34"/>
    </row>
    <row r="20" ht="18.0" customHeight="1">
      <c r="A20" s="28">
        <v>12.0</v>
      </c>
      <c r="B20" s="38">
        <v>44239.0</v>
      </c>
      <c r="C20" s="39">
        <v>1.0</v>
      </c>
      <c r="D20" s="40">
        <v>1.27</v>
      </c>
      <c r="E20" s="41">
        <v>1.5</v>
      </c>
      <c r="F20" s="42">
        <v>2.0</v>
      </c>
      <c r="G20" s="34">
        <f t="shared" ref="G20:I20" si="34">IF(D20="","",G19+M20)</f>
        <v>91018.7021</v>
      </c>
      <c r="H20" s="34">
        <f t="shared" si="34"/>
        <v>93462.85342</v>
      </c>
      <c r="I20" s="34">
        <f t="shared" si="34"/>
        <v>93345.0881</v>
      </c>
      <c r="J20" s="43">
        <f t="shared" ref="J20:L20" si="35">IF(G19="","",G19*0.03)</f>
        <v>2630.344921</v>
      </c>
      <c r="K20" s="44">
        <f t="shared" si="35"/>
        <v>2683.144117</v>
      </c>
      <c r="L20" s="45">
        <f t="shared" si="35"/>
        <v>2641.842116</v>
      </c>
      <c r="M20" s="43">
        <f t="shared" ref="M20:O20" si="36">IF(D20="","",J20*D20)</f>
        <v>3340.53805</v>
      </c>
      <c r="N20" s="44">
        <f t="shared" si="36"/>
        <v>4024.716176</v>
      </c>
      <c r="O20" s="45">
        <f t="shared" si="36"/>
        <v>5283.684232</v>
      </c>
      <c r="P20" s="34"/>
      <c r="Q20" s="34"/>
      <c r="R20" s="34"/>
    </row>
    <row r="21" ht="18.0" customHeight="1">
      <c r="A21" s="28">
        <v>13.0</v>
      </c>
      <c r="B21" s="38">
        <v>44242.0</v>
      </c>
      <c r="C21" s="39">
        <v>1.0</v>
      </c>
      <c r="D21" s="40">
        <v>1.27</v>
      </c>
      <c r="E21" s="41">
        <v>1.5</v>
      </c>
      <c r="F21" s="47">
        <v>2.0</v>
      </c>
      <c r="G21" s="34">
        <f t="shared" ref="G21:I21" si="37">IF(D21="","",G20+M21)</f>
        <v>94486.51465</v>
      </c>
      <c r="H21" s="34">
        <f t="shared" si="37"/>
        <v>97668.68183</v>
      </c>
      <c r="I21" s="34">
        <f t="shared" si="37"/>
        <v>98945.79338</v>
      </c>
      <c r="J21" s="43">
        <f t="shared" ref="J21:L21" si="38">IF(G20="","",G20*0.03)</f>
        <v>2730.561063</v>
      </c>
      <c r="K21" s="44">
        <f t="shared" si="38"/>
        <v>2803.885603</v>
      </c>
      <c r="L21" s="45">
        <f t="shared" si="38"/>
        <v>2800.352643</v>
      </c>
      <c r="M21" s="43">
        <f t="shared" ref="M21:O21" si="39">IF(D21="","",J21*D21)</f>
        <v>3467.81255</v>
      </c>
      <c r="N21" s="44">
        <f t="shared" si="39"/>
        <v>4205.828404</v>
      </c>
      <c r="O21" s="45">
        <f t="shared" si="39"/>
        <v>5600.705286</v>
      </c>
      <c r="P21" s="34"/>
      <c r="Q21" s="34"/>
      <c r="R21" s="34"/>
    </row>
    <row r="22" ht="18.0" customHeight="1">
      <c r="A22" s="28">
        <v>14.0</v>
      </c>
      <c r="B22" s="38">
        <v>44242.0</v>
      </c>
      <c r="C22" s="39">
        <v>1.0</v>
      </c>
      <c r="D22" s="40">
        <v>1.27</v>
      </c>
      <c r="E22" s="41">
        <v>1.5</v>
      </c>
      <c r="F22" s="42">
        <v>2.0</v>
      </c>
      <c r="G22" s="34">
        <f t="shared" ref="G22:I22" si="40">IF(D22="","",G21+M22)</f>
        <v>98086.45086</v>
      </c>
      <c r="H22" s="34">
        <f t="shared" si="40"/>
        <v>102063.7725</v>
      </c>
      <c r="I22" s="34">
        <f t="shared" si="40"/>
        <v>104882.541</v>
      </c>
      <c r="J22" s="43">
        <f t="shared" ref="J22:L22" si="41">IF(G21="","",G21*0.03)</f>
        <v>2834.595439</v>
      </c>
      <c r="K22" s="44">
        <f t="shared" si="41"/>
        <v>2930.060455</v>
      </c>
      <c r="L22" s="45">
        <f t="shared" si="41"/>
        <v>2968.373802</v>
      </c>
      <c r="M22" s="43">
        <f t="shared" ref="M22:O22" si="42">IF(D22="","",J22*D22)</f>
        <v>3599.936208</v>
      </c>
      <c r="N22" s="44">
        <f t="shared" si="42"/>
        <v>4395.090682</v>
      </c>
      <c r="O22" s="45">
        <f t="shared" si="42"/>
        <v>5936.747603</v>
      </c>
      <c r="P22" s="34"/>
      <c r="Q22" s="34"/>
      <c r="R22" s="34"/>
    </row>
    <row r="23" ht="18.0" customHeight="1">
      <c r="A23" s="28">
        <v>15.0</v>
      </c>
      <c r="B23" s="38">
        <v>44244.0</v>
      </c>
      <c r="C23" s="39">
        <v>2.0</v>
      </c>
      <c r="D23" s="40">
        <v>1.27</v>
      </c>
      <c r="E23" s="41">
        <v>1.5</v>
      </c>
      <c r="F23" s="47">
        <v>2.0</v>
      </c>
      <c r="G23" s="34">
        <f t="shared" ref="G23:I23" si="43">IF(D23="","",G22+M23)</f>
        <v>101823.5446</v>
      </c>
      <c r="H23" s="34">
        <f t="shared" si="43"/>
        <v>106656.6423</v>
      </c>
      <c r="I23" s="34">
        <f t="shared" si="43"/>
        <v>111175.4934</v>
      </c>
      <c r="J23" s="43">
        <f t="shared" ref="J23:L23" si="44">IF(G22="","",G22*0.03)</f>
        <v>2942.593526</v>
      </c>
      <c r="K23" s="44">
        <f t="shared" si="44"/>
        <v>3061.913175</v>
      </c>
      <c r="L23" s="45">
        <f t="shared" si="44"/>
        <v>3146.47623</v>
      </c>
      <c r="M23" s="43">
        <f t="shared" ref="M23:O23" si="45">IF(D23="","",J23*D23)</f>
        <v>3737.093778</v>
      </c>
      <c r="N23" s="44">
        <f t="shared" si="45"/>
        <v>4592.869763</v>
      </c>
      <c r="O23" s="45">
        <f t="shared" si="45"/>
        <v>6292.952459</v>
      </c>
      <c r="P23" s="34"/>
      <c r="Q23" s="34"/>
      <c r="R23" s="34"/>
    </row>
    <row r="24" ht="18.0" customHeight="1">
      <c r="A24" s="28">
        <v>16.0</v>
      </c>
      <c r="B24" s="38">
        <v>44251.0</v>
      </c>
      <c r="C24" s="39">
        <v>1.0</v>
      </c>
      <c r="D24" s="40">
        <v>-1.0</v>
      </c>
      <c r="E24" s="41">
        <v>-1.0</v>
      </c>
      <c r="F24" s="42">
        <v>-1.0</v>
      </c>
      <c r="G24" s="34">
        <f t="shared" ref="G24:I24" si="46">IF(D24="","",G23+M24)</f>
        <v>98768.8383</v>
      </c>
      <c r="H24" s="34">
        <f t="shared" si="46"/>
        <v>103456.943</v>
      </c>
      <c r="I24" s="34">
        <f t="shared" si="46"/>
        <v>107840.2286</v>
      </c>
      <c r="J24" s="43">
        <f t="shared" ref="J24:L24" si="47">IF(G23="","",G23*0.03)</f>
        <v>3054.706339</v>
      </c>
      <c r="K24" s="44">
        <f t="shared" si="47"/>
        <v>3199.699268</v>
      </c>
      <c r="L24" s="45">
        <f t="shared" si="47"/>
        <v>3335.264803</v>
      </c>
      <c r="M24" s="43">
        <f t="shared" ref="M24:O24" si="48">IF(D24="","",J24*D24)</f>
        <v>-3054.706339</v>
      </c>
      <c r="N24" s="44">
        <f t="shared" si="48"/>
        <v>-3199.699268</v>
      </c>
      <c r="O24" s="45">
        <f t="shared" si="48"/>
        <v>-3335.264803</v>
      </c>
      <c r="P24" s="46" t="s">
        <v>22</v>
      </c>
      <c r="Q24" s="34"/>
      <c r="R24" s="34"/>
    </row>
    <row r="25" ht="18.0" customHeight="1">
      <c r="A25" s="28">
        <v>17.0</v>
      </c>
      <c r="B25" s="38">
        <v>44252.0</v>
      </c>
      <c r="C25" s="39">
        <v>1.0</v>
      </c>
      <c r="D25" s="40">
        <v>-1.0</v>
      </c>
      <c r="E25" s="41">
        <v>-1.0</v>
      </c>
      <c r="F25" s="42">
        <v>-1.0</v>
      </c>
      <c r="G25" s="34">
        <f t="shared" ref="G25:I25" si="49">IF(D25="","",G24+M25)</f>
        <v>95805.77315</v>
      </c>
      <c r="H25" s="34">
        <f t="shared" si="49"/>
        <v>100353.2347</v>
      </c>
      <c r="I25" s="34">
        <f t="shared" si="49"/>
        <v>104605.0218</v>
      </c>
      <c r="J25" s="43">
        <f t="shared" ref="J25:L25" si="50">IF(G24="","",G24*0.03)</f>
        <v>2963.065149</v>
      </c>
      <c r="K25" s="44">
        <f t="shared" si="50"/>
        <v>3103.70829</v>
      </c>
      <c r="L25" s="45">
        <f t="shared" si="50"/>
        <v>3235.206859</v>
      </c>
      <c r="M25" s="43">
        <f t="shared" ref="M25:O25" si="51">IF(D25="","",J25*D25)</f>
        <v>-2963.065149</v>
      </c>
      <c r="N25" s="44">
        <f t="shared" si="51"/>
        <v>-3103.70829</v>
      </c>
      <c r="O25" s="45">
        <f t="shared" si="51"/>
        <v>-3235.206859</v>
      </c>
      <c r="P25" s="46" t="s">
        <v>20</v>
      </c>
      <c r="Q25" s="34"/>
      <c r="R25" s="34"/>
    </row>
    <row r="26" ht="18.0" customHeight="1">
      <c r="A26" s="28">
        <v>18.0</v>
      </c>
      <c r="B26" s="38">
        <v>44258.0</v>
      </c>
      <c r="C26" s="39">
        <v>1.0</v>
      </c>
      <c r="D26" s="40">
        <v>1.27</v>
      </c>
      <c r="E26" s="41">
        <v>1.5</v>
      </c>
      <c r="F26" s="47">
        <v>2.0</v>
      </c>
      <c r="G26" s="34">
        <f t="shared" ref="G26:I26" si="52">IF(D26="","",G25+M26)</f>
        <v>99455.9731</v>
      </c>
      <c r="H26" s="34">
        <f t="shared" si="52"/>
        <v>104869.1303</v>
      </c>
      <c r="I26" s="34">
        <f t="shared" si="52"/>
        <v>110881.3231</v>
      </c>
      <c r="J26" s="43">
        <f t="shared" ref="J26:L26" si="53">IF(G25="","",G25*0.03)</f>
        <v>2874.173194</v>
      </c>
      <c r="K26" s="44">
        <f t="shared" si="53"/>
        <v>3010.597041</v>
      </c>
      <c r="L26" s="45">
        <f t="shared" si="53"/>
        <v>3138.150654</v>
      </c>
      <c r="M26" s="43">
        <f t="shared" ref="M26:O26" si="54">IF(D26="","",J26*D26)</f>
        <v>3650.199957</v>
      </c>
      <c r="N26" s="44">
        <f t="shared" si="54"/>
        <v>4515.895562</v>
      </c>
      <c r="O26" s="45">
        <f t="shared" si="54"/>
        <v>6276.301307</v>
      </c>
      <c r="P26" s="34"/>
      <c r="Q26" s="34"/>
      <c r="R26" s="34"/>
    </row>
    <row r="27" ht="18.0" customHeight="1">
      <c r="A27" s="28">
        <v>19.0</v>
      </c>
      <c r="B27" s="38">
        <v>44262.0</v>
      </c>
      <c r="C27" s="39">
        <v>1.0</v>
      </c>
      <c r="D27" s="40">
        <v>-1.0</v>
      </c>
      <c r="E27" s="41">
        <v>-1.0</v>
      </c>
      <c r="F27" s="42">
        <v>-1.0</v>
      </c>
      <c r="G27" s="34">
        <f t="shared" ref="G27:I27" si="55">IF(D27="","",G26+M27)</f>
        <v>96472.29391</v>
      </c>
      <c r="H27" s="34">
        <f t="shared" si="55"/>
        <v>101723.0564</v>
      </c>
      <c r="I27" s="34">
        <f t="shared" si="55"/>
        <v>107554.8834</v>
      </c>
      <c r="J27" s="43">
        <f t="shared" ref="J27:L27" si="56">IF(G26="","",G26*0.03)</f>
        <v>2983.679193</v>
      </c>
      <c r="K27" s="44">
        <f t="shared" si="56"/>
        <v>3146.073908</v>
      </c>
      <c r="L27" s="45">
        <f t="shared" si="56"/>
        <v>3326.439693</v>
      </c>
      <c r="M27" s="43">
        <f t="shared" ref="M27:O27" si="57">IF(D27="","",J27*D27)</f>
        <v>-2983.679193</v>
      </c>
      <c r="N27" s="44">
        <f t="shared" si="57"/>
        <v>-3146.073908</v>
      </c>
      <c r="O27" s="45">
        <f t="shared" si="57"/>
        <v>-3326.439693</v>
      </c>
      <c r="P27" s="46" t="s">
        <v>23</v>
      </c>
      <c r="Q27" s="34"/>
      <c r="R27" s="34"/>
    </row>
    <row r="28" ht="18.0" customHeight="1">
      <c r="A28" s="28">
        <v>20.0</v>
      </c>
      <c r="B28" s="38">
        <v>44264.0</v>
      </c>
      <c r="C28" s="39">
        <v>2.0</v>
      </c>
      <c r="D28" s="40">
        <v>-1.0</v>
      </c>
      <c r="E28" s="41">
        <v>-1.0</v>
      </c>
      <c r="F28" s="42">
        <v>-1.0</v>
      </c>
      <c r="G28" s="34">
        <f t="shared" ref="G28:I28" si="58">IF(D28="","",G27+M28)</f>
        <v>93578.12509</v>
      </c>
      <c r="H28" s="34">
        <f t="shared" si="58"/>
        <v>98671.36468</v>
      </c>
      <c r="I28" s="34">
        <f t="shared" si="58"/>
        <v>104328.2369</v>
      </c>
      <c r="J28" s="43">
        <f t="shared" ref="J28:L28" si="59">IF(G27="","",G27*0.03)</f>
        <v>2894.168817</v>
      </c>
      <c r="K28" s="44">
        <f t="shared" si="59"/>
        <v>3051.691691</v>
      </c>
      <c r="L28" s="45">
        <f t="shared" si="59"/>
        <v>3226.646502</v>
      </c>
      <c r="M28" s="43">
        <f t="shared" ref="M28:O28" si="60">IF(D28="","",J28*D28)</f>
        <v>-2894.168817</v>
      </c>
      <c r="N28" s="44">
        <f t="shared" si="60"/>
        <v>-3051.691691</v>
      </c>
      <c r="O28" s="45">
        <f t="shared" si="60"/>
        <v>-3226.646502</v>
      </c>
      <c r="P28" s="46" t="s">
        <v>24</v>
      </c>
      <c r="Q28" s="34"/>
      <c r="R28" s="34"/>
    </row>
    <row r="29" ht="18.0" customHeight="1">
      <c r="A29" s="28">
        <v>21.0</v>
      </c>
      <c r="B29" s="38">
        <v>44267.0</v>
      </c>
      <c r="C29" s="39">
        <v>1.0</v>
      </c>
      <c r="D29" s="40">
        <v>-1.0</v>
      </c>
      <c r="E29" s="41">
        <v>-1.0</v>
      </c>
      <c r="F29" s="42">
        <v>-1.0</v>
      </c>
      <c r="G29" s="34">
        <f t="shared" ref="G29:I29" si="61">IF(D29="","",G28+M29)</f>
        <v>90770.78134</v>
      </c>
      <c r="H29" s="34">
        <f t="shared" si="61"/>
        <v>95711.22374</v>
      </c>
      <c r="I29" s="34">
        <f t="shared" si="61"/>
        <v>101198.3898</v>
      </c>
      <c r="J29" s="43">
        <f t="shared" ref="J29:L29" si="62">IF(G28="","",G28*0.03)</f>
        <v>2807.343753</v>
      </c>
      <c r="K29" s="44">
        <f t="shared" si="62"/>
        <v>2960.14094</v>
      </c>
      <c r="L29" s="45">
        <f t="shared" si="62"/>
        <v>3129.847107</v>
      </c>
      <c r="M29" s="43">
        <f t="shared" ref="M29:O29" si="63">IF(D29="","",J29*D29)</f>
        <v>-2807.343753</v>
      </c>
      <c r="N29" s="44">
        <f t="shared" si="63"/>
        <v>-2960.14094</v>
      </c>
      <c r="O29" s="45">
        <f t="shared" si="63"/>
        <v>-3129.847107</v>
      </c>
      <c r="P29" s="46" t="s">
        <v>25</v>
      </c>
      <c r="Q29" s="34"/>
      <c r="R29" s="34"/>
    </row>
    <row r="30" ht="18.0" customHeight="1">
      <c r="A30" s="28">
        <v>22.0</v>
      </c>
      <c r="B30" s="38">
        <v>44279.0</v>
      </c>
      <c r="C30" s="39">
        <v>2.0</v>
      </c>
      <c r="D30" s="40">
        <v>-1.0</v>
      </c>
      <c r="E30" s="41">
        <v>-1.0</v>
      </c>
      <c r="F30" s="42">
        <v>-1.0</v>
      </c>
      <c r="G30" s="34">
        <f t="shared" ref="G30:I30" si="64">IF(D30="","",G29+M30)</f>
        <v>88047.6579</v>
      </c>
      <c r="H30" s="34">
        <f t="shared" si="64"/>
        <v>92839.88703</v>
      </c>
      <c r="I30" s="34">
        <f t="shared" si="64"/>
        <v>98162.4381</v>
      </c>
      <c r="J30" s="43">
        <f t="shared" ref="J30:L30" si="65">IF(G29="","",G29*0.03)</f>
        <v>2723.12344</v>
      </c>
      <c r="K30" s="44">
        <f t="shared" si="65"/>
        <v>2871.336712</v>
      </c>
      <c r="L30" s="45">
        <f t="shared" si="65"/>
        <v>3035.951694</v>
      </c>
      <c r="M30" s="43">
        <f t="shared" ref="M30:O30" si="66">IF(D30="","",J30*D30)</f>
        <v>-2723.12344</v>
      </c>
      <c r="N30" s="44">
        <f t="shared" si="66"/>
        <v>-2871.336712</v>
      </c>
      <c r="O30" s="45">
        <f t="shared" si="66"/>
        <v>-3035.951694</v>
      </c>
      <c r="P30" s="46" t="s">
        <v>25</v>
      </c>
      <c r="Q30" s="34"/>
      <c r="R30" s="34"/>
    </row>
    <row r="31" ht="18.0" customHeight="1">
      <c r="A31" s="28">
        <v>23.0</v>
      </c>
      <c r="B31" s="38">
        <v>44280.0</v>
      </c>
      <c r="C31" s="39">
        <v>1.0</v>
      </c>
      <c r="D31" s="40">
        <v>1.27</v>
      </c>
      <c r="E31" s="41">
        <v>1.5</v>
      </c>
      <c r="F31" s="47">
        <v>2.0</v>
      </c>
      <c r="G31" s="34">
        <f t="shared" ref="G31:I31" si="67">IF(D31="","",G30+M31)</f>
        <v>91402.27367</v>
      </c>
      <c r="H31" s="34">
        <f t="shared" si="67"/>
        <v>97017.68194</v>
      </c>
      <c r="I31" s="34">
        <f t="shared" si="67"/>
        <v>104052.1844</v>
      </c>
      <c r="J31" s="43">
        <f t="shared" ref="J31:L31" si="68">IF(G30="","",G30*0.03)</f>
        <v>2641.429737</v>
      </c>
      <c r="K31" s="44">
        <f t="shared" si="68"/>
        <v>2785.196611</v>
      </c>
      <c r="L31" s="45">
        <f t="shared" si="68"/>
        <v>2944.873143</v>
      </c>
      <c r="M31" s="43">
        <f t="shared" ref="M31:O31" si="69">IF(D31="","",J31*D31)</f>
        <v>3354.615766</v>
      </c>
      <c r="N31" s="44">
        <f t="shared" si="69"/>
        <v>4177.794916</v>
      </c>
      <c r="O31" s="45">
        <f t="shared" si="69"/>
        <v>5889.746286</v>
      </c>
      <c r="P31" s="34"/>
      <c r="Q31" s="34"/>
      <c r="R31" s="34"/>
    </row>
    <row r="32" ht="36.75" customHeight="1">
      <c r="A32" s="28">
        <v>24.0</v>
      </c>
      <c r="B32" s="38">
        <v>44287.0</v>
      </c>
      <c r="C32" s="39">
        <v>2.0</v>
      </c>
      <c r="D32" s="40">
        <v>-1.0</v>
      </c>
      <c r="E32" s="41">
        <v>-1.0</v>
      </c>
      <c r="F32" s="42">
        <v>-1.0</v>
      </c>
      <c r="G32" s="34">
        <f t="shared" ref="G32:I32" si="70">IF(D32="","",G31+M32)</f>
        <v>88660.20546</v>
      </c>
      <c r="H32" s="34">
        <f t="shared" si="70"/>
        <v>94107.15148</v>
      </c>
      <c r="I32" s="34">
        <f t="shared" si="70"/>
        <v>100930.6189</v>
      </c>
      <c r="J32" s="43">
        <f t="shared" ref="J32:L32" si="71">IF(G31="","",G31*0.03)</f>
        <v>2742.06821</v>
      </c>
      <c r="K32" s="44">
        <f t="shared" si="71"/>
        <v>2910.530458</v>
      </c>
      <c r="L32" s="45">
        <f t="shared" si="71"/>
        <v>3121.565531</v>
      </c>
      <c r="M32" s="43">
        <f t="shared" ref="M32:O32" si="72">IF(D32="","",J32*D32)</f>
        <v>-2742.06821</v>
      </c>
      <c r="N32" s="44">
        <f t="shared" si="72"/>
        <v>-2910.530458</v>
      </c>
      <c r="O32" s="45">
        <f t="shared" si="72"/>
        <v>-3121.565531</v>
      </c>
      <c r="P32" s="48" t="s">
        <v>26</v>
      </c>
    </row>
    <row r="33" ht="18.0" customHeight="1">
      <c r="A33" s="28">
        <v>25.0</v>
      </c>
      <c r="B33" s="38">
        <v>44291.0</v>
      </c>
      <c r="C33" s="39">
        <v>2.0</v>
      </c>
      <c r="D33" s="40">
        <v>1.27</v>
      </c>
      <c r="E33" s="41">
        <v>1.5</v>
      </c>
      <c r="F33" s="47">
        <v>2.0</v>
      </c>
      <c r="G33" s="34">
        <f t="shared" ref="G33:I33" si="73">IF(D33="","",G32+M33)</f>
        <v>92038.15928</v>
      </c>
      <c r="H33" s="34">
        <f t="shared" si="73"/>
        <v>98341.9733</v>
      </c>
      <c r="I33" s="34">
        <f t="shared" si="73"/>
        <v>106986.456</v>
      </c>
      <c r="J33" s="43">
        <f t="shared" ref="J33:L33" si="74">IF(G32="","",G32*0.03)</f>
        <v>2659.806164</v>
      </c>
      <c r="K33" s="44">
        <f t="shared" si="74"/>
        <v>2823.214545</v>
      </c>
      <c r="L33" s="45">
        <f t="shared" si="74"/>
        <v>3027.918566</v>
      </c>
      <c r="M33" s="43">
        <f t="shared" ref="M33:O33" si="75">IF(D33="","",J33*D33)</f>
        <v>3377.953828</v>
      </c>
      <c r="N33" s="44">
        <f t="shared" si="75"/>
        <v>4234.821817</v>
      </c>
      <c r="O33" s="45">
        <f t="shared" si="75"/>
        <v>6055.837131</v>
      </c>
      <c r="P33" s="34"/>
      <c r="Q33" s="34"/>
      <c r="R33" s="34"/>
    </row>
    <row r="34" ht="18.0" customHeight="1">
      <c r="A34" s="28">
        <v>26.0</v>
      </c>
      <c r="B34" s="38">
        <v>44301.0</v>
      </c>
      <c r="C34" s="39">
        <v>2.0</v>
      </c>
      <c r="D34" s="40">
        <v>-1.0</v>
      </c>
      <c r="E34" s="41">
        <v>-1.0</v>
      </c>
      <c r="F34" s="42">
        <v>-1.0</v>
      </c>
      <c r="G34" s="34">
        <f t="shared" ref="G34:I34" si="76">IF(D34="","",G33+M34)</f>
        <v>89277.01451</v>
      </c>
      <c r="H34" s="34">
        <f t="shared" si="76"/>
        <v>95391.7141</v>
      </c>
      <c r="I34" s="34">
        <f t="shared" si="76"/>
        <v>103776.8623</v>
      </c>
      <c r="J34" s="43">
        <f t="shared" ref="J34:L34" si="77">IF(G33="","",G33*0.03)</f>
        <v>2761.144779</v>
      </c>
      <c r="K34" s="44">
        <f t="shared" si="77"/>
        <v>2950.259199</v>
      </c>
      <c r="L34" s="45">
        <f t="shared" si="77"/>
        <v>3209.593679</v>
      </c>
      <c r="M34" s="43">
        <f t="shared" ref="M34:O34" si="78">IF(D34="","",J34*D34)</f>
        <v>-2761.144779</v>
      </c>
      <c r="N34" s="44">
        <f t="shared" si="78"/>
        <v>-2950.259199</v>
      </c>
      <c r="O34" s="45">
        <f t="shared" si="78"/>
        <v>-3209.593679</v>
      </c>
      <c r="P34" s="46" t="s">
        <v>19</v>
      </c>
      <c r="Q34" s="34"/>
      <c r="R34" s="34"/>
    </row>
    <row r="35" ht="18.0" customHeight="1">
      <c r="A35" s="28">
        <v>27.0</v>
      </c>
      <c r="B35" s="38">
        <v>44308.0</v>
      </c>
      <c r="C35" s="39">
        <v>2.0</v>
      </c>
      <c r="D35" s="40">
        <v>-1.0</v>
      </c>
      <c r="E35" s="41">
        <v>-1.0</v>
      </c>
      <c r="F35" s="42">
        <v>-1.0</v>
      </c>
      <c r="G35" s="34">
        <f t="shared" ref="G35:I35" si="79">IF(D35="","",G34+M35)</f>
        <v>86598.70407</v>
      </c>
      <c r="H35" s="34">
        <f t="shared" si="79"/>
        <v>92529.96268</v>
      </c>
      <c r="I35" s="34">
        <f t="shared" si="79"/>
        <v>100663.5564</v>
      </c>
      <c r="J35" s="43">
        <f t="shared" ref="J35:L35" si="80">IF(G34="","",G34*0.03)</f>
        <v>2678.310435</v>
      </c>
      <c r="K35" s="44">
        <f t="shared" si="80"/>
        <v>2861.751423</v>
      </c>
      <c r="L35" s="45">
        <f t="shared" si="80"/>
        <v>3113.305869</v>
      </c>
      <c r="M35" s="43">
        <f t="shared" ref="M35:O35" si="81">IF(D35="","",J35*D35)</f>
        <v>-2678.310435</v>
      </c>
      <c r="N35" s="44">
        <f t="shared" si="81"/>
        <v>-2861.751423</v>
      </c>
      <c r="O35" s="45">
        <f t="shared" si="81"/>
        <v>-3113.305869</v>
      </c>
      <c r="P35" s="46" t="s">
        <v>19</v>
      </c>
      <c r="Q35" s="34"/>
      <c r="R35" s="34"/>
    </row>
    <row r="36" ht="18.0" customHeight="1">
      <c r="A36" s="28">
        <v>28.0</v>
      </c>
      <c r="B36" s="38">
        <v>44313.0</v>
      </c>
      <c r="C36" s="39">
        <v>1.0</v>
      </c>
      <c r="D36" s="40">
        <v>1.27</v>
      </c>
      <c r="E36" s="41">
        <v>1.5</v>
      </c>
      <c r="F36" s="47">
        <v>2.0</v>
      </c>
      <c r="G36" s="34">
        <f t="shared" ref="G36:I36" si="82">IF(D36="","",G35+M36)</f>
        <v>89898.1147</v>
      </c>
      <c r="H36" s="34">
        <f t="shared" si="82"/>
        <v>96693.811</v>
      </c>
      <c r="I36" s="34">
        <f t="shared" si="82"/>
        <v>106703.3698</v>
      </c>
      <c r="J36" s="43">
        <f t="shared" ref="J36:L36" si="83">IF(G35="","",G35*0.03)</f>
        <v>2597.961122</v>
      </c>
      <c r="K36" s="44">
        <f t="shared" si="83"/>
        <v>2775.89888</v>
      </c>
      <c r="L36" s="45">
        <f t="shared" si="83"/>
        <v>3019.906693</v>
      </c>
      <c r="M36" s="43">
        <f t="shared" ref="M36:O36" si="84">IF(D36="","",J36*D36)</f>
        <v>3299.410625</v>
      </c>
      <c r="N36" s="44">
        <f t="shared" si="84"/>
        <v>4163.848321</v>
      </c>
      <c r="O36" s="45">
        <f t="shared" si="84"/>
        <v>6039.813386</v>
      </c>
      <c r="P36" s="34"/>
      <c r="Q36" s="34"/>
      <c r="R36" s="34"/>
    </row>
    <row r="37" ht="18.0" customHeight="1">
      <c r="A37" s="28">
        <v>29.0</v>
      </c>
      <c r="B37" s="38">
        <v>44319.0</v>
      </c>
      <c r="C37" s="39">
        <v>1.0</v>
      </c>
      <c r="D37" s="40">
        <v>1.27</v>
      </c>
      <c r="E37" s="41">
        <v>1.5</v>
      </c>
      <c r="F37" s="42">
        <v>2.0</v>
      </c>
      <c r="G37" s="34">
        <f t="shared" ref="G37:I37" si="85">IF(D37="","",G36+M37)</f>
        <v>93323.23287</v>
      </c>
      <c r="H37" s="34">
        <f t="shared" si="85"/>
        <v>101045.0325</v>
      </c>
      <c r="I37" s="34">
        <f t="shared" si="85"/>
        <v>113105.572</v>
      </c>
      <c r="J37" s="43">
        <f t="shared" ref="J37:L37" si="86">IF(G36="","",G36*0.03)</f>
        <v>2696.943441</v>
      </c>
      <c r="K37" s="44">
        <f t="shared" si="86"/>
        <v>2900.81433</v>
      </c>
      <c r="L37" s="45">
        <f t="shared" si="86"/>
        <v>3201.101095</v>
      </c>
      <c r="M37" s="43">
        <f t="shared" ref="M37:O37" si="87">IF(D37="","",J37*D37)</f>
        <v>3425.11817</v>
      </c>
      <c r="N37" s="44">
        <f t="shared" si="87"/>
        <v>4351.221495</v>
      </c>
      <c r="O37" s="45">
        <f t="shared" si="87"/>
        <v>6402.202189</v>
      </c>
      <c r="P37" s="34"/>
      <c r="Q37" s="34"/>
      <c r="R37" s="34"/>
    </row>
    <row r="38" ht="18.0" customHeight="1">
      <c r="A38" s="28">
        <v>30.0</v>
      </c>
      <c r="B38" s="38">
        <v>44321.0</v>
      </c>
      <c r="C38" s="39">
        <v>2.0</v>
      </c>
      <c r="D38" s="40">
        <v>1.27</v>
      </c>
      <c r="E38" s="41">
        <v>0.0</v>
      </c>
      <c r="F38" s="42">
        <v>0.0</v>
      </c>
      <c r="G38" s="34">
        <f t="shared" ref="G38:I38" si="88">IF(D38="","",G37+M38)</f>
        <v>96878.84804</v>
      </c>
      <c r="H38" s="34">
        <f t="shared" si="88"/>
        <v>101045.0325</v>
      </c>
      <c r="I38" s="34">
        <f t="shared" si="88"/>
        <v>113105.572</v>
      </c>
      <c r="J38" s="43">
        <f t="shared" ref="J38:L38" si="89">IF(G37="","",G37*0.03)</f>
        <v>2799.696986</v>
      </c>
      <c r="K38" s="44">
        <f t="shared" si="89"/>
        <v>3031.350975</v>
      </c>
      <c r="L38" s="45">
        <f t="shared" si="89"/>
        <v>3393.16716</v>
      </c>
      <c r="M38" s="43">
        <f t="shared" ref="M38:O38" si="90">IF(D38="","",J38*D38)</f>
        <v>3555.615172</v>
      </c>
      <c r="N38" s="44">
        <f t="shared" si="90"/>
        <v>0</v>
      </c>
      <c r="O38" s="45">
        <f t="shared" si="90"/>
        <v>0</v>
      </c>
      <c r="P38" s="34"/>
      <c r="Q38" s="34"/>
      <c r="R38" s="34"/>
    </row>
    <row r="39" ht="18.0" customHeight="1">
      <c r="A39" s="28">
        <v>31.0</v>
      </c>
      <c r="B39" s="38">
        <v>44327.0</v>
      </c>
      <c r="C39" s="39">
        <v>2.0</v>
      </c>
      <c r="D39" s="40">
        <v>1.27</v>
      </c>
      <c r="E39" s="41">
        <v>0.0</v>
      </c>
      <c r="F39" s="42">
        <v>0.0</v>
      </c>
      <c r="G39" s="34">
        <f t="shared" ref="G39:I39" si="91">IF(D39="","",G38+M39)</f>
        <v>100569.9321</v>
      </c>
      <c r="H39" s="34">
        <f t="shared" si="91"/>
        <v>101045.0325</v>
      </c>
      <c r="I39" s="34">
        <f t="shared" si="91"/>
        <v>113105.572</v>
      </c>
      <c r="J39" s="43">
        <f t="shared" ref="J39:L39" si="92">IF(G38="","",G38*0.03)</f>
        <v>2906.365441</v>
      </c>
      <c r="K39" s="44">
        <f t="shared" si="92"/>
        <v>3031.350975</v>
      </c>
      <c r="L39" s="45">
        <f t="shared" si="92"/>
        <v>3393.16716</v>
      </c>
      <c r="M39" s="43">
        <f t="shared" ref="M39:O39" si="93">IF(D39="","",J39*D39)</f>
        <v>3691.08411</v>
      </c>
      <c r="N39" s="44">
        <f t="shared" si="93"/>
        <v>0</v>
      </c>
      <c r="O39" s="45">
        <f t="shared" si="93"/>
        <v>0</v>
      </c>
      <c r="P39" s="34"/>
      <c r="Q39" s="34"/>
      <c r="R39" s="34"/>
    </row>
    <row r="40" ht="18.0" customHeight="1">
      <c r="A40" s="28">
        <v>32.0</v>
      </c>
      <c r="B40" s="38">
        <v>44333.0</v>
      </c>
      <c r="C40" s="39">
        <v>2.0</v>
      </c>
      <c r="D40" s="40">
        <v>1.27</v>
      </c>
      <c r="E40" s="41">
        <v>1.5</v>
      </c>
      <c r="F40" s="42">
        <v>0.0</v>
      </c>
      <c r="G40" s="34">
        <f t="shared" ref="G40:I40" si="94">IF(D40="","",G39+M40)</f>
        <v>104401.6466</v>
      </c>
      <c r="H40" s="34">
        <f t="shared" si="94"/>
        <v>105592.059</v>
      </c>
      <c r="I40" s="34">
        <f t="shared" si="94"/>
        <v>113105.572</v>
      </c>
      <c r="J40" s="43">
        <f t="shared" ref="J40:L40" si="95">IF(G39="","",G39*0.03)</f>
        <v>3017.097964</v>
      </c>
      <c r="K40" s="44">
        <f t="shared" si="95"/>
        <v>3031.350975</v>
      </c>
      <c r="L40" s="45">
        <f t="shared" si="95"/>
        <v>3393.16716</v>
      </c>
      <c r="M40" s="43">
        <f t="shared" ref="M40:O40" si="96">IF(D40="","",J40*D40)</f>
        <v>3831.714415</v>
      </c>
      <c r="N40" s="44">
        <f t="shared" si="96"/>
        <v>4547.026462</v>
      </c>
      <c r="O40" s="45">
        <f t="shared" si="96"/>
        <v>0</v>
      </c>
      <c r="P40" s="34"/>
      <c r="Q40" s="34"/>
      <c r="R40" s="34"/>
    </row>
    <row r="41" ht="18.0" customHeight="1">
      <c r="A41" s="28">
        <v>33.0</v>
      </c>
      <c r="B41" s="38">
        <v>44337.0</v>
      </c>
      <c r="C41" s="39">
        <v>2.0</v>
      </c>
      <c r="D41" s="40">
        <v>-1.0</v>
      </c>
      <c r="E41" s="41">
        <v>-1.0</v>
      </c>
      <c r="F41" s="42">
        <v>-1.0</v>
      </c>
      <c r="G41" s="34">
        <f t="shared" ref="G41:I41" si="97">IF(D41="","",G40+M41)</f>
        <v>101269.5972</v>
      </c>
      <c r="H41" s="34">
        <f t="shared" si="97"/>
        <v>102424.2972</v>
      </c>
      <c r="I41" s="34">
        <f t="shared" si="97"/>
        <v>109712.4048</v>
      </c>
      <c r="J41" s="43">
        <f t="shared" ref="J41:L41" si="98">IF(G40="","",G40*0.03)</f>
        <v>3132.049397</v>
      </c>
      <c r="K41" s="44">
        <f t="shared" si="98"/>
        <v>3167.761769</v>
      </c>
      <c r="L41" s="45">
        <f t="shared" si="98"/>
        <v>3393.16716</v>
      </c>
      <c r="M41" s="43">
        <f t="shared" ref="M41:O41" si="99">IF(D41="","",J41*D41)</f>
        <v>-3132.049397</v>
      </c>
      <c r="N41" s="44">
        <f t="shared" si="99"/>
        <v>-3167.761769</v>
      </c>
      <c r="O41" s="45">
        <f t="shared" si="99"/>
        <v>-3393.16716</v>
      </c>
      <c r="P41" s="34"/>
      <c r="Q41" s="34"/>
      <c r="R41" s="34"/>
    </row>
    <row r="42" ht="18.0" customHeight="1">
      <c r="A42" s="28">
        <v>34.0</v>
      </c>
      <c r="B42" s="38">
        <v>44343.0</v>
      </c>
      <c r="C42" s="39">
        <v>1.0</v>
      </c>
      <c r="D42" s="40">
        <v>1.27</v>
      </c>
      <c r="E42" s="41">
        <v>1.5</v>
      </c>
      <c r="F42" s="47">
        <v>2.0</v>
      </c>
      <c r="G42" s="34">
        <f t="shared" ref="G42:I42" si="100">IF(D42="","",G41+M42)</f>
        <v>105127.9688</v>
      </c>
      <c r="H42" s="34">
        <f t="shared" si="100"/>
        <v>107033.3906</v>
      </c>
      <c r="I42" s="34">
        <f t="shared" si="100"/>
        <v>116295.1491</v>
      </c>
      <c r="J42" s="43">
        <f t="shared" ref="J42:L42" si="101">IF(G41="","",G41*0.03)</f>
        <v>3038.087915</v>
      </c>
      <c r="K42" s="44">
        <f t="shared" si="101"/>
        <v>3072.728916</v>
      </c>
      <c r="L42" s="45">
        <f t="shared" si="101"/>
        <v>3291.372145</v>
      </c>
      <c r="M42" s="43">
        <f t="shared" ref="M42:O42" si="102">IF(D42="","",J42*D42)</f>
        <v>3858.371652</v>
      </c>
      <c r="N42" s="44">
        <f t="shared" si="102"/>
        <v>4609.093373</v>
      </c>
      <c r="O42" s="45">
        <f t="shared" si="102"/>
        <v>6582.744291</v>
      </c>
      <c r="P42" s="34"/>
      <c r="Q42" s="34"/>
      <c r="R42" s="34"/>
    </row>
    <row r="43" ht="18.0" customHeight="1">
      <c r="A43" s="28">
        <v>35.0</v>
      </c>
      <c r="B43" s="38">
        <v>44347.0</v>
      </c>
      <c r="C43" s="39">
        <v>2.0</v>
      </c>
      <c r="D43" s="40">
        <v>1.27</v>
      </c>
      <c r="E43" s="41">
        <v>1.5</v>
      </c>
      <c r="F43" s="42">
        <v>2.0</v>
      </c>
      <c r="G43" s="34">
        <f t="shared" ref="G43:I43" si="103">IF(D43="","",G42+M43)</f>
        <v>109133.3444</v>
      </c>
      <c r="H43" s="34">
        <f t="shared" si="103"/>
        <v>111849.8931</v>
      </c>
      <c r="I43" s="34">
        <f t="shared" si="103"/>
        <v>123272.8581</v>
      </c>
      <c r="J43" s="43">
        <f t="shared" ref="J43:L43" si="104">IF(G42="","",G42*0.03)</f>
        <v>3153.839065</v>
      </c>
      <c r="K43" s="44">
        <f t="shared" si="104"/>
        <v>3211.001717</v>
      </c>
      <c r="L43" s="45">
        <f t="shared" si="104"/>
        <v>3488.854474</v>
      </c>
      <c r="M43" s="43">
        <f t="shared" ref="M43:O43" si="105">IF(D43="","",J43*D43)</f>
        <v>4005.375612</v>
      </c>
      <c r="N43" s="44">
        <f t="shared" si="105"/>
        <v>4816.502575</v>
      </c>
      <c r="O43" s="45">
        <f t="shared" si="105"/>
        <v>6977.708948</v>
      </c>
      <c r="P43" s="34"/>
      <c r="Q43" s="34"/>
      <c r="R43" s="34"/>
    </row>
    <row r="44" ht="18.0" customHeight="1">
      <c r="A44" s="28">
        <v>36.0</v>
      </c>
      <c r="B44" s="38">
        <v>44354.0</v>
      </c>
      <c r="C44" s="39">
        <v>2.0</v>
      </c>
      <c r="D44" s="40">
        <v>1.27</v>
      </c>
      <c r="E44" s="41">
        <v>0.0</v>
      </c>
      <c r="F44" s="42">
        <v>0.0</v>
      </c>
      <c r="G44" s="34">
        <f t="shared" ref="G44:I44" si="106">IF(D44="","",G43+M44)</f>
        <v>113291.3249</v>
      </c>
      <c r="H44" s="34">
        <f t="shared" si="106"/>
        <v>111849.8931</v>
      </c>
      <c r="I44" s="34">
        <f t="shared" si="106"/>
        <v>123272.8581</v>
      </c>
      <c r="J44" s="43">
        <f t="shared" ref="J44:L44" si="107">IF(G43="","",G43*0.03)</f>
        <v>3274.000333</v>
      </c>
      <c r="K44" s="44">
        <f t="shared" si="107"/>
        <v>3355.496794</v>
      </c>
      <c r="L44" s="45">
        <f t="shared" si="107"/>
        <v>3698.185743</v>
      </c>
      <c r="M44" s="43">
        <f t="shared" ref="M44:O44" si="108">IF(D44="","",J44*D44)</f>
        <v>4157.980423</v>
      </c>
      <c r="N44" s="44">
        <f t="shared" si="108"/>
        <v>0</v>
      </c>
      <c r="O44" s="45">
        <f t="shared" si="108"/>
        <v>0</v>
      </c>
      <c r="P44" s="34"/>
      <c r="Q44" s="34"/>
      <c r="R44" s="34"/>
    </row>
    <row r="45" ht="18.0" customHeight="1">
      <c r="A45" s="28">
        <v>37.0</v>
      </c>
      <c r="B45" s="38">
        <v>44358.0</v>
      </c>
      <c r="C45" s="39">
        <v>1.0</v>
      </c>
      <c r="D45" s="40">
        <v>1.27</v>
      </c>
      <c r="E45" s="41">
        <v>1.5</v>
      </c>
      <c r="F45" s="47">
        <v>2.0</v>
      </c>
      <c r="G45" s="34">
        <f t="shared" ref="G45:I45" si="109">IF(D45="","",G44+M45)</f>
        <v>117607.7243</v>
      </c>
      <c r="H45" s="34">
        <f t="shared" si="109"/>
        <v>116883.1383</v>
      </c>
      <c r="I45" s="34">
        <f t="shared" si="109"/>
        <v>130669.2296</v>
      </c>
      <c r="J45" s="43">
        <f t="shared" ref="J45:L45" si="110">IF(G44="","",G44*0.03)</f>
        <v>3398.739746</v>
      </c>
      <c r="K45" s="44">
        <f t="shared" si="110"/>
        <v>3355.496794</v>
      </c>
      <c r="L45" s="45">
        <f t="shared" si="110"/>
        <v>3698.185743</v>
      </c>
      <c r="M45" s="43">
        <f t="shared" ref="M45:O45" si="111">IF(D45="","",J45*D45)</f>
        <v>4316.399477</v>
      </c>
      <c r="N45" s="44">
        <f t="shared" si="111"/>
        <v>5033.245191</v>
      </c>
      <c r="O45" s="45">
        <f t="shared" si="111"/>
        <v>7396.371485</v>
      </c>
      <c r="P45" s="34"/>
      <c r="Q45" s="34"/>
      <c r="R45" s="34"/>
    </row>
    <row r="46" ht="18.0" customHeight="1">
      <c r="A46" s="28">
        <v>38.0</v>
      </c>
      <c r="B46" s="38">
        <v>44363.0</v>
      </c>
      <c r="C46" s="39">
        <v>2.0</v>
      </c>
      <c r="D46" s="40">
        <v>-1.0</v>
      </c>
      <c r="E46" s="41">
        <v>-1.0</v>
      </c>
      <c r="F46" s="42">
        <v>-1.0</v>
      </c>
      <c r="G46" s="34">
        <f t="shared" ref="G46:I46" si="112">IF(D46="","",G45+M46)</f>
        <v>114079.4926</v>
      </c>
      <c r="H46" s="34">
        <f t="shared" si="112"/>
        <v>113376.6442</v>
      </c>
      <c r="I46" s="34">
        <f t="shared" si="112"/>
        <v>126749.1527</v>
      </c>
      <c r="J46" s="43">
        <f t="shared" ref="J46:L46" si="113">IF(G45="","",G45*0.03)</f>
        <v>3528.23173</v>
      </c>
      <c r="K46" s="44">
        <f t="shared" si="113"/>
        <v>3506.49415</v>
      </c>
      <c r="L46" s="45">
        <f t="shared" si="113"/>
        <v>3920.076887</v>
      </c>
      <c r="M46" s="43">
        <f t="shared" ref="M46:O46" si="114">IF(D46="","",J46*D46)</f>
        <v>-3528.23173</v>
      </c>
      <c r="N46" s="44">
        <f t="shared" si="114"/>
        <v>-3506.49415</v>
      </c>
      <c r="O46" s="45">
        <f t="shared" si="114"/>
        <v>-3920.076887</v>
      </c>
      <c r="P46" s="34"/>
      <c r="Q46" s="34"/>
      <c r="R46" s="34"/>
    </row>
    <row r="47" ht="18.0" customHeight="1">
      <c r="A47" s="28">
        <v>39.0</v>
      </c>
      <c r="B47" s="38">
        <v>44383.0</v>
      </c>
      <c r="C47" s="39">
        <v>2.0</v>
      </c>
      <c r="D47" s="40">
        <v>1.27</v>
      </c>
      <c r="E47" s="41">
        <v>1.5</v>
      </c>
      <c r="F47" s="47">
        <v>2.0</v>
      </c>
      <c r="G47" s="34">
        <f t="shared" ref="G47:I47" si="115">IF(D47="","",G46+M47)</f>
        <v>118425.9213</v>
      </c>
      <c r="H47" s="34">
        <f t="shared" si="115"/>
        <v>118478.5932</v>
      </c>
      <c r="I47" s="34">
        <f t="shared" si="115"/>
        <v>134354.1018</v>
      </c>
      <c r="J47" s="43">
        <f t="shared" ref="J47:L47" si="116">IF(G46="","",G46*0.03)</f>
        <v>3422.384778</v>
      </c>
      <c r="K47" s="44">
        <f t="shared" si="116"/>
        <v>3401.299325</v>
      </c>
      <c r="L47" s="45">
        <f t="shared" si="116"/>
        <v>3802.474581</v>
      </c>
      <c r="M47" s="43">
        <f t="shared" ref="M47:O47" si="117">IF(D47="","",J47*D47)</f>
        <v>4346.428668</v>
      </c>
      <c r="N47" s="44">
        <f t="shared" si="117"/>
        <v>5101.948988</v>
      </c>
      <c r="O47" s="45">
        <f t="shared" si="117"/>
        <v>7604.949161</v>
      </c>
      <c r="P47" s="34"/>
      <c r="Q47" s="34"/>
      <c r="R47" s="34"/>
    </row>
    <row r="48" ht="18.0" customHeight="1">
      <c r="A48" s="28">
        <v>40.0</v>
      </c>
      <c r="B48" s="38">
        <v>44386.0</v>
      </c>
      <c r="C48" s="39">
        <v>1.0</v>
      </c>
      <c r="D48" s="40">
        <v>1.27</v>
      </c>
      <c r="E48" s="41">
        <v>1.5</v>
      </c>
      <c r="F48" s="42">
        <v>2.0</v>
      </c>
      <c r="G48" s="34">
        <f t="shared" ref="G48:I48" si="118">IF(D48="","",G47+M48)</f>
        <v>122937.9489</v>
      </c>
      <c r="H48" s="34">
        <f t="shared" si="118"/>
        <v>123810.1299</v>
      </c>
      <c r="I48" s="34">
        <f t="shared" si="118"/>
        <v>142415.348</v>
      </c>
      <c r="J48" s="43">
        <f t="shared" ref="J48:L48" si="119">IF(G47="","",G47*0.03)</f>
        <v>3552.777638</v>
      </c>
      <c r="K48" s="44">
        <f t="shared" si="119"/>
        <v>3554.357795</v>
      </c>
      <c r="L48" s="45">
        <f t="shared" si="119"/>
        <v>4030.623055</v>
      </c>
      <c r="M48" s="43">
        <f t="shared" ref="M48:O48" si="120">IF(D48="","",J48*D48)</f>
        <v>4512.0276</v>
      </c>
      <c r="N48" s="44">
        <f t="shared" si="120"/>
        <v>5331.536692</v>
      </c>
      <c r="O48" s="45">
        <f t="shared" si="120"/>
        <v>8061.246111</v>
      </c>
      <c r="P48" s="34"/>
      <c r="Q48" s="34"/>
      <c r="R48" s="34"/>
    </row>
    <row r="49" ht="18.0" customHeight="1">
      <c r="A49" s="28">
        <v>41.0</v>
      </c>
      <c r="B49" s="38">
        <v>44391.0</v>
      </c>
      <c r="C49" s="39">
        <v>2.0</v>
      </c>
      <c r="D49" s="40">
        <v>1.27</v>
      </c>
      <c r="E49" s="41">
        <v>1.5</v>
      </c>
      <c r="F49" s="47">
        <v>2.0</v>
      </c>
      <c r="G49" s="34">
        <f t="shared" ref="G49:I49" si="121">IF(D49="","",G48+M49)</f>
        <v>127621.8847</v>
      </c>
      <c r="H49" s="34">
        <f t="shared" si="121"/>
        <v>129381.5857</v>
      </c>
      <c r="I49" s="34">
        <f t="shared" si="121"/>
        <v>150960.2688</v>
      </c>
      <c r="J49" s="43">
        <f t="shared" ref="J49:L49" si="122">IF(G48="","",G48*0.03)</f>
        <v>3688.138466</v>
      </c>
      <c r="K49" s="44">
        <f t="shared" si="122"/>
        <v>3714.303896</v>
      </c>
      <c r="L49" s="45">
        <f t="shared" si="122"/>
        <v>4272.460439</v>
      </c>
      <c r="M49" s="43">
        <f t="shared" ref="M49:O49" si="123">IF(D49="","",J49*D49)</f>
        <v>4683.935852</v>
      </c>
      <c r="N49" s="44">
        <f t="shared" si="123"/>
        <v>5571.455844</v>
      </c>
      <c r="O49" s="45">
        <f t="shared" si="123"/>
        <v>8544.920877</v>
      </c>
      <c r="P49" s="34"/>
      <c r="Q49" s="34"/>
      <c r="R49" s="34"/>
    </row>
    <row r="50" ht="18.0" customHeight="1">
      <c r="A50" s="28">
        <v>42.0</v>
      </c>
      <c r="B50" s="38">
        <v>44392.0</v>
      </c>
      <c r="C50" s="39">
        <v>2.0</v>
      </c>
      <c r="D50" s="40">
        <v>-1.0</v>
      </c>
      <c r="E50" s="41">
        <v>-1.0</v>
      </c>
      <c r="F50" s="42">
        <v>-1.0</v>
      </c>
      <c r="G50" s="34">
        <f t="shared" ref="G50:I50" si="124">IF(D50="","",G49+M50)</f>
        <v>123793.2282</v>
      </c>
      <c r="H50" s="34">
        <f t="shared" si="124"/>
        <v>125500.1381</v>
      </c>
      <c r="I50" s="34">
        <f t="shared" si="124"/>
        <v>146431.4608</v>
      </c>
      <c r="J50" s="43">
        <f t="shared" ref="J50:L50" si="125">IF(G49="","",G49*0.03)</f>
        <v>3828.656542</v>
      </c>
      <c r="K50" s="44">
        <f t="shared" si="125"/>
        <v>3881.447571</v>
      </c>
      <c r="L50" s="45">
        <f t="shared" si="125"/>
        <v>4528.808065</v>
      </c>
      <c r="M50" s="43">
        <f t="shared" ref="M50:O50" si="126">IF(D50="","",J50*D50)</f>
        <v>-3828.656542</v>
      </c>
      <c r="N50" s="44">
        <f t="shared" si="126"/>
        <v>-3881.447571</v>
      </c>
      <c r="O50" s="45">
        <f t="shared" si="126"/>
        <v>-4528.808065</v>
      </c>
      <c r="P50" s="46" t="s">
        <v>27</v>
      </c>
      <c r="Q50" s="34"/>
      <c r="R50" s="34"/>
    </row>
    <row r="51" ht="18.0" customHeight="1">
      <c r="A51" s="28">
        <v>43.0</v>
      </c>
      <c r="B51" s="38">
        <v>44404.0</v>
      </c>
      <c r="C51" s="39">
        <v>2.0</v>
      </c>
      <c r="D51" s="40">
        <v>1.27</v>
      </c>
      <c r="E51" s="41">
        <v>1.5</v>
      </c>
      <c r="F51" s="47">
        <v>2.0</v>
      </c>
      <c r="G51" s="34">
        <f t="shared" ref="G51:I51" si="127">IF(D51="","",G50+M51)</f>
        <v>128509.7502</v>
      </c>
      <c r="H51" s="34">
        <f t="shared" si="127"/>
        <v>131147.6443</v>
      </c>
      <c r="I51" s="34">
        <f t="shared" si="127"/>
        <v>155217.3484</v>
      </c>
      <c r="J51" s="43">
        <f t="shared" ref="J51:L51" si="128">IF(G50="","",G50*0.03)</f>
        <v>3713.796845</v>
      </c>
      <c r="K51" s="44">
        <f t="shared" si="128"/>
        <v>3765.004144</v>
      </c>
      <c r="L51" s="45">
        <f t="shared" si="128"/>
        <v>4392.943823</v>
      </c>
      <c r="M51" s="43">
        <f t="shared" ref="M51:O51" si="129">IF(D51="","",J51*D51)</f>
        <v>4716.521994</v>
      </c>
      <c r="N51" s="44">
        <f t="shared" si="129"/>
        <v>5647.506216</v>
      </c>
      <c r="O51" s="45">
        <f t="shared" si="129"/>
        <v>8785.887646</v>
      </c>
      <c r="P51" s="34"/>
      <c r="Q51" s="34"/>
      <c r="R51" s="34"/>
    </row>
    <row r="52" ht="18.0" customHeight="1">
      <c r="A52" s="28">
        <v>44.0</v>
      </c>
      <c r="B52" s="38">
        <v>44404.0</v>
      </c>
      <c r="C52" s="39">
        <v>2.0</v>
      </c>
      <c r="D52" s="40">
        <v>1.27</v>
      </c>
      <c r="E52" s="41">
        <v>1.5</v>
      </c>
      <c r="F52" s="42">
        <v>0.0</v>
      </c>
      <c r="G52" s="34">
        <f t="shared" ref="G52:I52" si="130">IF(D52="","",G51+M52)</f>
        <v>133405.9717</v>
      </c>
      <c r="H52" s="34">
        <f t="shared" si="130"/>
        <v>137049.2883</v>
      </c>
      <c r="I52" s="34">
        <f t="shared" si="130"/>
        <v>155217.3484</v>
      </c>
      <c r="J52" s="43">
        <f t="shared" ref="J52:L52" si="131">IF(G51="","",G51*0.03)</f>
        <v>3855.292505</v>
      </c>
      <c r="K52" s="44">
        <f t="shared" si="131"/>
        <v>3934.42933</v>
      </c>
      <c r="L52" s="45">
        <f t="shared" si="131"/>
        <v>4656.520452</v>
      </c>
      <c r="M52" s="43">
        <f t="shared" ref="M52:O52" si="132">IF(D52="","",J52*D52)</f>
        <v>4896.221482</v>
      </c>
      <c r="N52" s="44">
        <f t="shared" si="132"/>
        <v>5901.643996</v>
      </c>
      <c r="O52" s="45">
        <f t="shared" si="132"/>
        <v>0</v>
      </c>
      <c r="P52" s="34"/>
      <c r="Q52" s="34"/>
      <c r="R52" s="34"/>
    </row>
    <row r="53" ht="18.0" customHeight="1">
      <c r="A53" s="28">
        <v>45.0</v>
      </c>
      <c r="B53" s="38">
        <v>44410.0</v>
      </c>
      <c r="C53" s="39">
        <v>2.0</v>
      </c>
      <c r="D53" s="40">
        <v>1.27</v>
      </c>
      <c r="E53" s="41">
        <v>1.5</v>
      </c>
      <c r="F53" s="47">
        <v>2.0</v>
      </c>
      <c r="G53" s="34">
        <f t="shared" ref="G53:I53" si="133">IF(D53="","",G52+M53)</f>
        <v>138488.7392</v>
      </c>
      <c r="H53" s="34">
        <f t="shared" si="133"/>
        <v>143216.5063</v>
      </c>
      <c r="I53" s="34">
        <f t="shared" si="133"/>
        <v>164530.3893</v>
      </c>
      <c r="J53" s="43">
        <f t="shared" ref="J53:L53" si="134">IF(G52="","",G52*0.03)</f>
        <v>4002.17915</v>
      </c>
      <c r="K53" s="44">
        <f t="shared" si="134"/>
        <v>4111.47865</v>
      </c>
      <c r="L53" s="45">
        <f t="shared" si="134"/>
        <v>4656.520452</v>
      </c>
      <c r="M53" s="43">
        <f t="shared" ref="M53:O53" si="135">IF(D53="","",J53*D53)</f>
        <v>5082.76752</v>
      </c>
      <c r="N53" s="44">
        <f t="shared" si="135"/>
        <v>6167.217975</v>
      </c>
      <c r="O53" s="45">
        <f t="shared" si="135"/>
        <v>9313.040905</v>
      </c>
      <c r="P53" s="46" t="s">
        <v>28</v>
      </c>
      <c r="Q53" s="34"/>
      <c r="R53" s="34"/>
    </row>
    <row r="54" ht="18.0" customHeight="1">
      <c r="A54" s="28">
        <v>46.0</v>
      </c>
      <c r="B54" s="38">
        <v>44411.0</v>
      </c>
      <c r="C54" s="39">
        <v>2.0</v>
      </c>
      <c r="D54" s="40">
        <v>1.27</v>
      </c>
      <c r="E54" s="41">
        <v>1.5</v>
      </c>
      <c r="F54" s="47">
        <v>2.0</v>
      </c>
      <c r="G54" s="34">
        <f t="shared" ref="G54:I54" si="136">IF(D54="","",G53+M54)</f>
        <v>143765.1601</v>
      </c>
      <c r="H54" s="34">
        <f t="shared" si="136"/>
        <v>149661.2491</v>
      </c>
      <c r="I54" s="34">
        <f t="shared" si="136"/>
        <v>174402.2127</v>
      </c>
      <c r="J54" s="43">
        <f t="shared" ref="J54:L54" si="137">IF(G53="","",G53*0.03)</f>
        <v>4154.662175</v>
      </c>
      <c r="K54" s="44">
        <f t="shared" si="137"/>
        <v>4296.49519</v>
      </c>
      <c r="L54" s="45">
        <f t="shared" si="137"/>
        <v>4935.91168</v>
      </c>
      <c r="M54" s="43">
        <f t="shared" ref="M54:O54" si="138">IF(D54="","",J54*D54)</f>
        <v>5276.420963</v>
      </c>
      <c r="N54" s="44">
        <f t="shared" si="138"/>
        <v>6444.742784</v>
      </c>
      <c r="O54" s="45">
        <f t="shared" si="138"/>
        <v>9871.823359</v>
      </c>
      <c r="P54" s="34"/>
      <c r="Q54" s="34"/>
      <c r="R54" s="34"/>
    </row>
    <row r="55" ht="18.0" customHeight="1">
      <c r="A55" s="28">
        <v>47.0</v>
      </c>
      <c r="B55" s="38">
        <v>44414.0</v>
      </c>
      <c r="C55" s="39">
        <v>1.0</v>
      </c>
      <c r="D55" s="40">
        <v>-1.0</v>
      </c>
      <c r="E55" s="41">
        <v>-1.0</v>
      </c>
      <c r="F55" s="42">
        <v>-1.0</v>
      </c>
      <c r="G55" s="34">
        <f t="shared" ref="G55:I55" si="139">IF(D55="","",G54+M55)</f>
        <v>139452.2053</v>
      </c>
      <c r="H55" s="34">
        <f t="shared" si="139"/>
        <v>145171.4116</v>
      </c>
      <c r="I55" s="34">
        <f t="shared" si="139"/>
        <v>169170.1463</v>
      </c>
      <c r="J55" s="43">
        <f t="shared" ref="J55:L55" si="140">IF(G54="","",G54*0.03)</f>
        <v>4312.954804</v>
      </c>
      <c r="K55" s="44">
        <f t="shared" si="140"/>
        <v>4489.837473</v>
      </c>
      <c r="L55" s="45">
        <f t="shared" si="140"/>
        <v>5232.06638</v>
      </c>
      <c r="M55" s="43">
        <f t="shared" ref="M55:O55" si="141">IF(D55="","",J55*D55)</f>
        <v>-4312.954804</v>
      </c>
      <c r="N55" s="44">
        <f t="shared" si="141"/>
        <v>-4489.837473</v>
      </c>
      <c r="O55" s="45">
        <f t="shared" si="141"/>
        <v>-5232.06638</v>
      </c>
      <c r="P55" s="34"/>
      <c r="Q55" s="34"/>
      <c r="R55" s="34"/>
    </row>
    <row r="56" ht="18.0" customHeight="1">
      <c r="A56" s="28">
        <v>48.0</v>
      </c>
      <c r="B56" s="38">
        <v>44418.0</v>
      </c>
      <c r="C56" s="39">
        <v>1.0</v>
      </c>
      <c r="D56" s="40">
        <v>1.27</v>
      </c>
      <c r="E56" s="41">
        <v>1.5</v>
      </c>
      <c r="F56" s="47">
        <v>2.0</v>
      </c>
      <c r="G56" s="34">
        <f t="shared" ref="G56:I56" si="142">IF(D56="","",G55+M56)</f>
        <v>144765.3344</v>
      </c>
      <c r="H56" s="34">
        <f t="shared" si="142"/>
        <v>151704.1252</v>
      </c>
      <c r="I56" s="34">
        <f t="shared" si="142"/>
        <v>179320.3551</v>
      </c>
      <c r="J56" s="43">
        <f t="shared" ref="J56:L56" si="143">IF(G55="","",G55*0.03)</f>
        <v>4183.56616</v>
      </c>
      <c r="K56" s="44">
        <f t="shared" si="143"/>
        <v>4355.142349</v>
      </c>
      <c r="L56" s="45">
        <f t="shared" si="143"/>
        <v>5075.104389</v>
      </c>
      <c r="M56" s="43">
        <f t="shared" ref="M56:O56" si="144">IF(D56="","",J56*D56)</f>
        <v>5313.129023</v>
      </c>
      <c r="N56" s="44">
        <f t="shared" si="144"/>
        <v>6532.713523</v>
      </c>
      <c r="O56" s="45">
        <f t="shared" si="144"/>
        <v>10150.20878</v>
      </c>
      <c r="P56" s="34"/>
      <c r="Q56" s="34"/>
      <c r="R56" s="34"/>
    </row>
    <row r="57" ht="18.0" customHeight="1">
      <c r="A57" s="28">
        <v>49.0</v>
      </c>
      <c r="B57" s="38">
        <v>44423.0</v>
      </c>
      <c r="C57" s="39">
        <v>2.0</v>
      </c>
      <c r="D57" s="40">
        <v>1.27</v>
      </c>
      <c r="E57" s="41">
        <v>1.5</v>
      </c>
      <c r="F57" s="42">
        <v>2.0</v>
      </c>
      <c r="G57" s="34">
        <f t="shared" ref="G57:I57" si="145">IF(D57="","",G56+M57)</f>
        <v>150280.8936</v>
      </c>
      <c r="H57" s="34">
        <f t="shared" si="145"/>
        <v>158530.8108</v>
      </c>
      <c r="I57" s="34">
        <f t="shared" si="145"/>
        <v>190079.5764</v>
      </c>
      <c r="J57" s="43">
        <f t="shared" ref="J57:L57" si="146">IF(G56="","",G56*0.03)</f>
        <v>4342.960031</v>
      </c>
      <c r="K57" s="44">
        <f t="shared" si="146"/>
        <v>4551.123755</v>
      </c>
      <c r="L57" s="45">
        <f t="shared" si="146"/>
        <v>5379.610652</v>
      </c>
      <c r="M57" s="43">
        <f t="shared" ref="M57:O57" si="147">IF(D57="","",J57*D57)</f>
        <v>5515.559239</v>
      </c>
      <c r="N57" s="44">
        <f t="shared" si="147"/>
        <v>6826.685632</v>
      </c>
      <c r="O57" s="45">
        <f t="shared" si="147"/>
        <v>10759.2213</v>
      </c>
      <c r="P57" s="34"/>
      <c r="Q57" s="34"/>
      <c r="R57" s="34"/>
    </row>
    <row r="58" ht="18.0" customHeight="1">
      <c r="A58" s="28">
        <v>50.0</v>
      </c>
      <c r="B58" s="38">
        <v>44424.0</v>
      </c>
      <c r="C58" s="39">
        <v>2.0</v>
      </c>
      <c r="D58" s="40">
        <v>1.27</v>
      </c>
      <c r="E58" s="41">
        <v>0.0</v>
      </c>
      <c r="F58" s="42">
        <v>0.0</v>
      </c>
      <c r="G58" s="34">
        <f t="shared" ref="G58:I58" si="148">IF(D58="","",G57+M58)</f>
        <v>156006.5956</v>
      </c>
      <c r="H58" s="34">
        <f t="shared" si="148"/>
        <v>158530.8108</v>
      </c>
      <c r="I58" s="34">
        <f t="shared" si="148"/>
        <v>190079.5764</v>
      </c>
      <c r="J58" s="43">
        <f t="shared" ref="J58:L58" si="149">IF(G57="","",G57*0.03)</f>
        <v>4508.426808</v>
      </c>
      <c r="K58" s="44">
        <f t="shared" si="149"/>
        <v>4755.924324</v>
      </c>
      <c r="L58" s="45">
        <f t="shared" si="149"/>
        <v>5702.387291</v>
      </c>
      <c r="M58" s="43">
        <f t="shared" ref="M58:O58" si="150">IF(D58="","",J58*D58)</f>
        <v>5725.702046</v>
      </c>
      <c r="N58" s="44">
        <f t="shared" si="150"/>
        <v>0</v>
      </c>
      <c r="O58" s="45">
        <f t="shared" si="150"/>
        <v>0</v>
      </c>
      <c r="P58" s="34"/>
      <c r="Q58" s="34"/>
      <c r="R58" s="34"/>
    </row>
    <row r="59" ht="18.0" customHeight="1">
      <c r="A59" s="28">
        <v>51.0</v>
      </c>
      <c r="B59" s="38">
        <v>44426.0</v>
      </c>
      <c r="C59" s="39">
        <v>1.0</v>
      </c>
      <c r="D59" s="40">
        <v>1.27</v>
      </c>
      <c r="E59" s="41">
        <v>1.5</v>
      </c>
      <c r="F59" s="47">
        <v>2.0</v>
      </c>
      <c r="G59" s="34">
        <f t="shared" ref="G59:I59" si="151">IF(D59="","",G58+M59)</f>
        <v>161950.4469</v>
      </c>
      <c r="H59" s="34">
        <f t="shared" si="151"/>
        <v>165664.6973</v>
      </c>
      <c r="I59" s="34">
        <f t="shared" si="151"/>
        <v>201484.351</v>
      </c>
      <c r="J59" s="43">
        <f t="shared" ref="J59:L59" si="152">IF(G58="","",G58*0.03)</f>
        <v>4680.197869</v>
      </c>
      <c r="K59" s="44">
        <f t="shared" si="152"/>
        <v>4755.924324</v>
      </c>
      <c r="L59" s="45">
        <f t="shared" si="152"/>
        <v>5702.387291</v>
      </c>
      <c r="M59" s="43">
        <f t="shared" ref="M59:O59" si="153">IF(D59="","",J59*D59)</f>
        <v>5943.851294</v>
      </c>
      <c r="N59" s="44">
        <f t="shared" si="153"/>
        <v>7133.886485</v>
      </c>
      <c r="O59" s="45">
        <f t="shared" si="153"/>
        <v>11404.77458</v>
      </c>
      <c r="P59" s="46" t="s">
        <v>29</v>
      </c>
      <c r="Q59" s="34"/>
      <c r="R59" s="34"/>
    </row>
    <row r="60" ht="18.0" customHeight="1">
      <c r="A60" s="28">
        <v>52.0</v>
      </c>
      <c r="B60" s="38">
        <v>44430.0</v>
      </c>
      <c r="C60" s="39">
        <v>1.0</v>
      </c>
      <c r="D60" s="40">
        <v>1.27</v>
      </c>
      <c r="E60" s="41">
        <v>1.5</v>
      </c>
      <c r="F60" s="42">
        <v>2.0</v>
      </c>
      <c r="G60" s="34">
        <f t="shared" ref="G60:I60" si="154">IF(D60="","",G59+M60)</f>
        <v>168120.759</v>
      </c>
      <c r="H60" s="34">
        <f t="shared" si="154"/>
        <v>173119.6086</v>
      </c>
      <c r="I60" s="34">
        <f t="shared" si="154"/>
        <v>213573.412</v>
      </c>
      <c r="J60" s="43">
        <f t="shared" ref="J60:L60" si="155">IF(G59="","",G59*0.03)</f>
        <v>4858.513408</v>
      </c>
      <c r="K60" s="44">
        <f t="shared" si="155"/>
        <v>4969.940918</v>
      </c>
      <c r="L60" s="45">
        <f t="shared" si="155"/>
        <v>6044.530529</v>
      </c>
      <c r="M60" s="43">
        <f t="shared" ref="M60:O60" si="156">IF(D60="","",J60*D60)</f>
        <v>6170.312028</v>
      </c>
      <c r="N60" s="44">
        <f t="shared" si="156"/>
        <v>7454.911377</v>
      </c>
      <c r="O60" s="45">
        <f t="shared" si="156"/>
        <v>12089.06106</v>
      </c>
      <c r="P60" s="34"/>
      <c r="Q60" s="34"/>
      <c r="R60" s="34"/>
    </row>
    <row r="61" ht="18.0" customHeight="1">
      <c r="A61" s="28">
        <v>53.0</v>
      </c>
      <c r="B61" s="38">
        <v>44431.0</v>
      </c>
      <c r="C61" s="39">
        <v>1.0</v>
      </c>
      <c r="D61" s="40">
        <v>1.27</v>
      </c>
      <c r="E61" s="41">
        <v>1.5</v>
      </c>
      <c r="F61" s="47">
        <v>2.0</v>
      </c>
      <c r="G61" s="34">
        <f t="shared" ref="G61:I61" si="157">IF(D61="","",G60+M61)</f>
        <v>174526.1599</v>
      </c>
      <c r="H61" s="34">
        <f t="shared" si="157"/>
        <v>180909.991</v>
      </c>
      <c r="I61" s="34">
        <f t="shared" si="157"/>
        <v>226387.8167</v>
      </c>
      <c r="J61" s="43">
        <f t="shared" ref="J61:L61" si="158">IF(G60="","",G60*0.03)</f>
        <v>5043.622769</v>
      </c>
      <c r="K61" s="44">
        <f t="shared" si="158"/>
        <v>5193.588259</v>
      </c>
      <c r="L61" s="45">
        <f t="shared" si="158"/>
        <v>6407.202361</v>
      </c>
      <c r="M61" s="43">
        <f t="shared" ref="M61:O61" si="159">IF(D61="","",J61*D61)</f>
        <v>6405.400916</v>
      </c>
      <c r="N61" s="44">
        <f t="shared" si="159"/>
        <v>7790.382389</v>
      </c>
      <c r="O61" s="45">
        <f t="shared" si="159"/>
        <v>12814.40472</v>
      </c>
      <c r="P61" s="34"/>
      <c r="Q61" s="34"/>
      <c r="R61" s="34"/>
    </row>
    <row r="62" ht="18.0" customHeight="1">
      <c r="A62" s="28">
        <v>54.0</v>
      </c>
      <c r="B62" s="38">
        <v>44435.0</v>
      </c>
      <c r="C62" s="39">
        <v>2.0</v>
      </c>
      <c r="D62" s="40">
        <v>-1.0</v>
      </c>
      <c r="E62" s="41">
        <v>-1.0</v>
      </c>
      <c r="F62" s="42">
        <v>-1.0</v>
      </c>
      <c r="G62" s="34">
        <f t="shared" ref="G62:I62" si="160">IF(D62="","",G61+M62)</f>
        <v>169290.3751</v>
      </c>
      <c r="H62" s="34">
        <f t="shared" si="160"/>
        <v>175482.6913</v>
      </c>
      <c r="I62" s="34">
        <f t="shared" si="160"/>
        <v>219596.1822</v>
      </c>
      <c r="J62" s="43">
        <f t="shared" ref="J62:L62" si="161">IF(G61="","",G61*0.03)</f>
        <v>5235.784796</v>
      </c>
      <c r="K62" s="44">
        <f t="shared" si="161"/>
        <v>5427.299731</v>
      </c>
      <c r="L62" s="45">
        <f t="shared" si="161"/>
        <v>6791.634502</v>
      </c>
      <c r="M62" s="43">
        <f t="shared" ref="M62:O62" si="162">IF(D62="","",J62*D62)</f>
        <v>-5235.784796</v>
      </c>
      <c r="N62" s="44">
        <f t="shared" si="162"/>
        <v>-5427.299731</v>
      </c>
      <c r="O62" s="45">
        <f t="shared" si="162"/>
        <v>-6791.634502</v>
      </c>
      <c r="P62" s="46" t="s">
        <v>30</v>
      </c>
      <c r="Q62" s="34"/>
      <c r="R62" s="34"/>
    </row>
    <row r="63" ht="18.0" customHeight="1">
      <c r="A63" s="28">
        <v>55.0</v>
      </c>
      <c r="B63" s="38">
        <v>44445.0</v>
      </c>
      <c r="C63" s="39">
        <v>1.0</v>
      </c>
      <c r="D63" s="40">
        <v>1.27</v>
      </c>
      <c r="E63" s="41">
        <v>1.5</v>
      </c>
      <c r="F63" s="42">
        <v>2.0</v>
      </c>
      <c r="G63" s="34">
        <f t="shared" ref="G63:I63" si="163">IF(D63="","",G62+M63)</f>
        <v>175740.3384</v>
      </c>
      <c r="H63" s="34">
        <f t="shared" si="163"/>
        <v>183379.4124</v>
      </c>
      <c r="I63" s="34">
        <f t="shared" si="163"/>
        <v>232771.9532</v>
      </c>
      <c r="J63" s="43">
        <f t="shared" ref="J63:L63" si="164">IF(G62="","",G62*0.03)</f>
        <v>5078.711252</v>
      </c>
      <c r="K63" s="44">
        <f t="shared" si="164"/>
        <v>5264.480739</v>
      </c>
      <c r="L63" s="45">
        <f t="shared" si="164"/>
        <v>6587.885467</v>
      </c>
      <c r="M63" s="43">
        <f t="shared" ref="M63:O63" si="165">IF(D63="","",J63*D63)</f>
        <v>6449.963291</v>
      </c>
      <c r="N63" s="44">
        <f t="shared" si="165"/>
        <v>7896.721109</v>
      </c>
      <c r="O63" s="45">
        <f t="shared" si="165"/>
        <v>13175.77093</v>
      </c>
      <c r="P63" s="34"/>
      <c r="Q63" s="34"/>
      <c r="R63" s="34"/>
    </row>
    <row r="64" ht="18.0" customHeight="1">
      <c r="A64" s="28">
        <v>56.0</v>
      </c>
      <c r="B64" s="38">
        <v>44456.0</v>
      </c>
      <c r="C64" s="39">
        <v>1.0</v>
      </c>
      <c r="D64" s="40">
        <v>1.27</v>
      </c>
      <c r="E64" s="41">
        <v>1.5</v>
      </c>
      <c r="F64" s="42">
        <v>0.0</v>
      </c>
      <c r="G64" s="34">
        <f t="shared" ref="G64:I64" si="166">IF(D64="","",G63+M64)</f>
        <v>182436.0453</v>
      </c>
      <c r="H64" s="34">
        <f t="shared" si="166"/>
        <v>191631.486</v>
      </c>
      <c r="I64" s="34">
        <f t="shared" si="166"/>
        <v>232771.9532</v>
      </c>
      <c r="J64" s="43">
        <f t="shared" ref="J64:L64" si="167">IF(G63="","",G63*0.03)</f>
        <v>5272.210151</v>
      </c>
      <c r="K64" s="44">
        <f t="shared" si="167"/>
        <v>5501.382372</v>
      </c>
      <c r="L64" s="45">
        <f t="shared" si="167"/>
        <v>6983.158595</v>
      </c>
      <c r="M64" s="43">
        <f t="shared" ref="M64:O64" si="168">IF(D64="","",J64*D64)</f>
        <v>6695.706892</v>
      </c>
      <c r="N64" s="44">
        <f t="shared" si="168"/>
        <v>8252.073559</v>
      </c>
      <c r="O64" s="45">
        <f t="shared" si="168"/>
        <v>0</v>
      </c>
      <c r="P64" s="34"/>
      <c r="Q64" s="34"/>
      <c r="R64" s="34"/>
    </row>
    <row r="65" ht="18.0" customHeight="1">
      <c r="A65" s="28">
        <v>57.0</v>
      </c>
      <c r="B65" s="38">
        <v>44460.0</v>
      </c>
      <c r="C65" s="39">
        <v>1.0</v>
      </c>
      <c r="D65" s="40">
        <v>-1.0</v>
      </c>
      <c r="E65" s="41">
        <v>-1.0</v>
      </c>
      <c r="F65" s="42">
        <v>-1.0</v>
      </c>
      <c r="G65" s="34">
        <f t="shared" ref="G65:I65" si="169">IF(D65="","",G64+M65)</f>
        <v>176962.9639</v>
      </c>
      <c r="H65" s="34">
        <f t="shared" si="169"/>
        <v>185882.5414</v>
      </c>
      <c r="I65" s="34">
        <f t="shared" si="169"/>
        <v>225788.7946</v>
      </c>
      <c r="J65" s="43">
        <f t="shared" ref="J65:L65" si="170">IF(G64="","",G64*0.03)</f>
        <v>5473.081358</v>
      </c>
      <c r="K65" s="44">
        <f t="shared" si="170"/>
        <v>5748.944579</v>
      </c>
      <c r="L65" s="45">
        <f t="shared" si="170"/>
        <v>6983.158595</v>
      </c>
      <c r="M65" s="43">
        <f t="shared" ref="M65:O65" si="171">IF(D65="","",J65*D65)</f>
        <v>-5473.081358</v>
      </c>
      <c r="N65" s="44">
        <f t="shared" si="171"/>
        <v>-5748.944579</v>
      </c>
      <c r="O65" s="45">
        <f t="shared" si="171"/>
        <v>-6983.158595</v>
      </c>
      <c r="P65" s="46" t="s">
        <v>31</v>
      </c>
      <c r="Q65" s="34"/>
      <c r="R65" s="34"/>
    </row>
    <row r="66" ht="18.0" customHeight="1">
      <c r="A66" s="28">
        <v>58.0</v>
      </c>
      <c r="B66" s="38">
        <v>44461.0</v>
      </c>
      <c r="C66" s="39">
        <v>1.0</v>
      </c>
      <c r="D66" s="40">
        <v>1.27</v>
      </c>
      <c r="E66" s="41">
        <v>1.5</v>
      </c>
      <c r="F66" s="47">
        <v>2.0</v>
      </c>
      <c r="G66" s="34">
        <f t="shared" ref="G66:I66" si="172">IF(D66="","",G65+M66)</f>
        <v>183705.2528</v>
      </c>
      <c r="H66" s="34">
        <f t="shared" si="172"/>
        <v>194247.2558</v>
      </c>
      <c r="I66" s="34">
        <f t="shared" si="172"/>
        <v>239336.1223</v>
      </c>
      <c r="J66" s="43">
        <f t="shared" ref="J66:L66" si="173">IF(G65="","",G65*0.03)</f>
        <v>5308.888917</v>
      </c>
      <c r="K66" s="44">
        <f t="shared" si="173"/>
        <v>5576.476242</v>
      </c>
      <c r="L66" s="45">
        <f t="shared" si="173"/>
        <v>6773.663837</v>
      </c>
      <c r="M66" s="43">
        <f t="shared" ref="M66:O66" si="174">IF(D66="","",J66*D66)</f>
        <v>6742.288925</v>
      </c>
      <c r="N66" s="44">
        <f t="shared" si="174"/>
        <v>8364.714363</v>
      </c>
      <c r="O66" s="45">
        <f t="shared" si="174"/>
        <v>13547.32767</v>
      </c>
      <c r="P66" s="34"/>
      <c r="Q66" s="34"/>
      <c r="R66" s="34"/>
    </row>
    <row r="67" ht="18.0" customHeight="1">
      <c r="A67" s="28">
        <v>59.0</v>
      </c>
      <c r="B67" s="38">
        <v>44466.0</v>
      </c>
      <c r="C67" s="39">
        <v>1.0</v>
      </c>
      <c r="D67" s="40">
        <v>1.27</v>
      </c>
      <c r="E67" s="41">
        <v>1.5</v>
      </c>
      <c r="F67" s="47">
        <v>2.0</v>
      </c>
      <c r="G67" s="34">
        <f t="shared" ref="G67:I67" si="175">IF(D67="","",G66+M67)</f>
        <v>190704.423</v>
      </c>
      <c r="H67" s="34">
        <f t="shared" si="175"/>
        <v>202988.3823</v>
      </c>
      <c r="I67" s="34">
        <f t="shared" si="175"/>
        <v>253696.2896</v>
      </c>
      <c r="J67" s="43">
        <f t="shared" ref="J67:L67" si="176">IF(G66="","",G66*0.03)</f>
        <v>5511.157585</v>
      </c>
      <c r="K67" s="44">
        <f t="shared" si="176"/>
        <v>5827.417673</v>
      </c>
      <c r="L67" s="45">
        <f t="shared" si="176"/>
        <v>7180.083668</v>
      </c>
      <c r="M67" s="43">
        <f t="shared" ref="M67:O67" si="177">IF(D67="","",J67*D67)</f>
        <v>6999.170133</v>
      </c>
      <c r="N67" s="44">
        <f t="shared" si="177"/>
        <v>8741.126509</v>
      </c>
      <c r="O67" s="45">
        <f t="shared" si="177"/>
        <v>14360.16734</v>
      </c>
      <c r="P67" s="34"/>
      <c r="Q67" s="34"/>
      <c r="R67" s="34"/>
    </row>
    <row r="68" ht="18.0" customHeight="1">
      <c r="A68" s="28">
        <v>60.0</v>
      </c>
      <c r="B68" s="38">
        <v>44467.0</v>
      </c>
      <c r="C68" s="39">
        <v>1.0</v>
      </c>
      <c r="D68" s="40">
        <v>1.27</v>
      </c>
      <c r="E68" s="41">
        <v>0.0</v>
      </c>
      <c r="F68" s="42">
        <v>0.0</v>
      </c>
      <c r="G68" s="34">
        <f t="shared" ref="G68:I68" si="178">IF(D68="","",G67+M68)</f>
        <v>197970.2615</v>
      </c>
      <c r="H68" s="34">
        <f t="shared" si="178"/>
        <v>202988.3823</v>
      </c>
      <c r="I68" s="34">
        <f t="shared" si="178"/>
        <v>253696.2896</v>
      </c>
      <c r="J68" s="43">
        <f t="shared" ref="J68:L68" si="179">IF(G67="","",G67*0.03)</f>
        <v>5721.132689</v>
      </c>
      <c r="K68" s="44">
        <f t="shared" si="179"/>
        <v>6089.651468</v>
      </c>
      <c r="L68" s="45">
        <f t="shared" si="179"/>
        <v>7610.888688</v>
      </c>
      <c r="M68" s="43">
        <f t="shared" ref="M68:O68" si="180">IF(D68="","",J68*D68)</f>
        <v>7265.838515</v>
      </c>
      <c r="N68" s="44">
        <f t="shared" si="180"/>
        <v>0</v>
      </c>
      <c r="O68" s="45">
        <f t="shared" si="180"/>
        <v>0</v>
      </c>
      <c r="P68" s="34"/>
      <c r="Q68" s="34"/>
      <c r="R68" s="34"/>
    </row>
    <row r="69" ht="18.0" customHeight="1">
      <c r="A69" s="28">
        <v>61.0</v>
      </c>
      <c r="B69" s="38">
        <v>44473.0</v>
      </c>
      <c r="C69" s="39">
        <v>1.0</v>
      </c>
      <c r="D69" s="40">
        <v>-1.0</v>
      </c>
      <c r="E69" s="41">
        <v>-1.0</v>
      </c>
      <c r="F69" s="42">
        <v>-1.0</v>
      </c>
      <c r="G69" s="34">
        <f t="shared" ref="G69:I69" si="181">IF(D69="","",G68+M69)</f>
        <v>192031.1536</v>
      </c>
      <c r="H69" s="34">
        <f t="shared" si="181"/>
        <v>196898.7308</v>
      </c>
      <c r="I69" s="34">
        <f t="shared" si="181"/>
        <v>246085.4009</v>
      </c>
      <c r="J69" s="43">
        <f t="shared" ref="J69:L69" si="182">IF(G68="","",G68*0.03)</f>
        <v>5939.107844</v>
      </c>
      <c r="K69" s="44">
        <f t="shared" si="182"/>
        <v>6089.651468</v>
      </c>
      <c r="L69" s="45">
        <f t="shared" si="182"/>
        <v>7610.888688</v>
      </c>
      <c r="M69" s="43">
        <f t="shared" ref="M69:O69" si="183">IF(D69="","",J69*D69)</f>
        <v>-5939.107844</v>
      </c>
      <c r="N69" s="44">
        <f t="shared" si="183"/>
        <v>-6089.651468</v>
      </c>
      <c r="O69" s="45">
        <f t="shared" si="183"/>
        <v>-7610.888688</v>
      </c>
      <c r="P69" s="34"/>
      <c r="Q69" s="34"/>
      <c r="R69" s="34"/>
    </row>
    <row r="70" ht="18.0" customHeight="1">
      <c r="A70" s="28">
        <v>62.0</v>
      </c>
      <c r="B70" s="38">
        <v>44474.0</v>
      </c>
      <c r="C70" s="39">
        <v>1.0</v>
      </c>
      <c r="D70" s="40">
        <v>1.27</v>
      </c>
      <c r="E70" s="41">
        <v>1.5</v>
      </c>
      <c r="F70" s="42">
        <v>2.0</v>
      </c>
      <c r="G70" s="34">
        <f t="shared" ref="G70:I70" si="184">IF(D70="","",G69+M70)</f>
        <v>199347.5406</v>
      </c>
      <c r="H70" s="34">
        <f t="shared" si="184"/>
        <v>205759.1737</v>
      </c>
      <c r="I70" s="34">
        <f t="shared" si="184"/>
        <v>260850.525</v>
      </c>
      <c r="J70" s="43">
        <f t="shared" ref="J70:L70" si="185">IF(G69="","",G69*0.03)</f>
        <v>5760.934609</v>
      </c>
      <c r="K70" s="44">
        <f t="shared" si="185"/>
        <v>5906.961924</v>
      </c>
      <c r="L70" s="45">
        <f t="shared" si="185"/>
        <v>7382.562027</v>
      </c>
      <c r="M70" s="43">
        <f t="shared" ref="M70:O70" si="186">IF(D70="","",J70*D70)</f>
        <v>7316.386954</v>
      </c>
      <c r="N70" s="44">
        <f t="shared" si="186"/>
        <v>8860.442886</v>
      </c>
      <c r="O70" s="45">
        <f t="shared" si="186"/>
        <v>14765.12405</v>
      </c>
      <c r="P70" s="34"/>
      <c r="Q70" s="34"/>
      <c r="R70" s="34"/>
    </row>
    <row r="71" ht="18.0" customHeight="1">
      <c r="A71" s="28">
        <v>63.0</v>
      </c>
      <c r="B71" s="38">
        <v>44476.0</v>
      </c>
      <c r="C71" s="39">
        <v>1.0</v>
      </c>
      <c r="D71" s="40">
        <v>1.27</v>
      </c>
      <c r="E71" s="41">
        <v>1.5</v>
      </c>
      <c r="F71" s="47">
        <v>2.0</v>
      </c>
      <c r="G71" s="34">
        <f t="shared" ref="G71:I71" si="187">IF(D71="","",G70+M71)</f>
        <v>206942.6819</v>
      </c>
      <c r="H71" s="34">
        <f t="shared" si="187"/>
        <v>215018.3365</v>
      </c>
      <c r="I71" s="34">
        <f t="shared" si="187"/>
        <v>276501.5565</v>
      </c>
      <c r="J71" s="43">
        <f t="shared" ref="J71:L71" si="188">IF(G70="","",G70*0.03)</f>
        <v>5980.426218</v>
      </c>
      <c r="K71" s="44">
        <f t="shared" si="188"/>
        <v>6172.77521</v>
      </c>
      <c r="L71" s="45">
        <f t="shared" si="188"/>
        <v>7825.515749</v>
      </c>
      <c r="M71" s="43">
        <f t="shared" ref="M71:O71" si="189">IF(D71="","",J71*D71)</f>
        <v>7595.141296</v>
      </c>
      <c r="N71" s="44">
        <f t="shared" si="189"/>
        <v>9259.162816</v>
      </c>
      <c r="O71" s="45">
        <f t="shared" si="189"/>
        <v>15651.0315</v>
      </c>
      <c r="P71" s="34"/>
      <c r="Q71" s="34"/>
      <c r="R71" s="34"/>
    </row>
    <row r="72" ht="18.0" customHeight="1">
      <c r="A72" s="28">
        <v>64.0</v>
      </c>
      <c r="B72" s="38">
        <v>44483.0</v>
      </c>
      <c r="C72" s="39">
        <v>1.0</v>
      </c>
      <c r="D72" s="40">
        <v>1.27</v>
      </c>
      <c r="E72" s="41">
        <v>1.5</v>
      </c>
      <c r="F72" s="47">
        <v>2.0</v>
      </c>
      <c r="G72" s="34">
        <f t="shared" ref="G72:I72" si="190">IF(D72="","",G71+M72)</f>
        <v>214827.1981</v>
      </c>
      <c r="H72" s="34">
        <f t="shared" si="190"/>
        <v>224694.1616</v>
      </c>
      <c r="I72" s="34">
        <f t="shared" si="190"/>
        <v>293091.6498</v>
      </c>
      <c r="J72" s="43">
        <f t="shared" ref="J72:L72" si="191">IF(G71="","",G71*0.03)</f>
        <v>6208.280457</v>
      </c>
      <c r="K72" s="44">
        <f t="shared" si="191"/>
        <v>6450.550095</v>
      </c>
      <c r="L72" s="45">
        <f t="shared" si="191"/>
        <v>8295.046694</v>
      </c>
      <c r="M72" s="43">
        <f t="shared" ref="M72:O72" si="192">IF(D72="","",J72*D72)</f>
        <v>7884.51618</v>
      </c>
      <c r="N72" s="44">
        <f t="shared" si="192"/>
        <v>9675.825142</v>
      </c>
      <c r="O72" s="45">
        <f t="shared" si="192"/>
        <v>16590.09339</v>
      </c>
      <c r="P72" s="34"/>
      <c r="Q72" s="34"/>
      <c r="R72" s="34"/>
    </row>
    <row r="73" ht="18.0" customHeight="1">
      <c r="A73" s="28">
        <v>65.0</v>
      </c>
      <c r="B73" s="38">
        <v>44490.0</v>
      </c>
      <c r="C73" s="39">
        <v>2.0</v>
      </c>
      <c r="D73" s="40">
        <v>-1.0</v>
      </c>
      <c r="E73" s="41">
        <v>-1.0</v>
      </c>
      <c r="F73" s="42">
        <v>-1.0</v>
      </c>
      <c r="G73" s="34">
        <f t="shared" ref="G73:I73" si="193">IF(D73="","",G72+M73)</f>
        <v>208382.3821</v>
      </c>
      <c r="H73" s="34">
        <f t="shared" si="193"/>
        <v>217953.3368</v>
      </c>
      <c r="I73" s="34">
        <f t="shared" si="193"/>
        <v>284298.9003</v>
      </c>
      <c r="J73" s="43">
        <f t="shared" ref="J73:L73" si="194">IF(G72="","",G72*0.03)</f>
        <v>6444.815942</v>
      </c>
      <c r="K73" s="44">
        <f t="shared" si="194"/>
        <v>6740.824849</v>
      </c>
      <c r="L73" s="45">
        <f t="shared" si="194"/>
        <v>8792.749495</v>
      </c>
      <c r="M73" s="43">
        <f t="shared" ref="M73:O73" si="195">IF(D73="","",J73*D73)</f>
        <v>-6444.815942</v>
      </c>
      <c r="N73" s="44">
        <f t="shared" si="195"/>
        <v>-6740.824849</v>
      </c>
      <c r="O73" s="45">
        <f t="shared" si="195"/>
        <v>-8792.749495</v>
      </c>
      <c r="P73" s="46" t="s">
        <v>32</v>
      </c>
      <c r="Q73" s="34"/>
      <c r="R73" s="34"/>
    </row>
    <row r="74" ht="18.0" customHeight="1">
      <c r="A74" s="28">
        <v>66.0</v>
      </c>
      <c r="B74" s="38">
        <v>44495.0</v>
      </c>
      <c r="C74" s="39">
        <v>1.0</v>
      </c>
      <c r="D74" s="40">
        <v>-1.0</v>
      </c>
      <c r="E74" s="41">
        <v>-1.0</v>
      </c>
      <c r="F74" s="42">
        <v>-1.0</v>
      </c>
      <c r="G74" s="34">
        <f t="shared" ref="G74:I74" si="196">IF(D74="","",G73+M74)</f>
        <v>202130.9107</v>
      </c>
      <c r="H74" s="34">
        <f t="shared" si="196"/>
        <v>211414.7367</v>
      </c>
      <c r="I74" s="34">
        <f t="shared" si="196"/>
        <v>275769.9333</v>
      </c>
      <c r="J74" s="43">
        <f t="shared" ref="J74:L74" si="197">IF(G73="","",G73*0.03)</f>
        <v>6251.471464</v>
      </c>
      <c r="K74" s="44">
        <f t="shared" si="197"/>
        <v>6538.600104</v>
      </c>
      <c r="L74" s="45">
        <f t="shared" si="197"/>
        <v>8528.96701</v>
      </c>
      <c r="M74" s="43">
        <f t="shared" ref="M74:O74" si="198">IF(D74="","",J74*D74)</f>
        <v>-6251.471464</v>
      </c>
      <c r="N74" s="44">
        <f t="shared" si="198"/>
        <v>-6538.600104</v>
      </c>
      <c r="O74" s="45">
        <f t="shared" si="198"/>
        <v>-8528.96701</v>
      </c>
      <c r="P74" s="46" t="s">
        <v>33</v>
      </c>
      <c r="Q74" s="34"/>
      <c r="R74" s="34"/>
    </row>
    <row r="75" ht="18.0" customHeight="1">
      <c r="A75" s="28">
        <v>67.0</v>
      </c>
      <c r="B75" s="38">
        <v>44498.0</v>
      </c>
      <c r="C75" s="39">
        <v>1.0</v>
      </c>
      <c r="D75" s="40">
        <v>1.27</v>
      </c>
      <c r="E75" s="41">
        <v>1.5</v>
      </c>
      <c r="F75" s="42">
        <v>2.0</v>
      </c>
      <c r="G75" s="34">
        <f t="shared" ref="G75:I75" si="199">IF(D75="","",G74+M75)</f>
        <v>209832.0984</v>
      </c>
      <c r="H75" s="34">
        <f t="shared" si="199"/>
        <v>220928.3998</v>
      </c>
      <c r="I75" s="34">
        <f t="shared" si="199"/>
        <v>292316.1293</v>
      </c>
      <c r="J75" s="43">
        <f t="shared" ref="J75:L75" si="200">IF(G74="","",G74*0.03)</f>
        <v>6063.92732</v>
      </c>
      <c r="K75" s="44">
        <f t="shared" si="200"/>
        <v>6342.442101</v>
      </c>
      <c r="L75" s="45">
        <f t="shared" si="200"/>
        <v>8273.098</v>
      </c>
      <c r="M75" s="43">
        <f t="shared" ref="M75:O75" si="201">IF(D75="","",J75*D75)</f>
        <v>7701.187696</v>
      </c>
      <c r="N75" s="44">
        <f t="shared" si="201"/>
        <v>9513.663151</v>
      </c>
      <c r="O75" s="45">
        <f t="shared" si="201"/>
        <v>16546.196</v>
      </c>
      <c r="P75" s="34"/>
      <c r="Q75" s="34"/>
      <c r="R75" s="34"/>
    </row>
    <row r="76" ht="18.0" customHeight="1">
      <c r="A76" s="28">
        <v>68.0</v>
      </c>
      <c r="B76" s="38">
        <v>44502.0</v>
      </c>
      <c r="C76" s="39">
        <v>2.0</v>
      </c>
      <c r="D76" s="40">
        <v>1.27</v>
      </c>
      <c r="E76" s="41">
        <v>1.5</v>
      </c>
      <c r="F76" s="42">
        <v>2.0</v>
      </c>
      <c r="G76" s="34">
        <f t="shared" ref="G76:I76" si="202">IF(D76="","",G75+M76)</f>
        <v>217826.7013</v>
      </c>
      <c r="H76" s="34">
        <f t="shared" si="202"/>
        <v>230870.1778</v>
      </c>
      <c r="I76" s="34">
        <f t="shared" si="202"/>
        <v>309855.0971</v>
      </c>
      <c r="J76" s="43">
        <f t="shared" ref="J76:L76" si="203">IF(G75="","",G75*0.03)</f>
        <v>6294.962951</v>
      </c>
      <c r="K76" s="44">
        <f t="shared" si="203"/>
        <v>6627.851995</v>
      </c>
      <c r="L76" s="45">
        <f t="shared" si="203"/>
        <v>8769.48388</v>
      </c>
      <c r="M76" s="43">
        <f t="shared" ref="M76:O76" si="204">IF(D76="","",J76*D76)</f>
        <v>7994.602947</v>
      </c>
      <c r="N76" s="44">
        <f t="shared" si="204"/>
        <v>9941.777993</v>
      </c>
      <c r="O76" s="45">
        <f t="shared" si="204"/>
        <v>17538.96776</v>
      </c>
      <c r="P76" s="34"/>
      <c r="Q76" s="34"/>
      <c r="R76" s="34"/>
    </row>
    <row r="77" ht="18.0" customHeight="1">
      <c r="A77" s="28">
        <v>69.0</v>
      </c>
      <c r="B77" s="38">
        <v>44512.0</v>
      </c>
      <c r="C77" s="39">
        <v>1.0</v>
      </c>
      <c r="D77" s="40">
        <v>-1.0</v>
      </c>
      <c r="E77" s="41">
        <v>-1.0</v>
      </c>
      <c r="F77" s="42">
        <v>-1.0</v>
      </c>
      <c r="G77" s="34">
        <f t="shared" ref="G77:I77" si="205">IF(D77="","",G76+M77)</f>
        <v>211291.9003</v>
      </c>
      <c r="H77" s="34">
        <f t="shared" si="205"/>
        <v>223944.0725</v>
      </c>
      <c r="I77" s="34">
        <f t="shared" si="205"/>
        <v>300559.4442</v>
      </c>
      <c r="J77" s="43">
        <f t="shared" ref="J77:L77" si="206">IF(G76="","",G76*0.03)</f>
        <v>6534.801039</v>
      </c>
      <c r="K77" s="44">
        <f t="shared" si="206"/>
        <v>6926.105335</v>
      </c>
      <c r="L77" s="45">
        <f t="shared" si="206"/>
        <v>9295.652913</v>
      </c>
      <c r="M77" s="43">
        <f t="shared" ref="M77:O77" si="207">IF(D77="","",J77*D77)</f>
        <v>-6534.801039</v>
      </c>
      <c r="N77" s="44">
        <f t="shared" si="207"/>
        <v>-6926.105335</v>
      </c>
      <c r="O77" s="45">
        <f t="shared" si="207"/>
        <v>-9295.652913</v>
      </c>
      <c r="P77" s="34"/>
      <c r="Q77" s="34"/>
      <c r="R77" s="34"/>
    </row>
    <row r="78" ht="18.0" customHeight="1">
      <c r="A78" s="28">
        <v>70.0</v>
      </c>
      <c r="B78" s="38">
        <v>44519.0</v>
      </c>
      <c r="C78" s="39">
        <v>1.0</v>
      </c>
      <c r="D78" s="40">
        <v>1.27</v>
      </c>
      <c r="E78" s="41">
        <v>1.5</v>
      </c>
      <c r="F78" s="42">
        <v>2.0</v>
      </c>
      <c r="G78" s="34">
        <f t="shared" ref="G78:I78" si="208">IF(D78="","",G77+M78)</f>
        <v>219342.1217</v>
      </c>
      <c r="H78" s="34">
        <f t="shared" si="208"/>
        <v>234021.5558</v>
      </c>
      <c r="I78" s="34">
        <f t="shared" si="208"/>
        <v>318593.0108</v>
      </c>
      <c r="J78" s="43">
        <f t="shared" ref="J78:L78" si="209">IF(G77="","",G77*0.03)</f>
        <v>6338.757008</v>
      </c>
      <c r="K78" s="44">
        <f t="shared" si="209"/>
        <v>6718.322175</v>
      </c>
      <c r="L78" s="45">
        <f t="shared" si="209"/>
        <v>9016.783325</v>
      </c>
      <c r="M78" s="43">
        <f t="shared" ref="M78:O78" si="210">IF(D78="","",J78*D78)</f>
        <v>8050.2214</v>
      </c>
      <c r="N78" s="44">
        <f t="shared" si="210"/>
        <v>10077.48326</v>
      </c>
      <c r="O78" s="45">
        <f t="shared" si="210"/>
        <v>18033.56665</v>
      </c>
      <c r="P78" s="46" t="s">
        <v>29</v>
      </c>
      <c r="Q78" s="34"/>
      <c r="R78" s="34"/>
    </row>
    <row r="79" ht="18.0" customHeight="1">
      <c r="A79" s="28">
        <v>71.0</v>
      </c>
      <c r="B79" s="38">
        <v>44526.0</v>
      </c>
      <c r="C79" s="39">
        <v>1.0</v>
      </c>
      <c r="D79" s="40">
        <v>-1.0</v>
      </c>
      <c r="E79" s="41">
        <v>-1.0</v>
      </c>
      <c r="F79" s="42">
        <v>-1.0</v>
      </c>
      <c r="G79" s="34">
        <f t="shared" ref="G79:I79" si="211">IF(D79="","",G78+M79)</f>
        <v>212761.858</v>
      </c>
      <c r="H79" s="34">
        <f t="shared" si="211"/>
        <v>227000.9091</v>
      </c>
      <c r="I79" s="34">
        <f t="shared" si="211"/>
        <v>309035.2205</v>
      </c>
      <c r="J79" s="43">
        <f t="shared" ref="J79:L79" si="212">IF(G78="","",G78*0.03)</f>
        <v>6580.26365</v>
      </c>
      <c r="K79" s="44">
        <f t="shared" si="212"/>
        <v>7020.646673</v>
      </c>
      <c r="L79" s="45">
        <f t="shared" si="212"/>
        <v>9557.790325</v>
      </c>
      <c r="M79" s="43">
        <f t="shared" ref="M79:O79" si="213">IF(D79="","",J79*D79)</f>
        <v>-6580.26365</v>
      </c>
      <c r="N79" s="44">
        <f t="shared" si="213"/>
        <v>-7020.646673</v>
      </c>
      <c r="O79" s="45">
        <f t="shared" si="213"/>
        <v>-9557.790325</v>
      </c>
      <c r="P79" s="34"/>
      <c r="Q79" s="34"/>
      <c r="R79" s="34"/>
    </row>
    <row r="80" ht="18.0" customHeight="1">
      <c r="A80" s="28">
        <v>72.0</v>
      </c>
      <c r="B80" s="38">
        <v>44533.0</v>
      </c>
      <c r="C80" s="39">
        <v>1.0</v>
      </c>
      <c r="D80" s="40">
        <v>1.27</v>
      </c>
      <c r="E80" s="41">
        <v>1.5</v>
      </c>
      <c r="F80" s="42">
        <v>0.0</v>
      </c>
      <c r="G80" s="34">
        <f t="shared" ref="G80:I80" si="214">IF(D80="","",G79+M80)</f>
        <v>220868.0848</v>
      </c>
      <c r="H80" s="34">
        <f t="shared" si="214"/>
        <v>237215.95</v>
      </c>
      <c r="I80" s="34">
        <f t="shared" si="214"/>
        <v>309035.2205</v>
      </c>
      <c r="J80" s="43">
        <f t="shared" ref="J80:L80" si="215">IF(G79="","",G79*0.03)</f>
        <v>6382.85574</v>
      </c>
      <c r="K80" s="44">
        <f t="shared" si="215"/>
        <v>6810.027273</v>
      </c>
      <c r="L80" s="45">
        <f t="shared" si="215"/>
        <v>9271.056615</v>
      </c>
      <c r="M80" s="43">
        <f t="shared" ref="M80:O80" si="216">IF(D80="","",J80*D80)</f>
        <v>8106.22679</v>
      </c>
      <c r="N80" s="44">
        <f t="shared" si="216"/>
        <v>10215.04091</v>
      </c>
      <c r="O80" s="45">
        <f t="shared" si="216"/>
        <v>0</v>
      </c>
      <c r="P80" s="34"/>
      <c r="Q80" s="34"/>
      <c r="R80" s="34"/>
    </row>
    <row r="81" ht="18.0" customHeight="1">
      <c r="A81" s="28">
        <v>73.0</v>
      </c>
      <c r="B81" s="38">
        <v>44536.0</v>
      </c>
      <c r="C81" s="39">
        <v>1.0</v>
      </c>
      <c r="D81" s="40">
        <v>1.27</v>
      </c>
      <c r="E81" s="41">
        <v>1.5</v>
      </c>
      <c r="F81" s="42">
        <v>2.0</v>
      </c>
      <c r="G81" s="34">
        <f t="shared" ref="G81:I81" si="217">IF(D81="","",G80+M81)</f>
        <v>229283.1588</v>
      </c>
      <c r="H81" s="34">
        <f t="shared" si="217"/>
        <v>247890.6677</v>
      </c>
      <c r="I81" s="34">
        <f t="shared" si="217"/>
        <v>327577.3337</v>
      </c>
      <c r="J81" s="43">
        <f t="shared" ref="J81:L81" si="218">IF(G80="","",G80*0.03)</f>
        <v>6626.042544</v>
      </c>
      <c r="K81" s="44">
        <f t="shared" si="218"/>
        <v>7116.4785</v>
      </c>
      <c r="L81" s="45">
        <f t="shared" si="218"/>
        <v>9271.056615</v>
      </c>
      <c r="M81" s="43">
        <f t="shared" ref="M81:O81" si="219">IF(D81="","",J81*D81)</f>
        <v>8415.074031</v>
      </c>
      <c r="N81" s="44">
        <f t="shared" si="219"/>
        <v>10674.71775</v>
      </c>
      <c r="O81" s="45">
        <f t="shared" si="219"/>
        <v>18542.11323</v>
      </c>
      <c r="P81" s="34"/>
      <c r="Q81" s="34"/>
      <c r="R81" s="34"/>
    </row>
    <row r="82" ht="18.0" customHeight="1">
      <c r="A82" s="28">
        <v>74.0</v>
      </c>
      <c r="B82" s="38">
        <v>44540.0</v>
      </c>
      <c r="C82" s="39">
        <v>1.0</v>
      </c>
      <c r="D82" s="40">
        <v>1.27</v>
      </c>
      <c r="E82" s="41">
        <v>1.5</v>
      </c>
      <c r="F82" s="42">
        <v>0.0</v>
      </c>
      <c r="G82" s="34">
        <f t="shared" ref="G82:I82" si="220">IF(D82="","",G81+M82)</f>
        <v>238018.8472</v>
      </c>
      <c r="H82" s="34">
        <f t="shared" si="220"/>
        <v>259045.7478</v>
      </c>
      <c r="I82" s="34">
        <f t="shared" si="220"/>
        <v>327577.3337</v>
      </c>
      <c r="J82" s="43">
        <f t="shared" ref="J82:L82" si="221">IF(G81="","",G81*0.03)</f>
        <v>6878.494765</v>
      </c>
      <c r="K82" s="44">
        <f t="shared" si="221"/>
        <v>7436.720032</v>
      </c>
      <c r="L82" s="45">
        <f t="shared" si="221"/>
        <v>9827.320012</v>
      </c>
      <c r="M82" s="43">
        <f t="shared" ref="M82:O82" si="222">IF(D82="","",J82*D82)</f>
        <v>8735.688352</v>
      </c>
      <c r="N82" s="44">
        <f t="shared" si="222"/>
        <v>11155.08005</v>
      </c>
      <c r="O82" s="45">
        <f t="shared" si="222"/>
        <v>0</v>
      </c>
      <c r="P82" s="34"/>
      <c r="Q82" s="34"/>
      <c r="R82" s="34"/>
    </row>
    <row r="83" ht="18.0" customHeight="1">
      <c r="A83" s="28">
        <v>75.0</v>
      </c>
      <c r="B83" s="38">
        <v>44543.0</v>
      </c>
      <c r="C83" s="39">
        <v>1.0</v>
      </c>
      <c r="D83" s="40">
        <v>1.27</v>
      </c>
      <c r="E83" s="41">
        <v>0.0</v>
      </c>
      <c r="F83" s="42">
        <v>0.0</v>
      </c>
      <c r="G83" s="34">
        <f t="shared" ref="G83:I83" si="223">IF(D83="","",G82+M83)</f>
        <v>247087.3653</v>
      </c>
      <c r="H83" s="34">
        <f t="shared" si="223"/>
        <v>259045.7478</v>
      </c>
      <c r="I83" s="34">
        <f t="shared" si="223"/>
        <v>327577.3337</v>
      </c>
      <c r="J83" s="43">
        <f t="shared" ref="J83:L83" si="224">IF(G82="","",G82*0.03)</f>
        <v>7140.565416</v>
      </c>
      <c r="K83" s="44">
        <f t="shared" si="224"/>
        <v>7771.372434</v>
      </c>
      <c r="L83" s="45">
        <f t="shared" si="224"/>
        <v>9827.320012</v>
      </c>
      <c r="M83" s="43">
        <f t="shared" ref="M83:O83" si="225">IF(D83="","",J83*D83)</f>
        <v>9068.518078</v>
      </c>
      <c r="N83" s="44">
        <f t="shared" si="225"/>
        <v>0</v>
      </c>
      <c r="O83" s="45">
        <f t="shared" si="225"/>
        <v>0</v>
      </c>
      <c r="P83" s="34"/>
      <c r="Q83" s="34"/>
      <c r="R83" s="34"/>
    </row>
    <row r="84" ht="18.0" customHeight="1">
      <c r="A84" s="28">
        <v>76.0</v>
      </c>
      <c r="B84" s="38">
        <v>44546.0</v>
      </c>
      <c r="C84" s="39">
        <v>1.0</v>
      </c>
      <c r="D84" s="40">
        <v>-1.0</v>
      </c>
      <c r="E84" s="41">
        <v>-1.0</v>
      </c>
      <c r="F84" s="42">
        <v>-1.0</v>
      </c>
      <c r="G84" s="34">
        <f t="shared" ref="G84:I84" si="226">IF(D84="","",G83+M84)</f>
        <v>239674.7443</v>
      </c>
      <c r="H84" s="34">
        <f t="shared" si="226"/>
        <v>251274.3754</v>
      </c>
      <c r="I84" s="34">
        <f t="shared" si="226"/>
        <v>317750.0137</v>
      </c>
      <c r="J84" s="43">
        <f t="shared" ref="J84:L84" si="227">IF(G83="","",G83*0.03)</f>
        <v>7412.620958</v>
      </c>
      <c r="K84" s="44">
        <f t="shared" si="227"/>
        <v>7771.372434</v>
      </c>
      <c r="L84" s="45">
        <f t="shared" si="227"/>
        <v>9827.320012</v>
      </c>
      <c r="M84" s="43">
        <f t="shared" ref="M84:O84" si="228">IF(D84="","",J84*D84)</f>
        <v>-7412.620958</v>
      </c>
      <c r="N84" s="44">
        <f t="shared" si="228"/>
        <v>-7771.372434</v>
      </c>
      <c r="O84" s="45">
        <f t="shared" si="228"/>
        <v>-9827.320012</v>
      </c>
      <c r="P84" s="34"/>
      <c r="Q84" s="34"/>
      <c r="R84" s="34"/>
    </row>
    <row r="85" ht="18.0" customHeight="1">
      <c r="A85" s="28">
        <v>77.0</v>
      </c>
      <c r="B85" s="38">
        <v>44547.0</v>
      </c>
      <c r="C85" s="39">
        <v>2.0</v>
      </c>
      <c r="D85" s="40">
        <v>1.27</v>
      </c>
      <c r="E85" s="41">
        <v>1.5</v>
      </c>
      <c r="F85" s="42">
        <v>2.0</v>
      </c>
      <c r="G85" s="34">
        <f t="shared" ref="G85:I85" si="229">IF(D85="","",G84+M85)</f>
        <v>248806.3521</v>
      </c>
      <c r="H85" s="34">
        <f t="shared" si="229"/>
        <v>262581.7222</v>
      </c>
      <c r="I85" s="34">
        <f t="shared" si="229"/>
        <v>336815.0146</v>
      </c>
      <c r="J85" s="43">
        <f t="shared" ref="J85:L85" si="230">IF(G84="","",G84*0.03)</f>
        <v>7190.242329</v>
      </c>
      <c r="K85" s="44">
        <f t="shared" si="230"/>
        <v>7538.231261</v>
      </c>
      <c r="L85" s="45">
        <f t="shared" si="230"/>
        <v>9532.500412</v>
      </c>
      <c r="M85" s="43">
        <f t="shared" ref="M85:O85" si="231">IF(D85="","",J85*D85)</f>
        <v>9131.607758</v>
      </c>
      <c r="N85" s="44">
        <f t="shared" si="231"/>
        <v>11307.34689</v>
      </c>
      <c r="O85" s="45">
        <f t="shared" si="231"/>
        <v>19065.00082</v>
      </c>
      <c r="P85" s="34"/>
      <c r="Q85" s="34"/>
      <c r="R85" s="34"/>
    </row>
    <row r="86" ht="18.0" customHeight="1">
      <c r="A86" s="28">
        <v>78.0</v>
      </c>
      <c r="B86" s="38">
        <v>44551.0</v>
      </c>
      <c r="C86" s="39">
        <v>1.0</v>
      </c>
      <c r="D86" s="40">
        <v>1.27</v>
      </c>
      <c r="E86" s="41">
        <v>1.5</v>
      </c>
      <c r="F86" s="47">
        <v>2.0</v>
      </c>
      <c r="G86" s="34">
        <f t="shared" ref="G86:I86" si="232">IF(D86="","",G85+M86)</f>
        <v>258285.8741</v>
      </c>
      <c r="H86" s="34">
        <f t="shared" si="232"/>
        <v>274397.8998</v>
      </c>
      <c r="I86" s="34">
        <f t="shared" si="232"/>
        <v>357023.9154</v>
      </c>
      <c r="J86" s="43">
        <f t="shared" ref="J86:L86" si="233">IF(G85="","",G85*0.03)</f>
        <v>7464.190562</v>
      </c>
      <c r="K86" s="44">
        <f t="shared" si="233"/>
        <v>7877.451667</v>
      </c>
      <c r="L86" s="45">
        <f t="shared" si="233"/>
        <v>10104.45044</v>
      </c>
      <c r="M86" s="43">
        <f t="shared" ref="M86:O86" si="234">IF(D86="","",J86*D86)</f>
        <v>9479.522014</v>
      </c>
      <c r="N86" s="44">
        <f t="shared" si="234"/>
        <v>11816.1775</v>
      </c>
      <c r="O86" s="45">
        <f t="shared" si="234"/>
        <v>20208.90087</v>
      </c>
      <c r="P86" s="46" t="s">
        <v>34</v>
      </c>
      <c r="Q86" s="34"/>
      <c r="R86" s="34"/>
    </row>
    <row r="87" ht="18.0" customHeight="1">
      <c r="A87" s="28">
        <v>79.0</v>
      </c>
      <c r="B87" s="38">
        <v>44552.0</v>
      </c>
      <c r="C87" s="39">
        <v>1.0</v>
      </c>
      <c r="D87" s="40">
        <v>1.27</v>
      </c>
      <c r="E87" s="41">
        <v>1.5</v>
      </c>
      <c r="F87" s="42">
        <v>2.0</v>
      </c>
      <c r="G87" s="34">
        <f t="shared" ref="G87:I87" si="235">IF(D87="","",G86+M87)</f>
        <v>268126.5659</v>
      </c>
      <c r="H87" s="34">
        <f t="shared" si="235"/>
        <v>286745.8052</v>
      </c>
      <c r="I87" s="34">
        <f t="shared" si="235"/>
        <v>378445.3503</v>
      </c>
      <c r="J87" s="43">
        <f t="shared" ref="J87:L87" si="236">IF(G86="","",G86*0.03)</f>
        <v>7748.576222</v>
      </c>
      <c r="K87" s="44">
        <f t="shared" si="236"/>
        <v>8231.936993</v>
      </c>
      <c r="L87" s="45">
        <f t="shared" si="236"/>
        <v>10710.71746</v>
      </c>
      <c r="M87" s="43">
        <f t="shared" ref="M87:O87" si="237">IF(D87="","",J87*D87)</f>
        <v>9840.691802</v>
      </c>
      <c r="N87" s="44">
        <f t="shared" si="237"/>
        <v>12347.90549</v>
      </c>
      <c r="O87" s="45">
        <f t="shared" si="237"/>
        <v>21421.43493</v>
      </c>
      <c r="P87" s="34"/>
      <c r="Q87" s="34"/>
      <c r="R87" s="34"/>
    </row>
    <row r="88" ht="18.0" customHeight="1">
      <c r="A88" s="28">
        <v>80.0</v>
      </c>
      <c r="B88" s="38">
        <v>44559.0</v>
      </c>
      <c r="C88" s="39">
        <v>1.0</v>
      </c>
      <c r="D88" s="40">
        <v>1.27</v>
      </c>
      <c r="E88" s="41">
        <v>1.5</v>
      </c>
      <c r="F88" s="47">
        <v>2.0</v>
      </c>
      <c r="G88" s="34">
        <f t="shared" ref="G88:I88" si="238">IF(D88="","",G87+M88)</f>
        <v>278342.188</v>
      </c>
      <c r="H88" s="34">
        <f t="shared" si="238"/>
        <v>299649.3665</v>
      </c>
      <c r="I88" s="34">
        <f t="shared" si="238"/>
        <v>401152.0714</v>
      </c>
      <c r="J88" s="43">
        <f t="shared" ref="J88:L88" si="239">IF(G87="","",G87*0.03)</f>
        <v>8043.796976</v>
      </c>
      <c r="K88" s="44">
        <f t="shared" si="239"/>
        <v>8602.374157</v>
      </c>
      <c r="L88" s="45">
        <f t="shared" si="239"/>
        <v>11353.36051</v>
      </c>
      <c r="M88" s="43">
        <f t="shared" ref="M88:O88" si="240">IF(D88="","",J88*D88)</f>
        <v>10215.62216</v>
      </c>
      <c r="N88" s="44">
        <f t="shared" si="240"/>
        <v>12903.56124</v>
      </c>
      <c r="O88" s="45">
        <f t="shared" si="240"/>
        <v>22706.72102</v>
      </c>
      <c r="P88" s="49" t="s">
        <v>35</v>
      </c>
      <c r="Q88" s="34"/>
      <c r="R88" s="34"/>
    </row>
    <row r="89" ht="18.0" customHeight="1">
      <c r="A89" s="28">
        <v>81.0</v>
      </c>
      <c r="B89" s="50"/>
      <c r="C89" s="51"/>
      <c r="D89" s="52"/>
      <c r="E89" s="53"/>
      <c r="F89" s="54"/>
      <c r="G89" s="55" t="str">
        <f t="shared" ref="G89:I89" si="241">IF(D89="","",G88+M89)</f>
        <v/>
      </c>
      <c r="H89" s="55" t="str">
        <f t="shared" si="241"/>
        <v/>
      </c>
      <c r="I89" s="55" t="str">
        <f t="shared" si="241"/>
        <v/>
      </c>
      <c r="J89" s="56">
        <f t="shared" ref="J89:L89" si="242">IF(G88="","",G88*0.03)</f>
        <v>8350.265641</v>
      </c>
      <c r="K89" s="57">
        <f t="shared" si="242"/>
        <v>8989.480994</v>
      </c>
      <c r="L89" s="58">
        <f t="shared" si="242"/>
        <v>12034.56214</v>
      </c>
      <c r="M89" s="56" t="str">
        <f t="shared" ref="M89:O89" si="243">IF(D89="","",J89*D89)</f>
        <v/>
      </c>
      <c r="N89" s="57" t="str">
        <f t="shared" si="243"/>
        <v/>
      </c>
      <c r="O89" s="58" t="str">
        <f t="shared" si="243"/>
        <v/>
      </c>
      <c r="P89" s="55"/>
      <c r="Q89" s="55"/>
      <c r="R89" s="55"/>
      <c r="S89" s="59"/>
      <c r="T89" s="59"/>
      <c r="U89" s="59"/>
    </row>
    <row r="90" ht="18.0" customHeight="1">
      <c r="A90" s="28">
        <v>82.0</v>
      </c>
      <c r="B90" s="50"/>
      <c r="C90" s="51"/>
      <c r="D90" s="52"/>
      <c r="E90" s="53"/>
      <c r="F90" s="54"/>
      <c r="G90" s="55" t="str">
        <f t="shared" ref="G90:I90" si="244">IF(D90="","",G89+M90)</f>
        <v/>
      </c>
      <c r="H90" s="55" t="str">
        <f t="shared" si="244"/>
        <v/>
      </c>
      <c r="I90" s="55" t="str">
        <f t="shared" si="244"/>
        <v/>
      </c>
      <c r="J90" s="56" t="str">
        <f t="shared" ref="J90:L90" si="245">IF(G89="","",G89*0.03)</f>
        <v/>
      </c>
      <c r="K90" s="57" t="str">
        <f t="shared" si="245"/>
        <v/>
      </c>
      <c r="L90" s="58" t="str">
        <f t="shared" si="245"/>
        <v/>
      </c>
      <c r="M90" s="56" t="str">
        <f t="shared" ref="M90:O90" si="246">IF(D90="","",J90*D90)</f>
        <v/>
      </c>
      <c r="N90" s="57" t="str">
        <f t="shared" si="246"/>
        <v/>
      </c>
      <c r="O90" s="58" t="str">
        <f t="shared" si="246"/>
        <v/>
      </c>
      <c r="P90" s="55"/>
      <c r="Q90" s="55"/>
      <c r="R90" s="55"/>
      <c r="S90" s="59"/>
      <c r="T90" s="59"/>
      <c r="U90" s="59"/>
    </row>
    <row r="91" ht="18.0" customHeight="1">
      <c r="A91" s="28">
        <v>83.0</v>
      </c>
      <c r="B91" s="50"/>
      <c r="C91" s="51"/>
      <c r="D91" s="52"/>
      <c r="E91" s="53"/>
      <c r="F91" s="54"/>
      <c r="G91" s="55" t="str">
        <f t="shared" ref="G91:I91" si="247">IF(D91="","",G37+M91)</f>
        <v/>
      </c>
      <c r="H91" s="55" t="str">
        <f t="shared" si="247"/>
        <v/>
      </c>
      <c r="I91" s="55" t="str">
        <f t="shared" si="247"/>
        <v/>
      </c>
      <c r="J91" s="56"/>
      <c r="K91" s="57"/>
      <c r="L91" s="58"/>
      <c r="M91" s="56" t="str">
        <f t="shared" ref="M91:O91" si="248">IF(D91="","",J91*D91)</f>
        <v/>
      </c>
      <c r="N91" s="57" t="str">
        <f t="shared" si="248"/>
        <v/>
      </c>
      <c r="O91" s="58" t="str">
        <f t="shared" si="248"/>
        <v/>
      </c>
      <c r="P91" s="55"/>
      <c r="Q91" s="55"/>
      <c r="R91" s="55"/>
      <c r="S91" s="59"/>
      <c r="T91" s="59"/>
      <c r="U91" s="59"/>
    </row>
    <row r="92" ht="18.0" customHeight="1">
      <c r="A92" s="28">
        <v>84.0</v>
      </c>
      <c r="B92" s="50"/>
      <c r="C92" s="51"/>
      <c r="D92" s="52"/>
      <c r="E92" s="53"/>
      <c r="F92" s="54"/>
      <c r="G92" s="55" t="str">
        <f t="shared" ref="G92:I92" si="249">IF(D92="","",G91+M92)</f>
        <v/>
      </c>
      <c r="H92" s="55" t="str">
        <f t="shared" si="249"/>
        <v/>
      </c>
      <c r="I92" s="55" t="str">
        <f t="shared" si="249"/>
        <v/>
      </c>
      <c r="J92" s="56" t="str">
        <f t="shared" ref="J92:L92" si="250">IF(G91="","",G91*0.03)</f>
        <v/>
      </c>
      <c r="K92" s="57" t="str">
        <f t="shared" si="250"/>
        <v/>
      </c>
      <c r="L92" s="58" t="str">
        <f t="shared" si="250"/>
        <v/>
      </c>
      <c r="M92" s="56" t="str">
        <f t="shared" ref="M92:O92" si="251">IF(D92="","",J92*D92)</f>
        <v/>
      </c>
      <c r="N92" s="57" t="str">
        <f t="shared" si="251"/>
        <v/>
      </c>
      <c r="O92" s="58" t="str">
        <f t="shared" si="251"/>
        <v/>
      </c>
      <c r="P92" s="55"/>
      <c r="Q92" s="55"/>
      <c r="R92" s="55"/>
      <c r="S92" s="59"/>
      <c r="T92" s="59"/>
      <c r="U92" s="59"/>
    </row>
    <row r="93" ht="18.0" customHeight="1">
      <c r="A93" s="28">
        <v>85.0</v>
      </c>
      <c r="B93" s="50"/>
      <c r="C93" s="51"/>
      <c r="D93" s="52"/>
      <c r="E93" s="53"/>
      <c r="F93" s="54"/>
      <c r="G93" s="55" t="str">
        <f t="shared" ref="G93:I93" si="252">IF(D93="","",G92+M93)</f>
        <v/>
      </c>
      <c r="H93" s="55" t="str">
        <f t="shared" si="252"/>
        <v/>
      </c>
      <c r="I93" s="55" t="str">
        <f t="shared" si="252"/>
        <v/>
      </c>
      <c r="J93" s="56" t="str">
        <f t="shared" ref="J93:L93" si="253">IF(G92="","",G92*0.03)</f>
        <v/>
      </c>
      <c r="K93" s="57" t="str">
        <f t="shared" si="253"/>
        <v/>
      </c>
      <c r="L93" s="58" t="str">
        <f t="shared" si="253"/>
        <v/>
      </c>
      <c r="M93" s="56" t="str">
        <f t="shared" ref="M93:O93" si="254">IF(D93="","",J93*D93)</f>
        <v/>
      </c>
      <c r="N93" s="57" t="str">
        <f t="shared" si="254"/>
        <v/>
      </c>
      <c r="O93" s="58" t="str">
        <f t="shared" si="254"/>
        <v/>
      </c>
      <c r="P93" s="55"/>
      <c r="Q93" s="55"/>
      <c r="R93" s="55"/>
      <c r="S93" s="59"/>
      <c r="T93" s="59"/>
      <c r="U93" s="59"/>
    </row>
    <row r="94" ht="18.0" customHeight="1">
      <c r="A94" s="28">
        <v>86.0</v>
      </c>
      <c r="B94" s="50"/>
      <c r="C94" s="51"/>
      <c r="D94" s="52"/>
      <c r="E94" s="53"/>
      <c r="F94" s="54"/>
      <c r="G94" s="55" t="str">
        <f t="shared" ref="G94:I94" si="255">IF(D94="","",G93+M94)</f>
        <v/>
      </c>
      <c r="H94" s="55" t="str">
        <f t="shared" si="255"/>
        <v/>
      </c>
      <c r="I94" s="55" t="str">
        <f t="shared" si="255"/>
        <v/>
      </c>
      <c r="J94" s="56" t="str">
        <f t="shared" ref="J94:L94" si="256">IF(G93="","",G93*0.03)</f>
        <v/>
      </c>
      <c r="K94" s="57" t="str">
        <f t="shared" si="256"/>
        <v/>
      </c>
      <c r="L94" s="58" t="str">
        <f t="shared" si="256"/>
        <v/>
      </c>
      <c r="M94" s="56" t="str">
        <f t="shared" ref="M94:O94" si="257">IF(D94="","",J94*D94)</f>
        <v/>
      </c>
      <c r="N94" s="57" t="str">
        <f t="shared" si="257"/>
        <v/>
      </c>
      <c r="O94" s="58" t="str">
        <f t="shared" si="257"/>
        <v/>
      </c>
      <c r="P94" s="55"/>
      <c r="Q94" s="55"/>
      <c r="R94" s="55"/>
      <c r="S94" s="59"/>
      <c r="T94" s="59"/>
      <c r="U94" s="59"/>
    </row>
    <row r="95" ht="18.0" customHeight="1">
      <c r="A95" s="28">
        <v>87.0</v>
      </c>
      <c r="B95" s="50"/>
      <c r="C95" s="51"/>
      <c r="D95" s="52"/>
      <c r="E95" s="53"/>
      <c r="F95" s="54"/>
      <c r="G95" s="55" t="str">
        <f t="shared" ref="G95:I95" si="258">IF(D95="","",G94+M95)</f>
        <v/>
      </c>
      <c r="H95" s="55" t="str">
        <f t="shared" si="258"/>
        <v/>
      </c>
      <c r="I95" s="55" t="str">
        <f t="shared" si="258"/>
        <v/>
      </c>
      <c r="J95" s="56" t="str">
        <f t="shared" ref="J95:L95" si="259">IF(G94="","",G94*0.03)</f>
        <v/>
      </c>
      <c r="K95" s="57" t="str">
        <f t="shared" si="259"/>
        <v/>
      </c>
      <c r="L95" s="58" t="str">
        <f t="shared" si="259"/>
        <v/>
      </c>
      <c r="M95" s="56" t="str">
        <f t="shared" ref="M95:O95" si="260">IF(D95="","",J95*D95)</f>
        <v/>
      </c>
      <c r="N95" s="57" t="str">
        <f t="shared" si="260"/>
        <v/>
      </c>
      <c r="O95" s="58" t="str">
        <f t="shared" si="260"/>
        <v/>
      </c>
      <c r="P95" s="55"/>
      <c r="Q95" s="55"/>
      <c r="R95" s="55"/>
      <c r="S95" s="59"/>
      <c r="T95" s="59"/>
      <c r="U95" s="59"/>
    </row>
    <row r="96" ht="18.0" customHeight="1">
      <c r="A96" s="28">
        <v>88.0</v>
      </c>
      <c r="B96" s="50"/>
      <c r="C96" s="51"/>
      <c r="D96" s="52"/>
      <c r="E96" s="53"/>
      <c r="F96" s="54"/>
      <c r="G96" s="55" t="str">
        <f t="shared" ref="G96:I96" si="261">IF(D96="","",G95+M96)</f>
        <v/>
      </c>
      <c r="H96" s="55" t="str">
        <f t="shared" si="261"/>
        <v/>
      </c>
      <c r="I96" s="55" t="str">
        <f t="shared" si="261"/>
        <v/>
      </c>
      <c r="J96" s="56" t="str">
        <f t="shared" ref="J96:L96" si="262">IF(G95="","",G95*0.03)</f>
        <v/>
      </c>
      <c r="K96" s="57" t="str">
        <f t="shared" si="262"/>
        <v/>
      </c>
      <c r="L96" s="58" t="str">
        <f t="shared" si="262"/>
        <v/>
      </c>
      <c r="M96" s="56" t="str">
        <f t="shared" ref="M96:O96" si="263">IF(D96="","",J96*D96)</f>
        <v/>
      </c>
      <c r="N96" s="57" t="str">
        <f t="shared" si="263"/>
        <v/>
      </c>
      <c r="O96" s="58" t="str">
        <f t="shared" si="263"/>
        <v/>
      </c>
      <c r="P96" s="59"/>
      <c r="Q96" s="59"/>
      <c r="R96" s="59"/>
      <c r="S96" s="59"/>
      <c r="T96" s="59"/>
      <c r="U96" s="59"/>
    </row>
    <row r="97" ht="18.0" customHeight="1">
      <c r="A97" s="28">
        <v>89.0</v>
      </c>
      <c r="B97" s="50"/>
      <c r="C97" s="51"/>
      <c r="D97" s="52"/>
      <c r="E97" s="53"/>
      <c r="F97" s="54"/>
      <c r="G97" s="55" t="str">
        <f t="shared" ref="G97:I97" si="264">IF(D97="","",G96+M97)</f>
        <v/>
      </c>
      <c r="H97" s="55" t="str">
        <f t="shared" si="264"/>
        <v/>
      </c>
      <c r="I97" s="55" t="str">
        <f t="shared" si="264"/>
        <v/>
      </c>
      <c r="J97" s="56" t="str">
        <f t="shared" ref="J97:L97" si="265">IF(G96="","",G96*0.03)</f>
        <v/>
      </c>
      <c r="K97" s="57" t="str">
        <f t="shared" si="265"/>
        <v/>
      </c>
      <c r="L97" s="58" t="str">
        <f t="shared" si="265"/>
        <v/>
      </c>
      <c r="M97" s="56" t="str">
        <f t="shared" ref="M97:O97" si="266">IF(D97="","",J97*D97)</f>
        <v/>
      </c>
      <c r="N97" s="57" t="str">
        <f t="shared" si="266"/>
        <v/>
      </c>
      <c r="O97" s="58" t="str">
        <f t="shared" si="266"/>
        <v/>
      </c>
      <c r="P97" s="60"/>
      <c r="Q97" s="59"/>
      <c r="R97" s="59"/>
      <c r="S97" s="59"/>
      <c r="T97" s="59"/>
      <c r="U97" s="59"/>
    </row>
    <row r="98" ht="18.0" customHeight="1">
      <c r="A98" s="28">
        <v>90.0</v>
      </c>
      <c r="B98" s="50"/>
      <c r="C98" s="51"/>
      <c r="D98" s="52"/>
      <c r="E98" s="53"/>
      <c r="F98" s="54"/>
      <c r="G98" s="55" t="str">
        <f t="shared" ref="G98:I98" si="267">IF(D98="","",G97+M98)</f>
        <v/>
      </c>
      <c r="H98" s="55" t="str">
        <f t="shared" si="267"/>
        <v/>
      </c>
      <c r="I98" s="55" t="str">
        <f t="shared" si="267"/>
        <v/>
      </c>
      <c r="J98" s="56" t="str">
        <f t="shared" ref="J98:L98" si="268">IF(G97="","",G97*0.03)</f>
        <v/>
      </c>
      <c r="K98" s="57" t="str">
        <f t="shared" si="268"/>
        <v/>
      </c>
      <c r="L98" s="58" t="str">
        <f t="shared" si="268"/>
        <v/>
      </c>
      <c r="M98" s="56" t="str">
        <f t="shared" ref="M98:O98" si="269">IF(D98="","",J98*D98)</f>
        <v/>
      </c>
      <c r="N98" s="57" t="str">
        <f t="shared" si="269"/>
        <v/>
      </c>
      <c r="O98" s="58" t="str">
        <f t="shared" si="269"/>
        <v/>
      </c>
      <c r="P98" s="59"/>
      <c r="Q98" s="59"/>
      <c r="R98" s="59"/>
      <c r="S98" s="59"/>
      <c r="T98" s="59"/>
      <c r="U98" s="59"/>
    </row>
    <row r="99" ht="18.0" customHeight="1">
      <c r="A99" s="28">
        <v>91.0</v>
      </c>
      <c r="B99" s="50"/>
      <c r="C99" s="51"/>
      <c r="D99" s="52"/>
      <c r="E99" s="53"/>
      <c r="F99" s="54"/>
      <c r="G99" s="55" t="str">
        <f t="shared" ref="G99:I99" si="270">IF(D99="","",G98+M99)</f>
        <v/>
      </c>
      <c r="H99" s="55" t="str">
        <f t="shared" si="270"/>
        <v/>
      </c>
      <c r="I99" s="55" t="str">
        <f t="shared" si="270"/>
        <v/>
      </c>
      <c r="J99" s="56" t="str">
        <f t="shared" ref="J99:L99" si="271">IF(G98="","",G98*0.03)</f>
        <v/>
      </c>
      <c r="K99" s="57" t="str">
        <f t="shared" si="271"/>
        <v/>
      </c>
      <c r="L99" s="58" t="str">
        <f t="shared" si="271"/>
        <v/>
      </c>
      <c r="M99" s="56" t="str">
        <f t="shared" ref="M99:O99" si="272">IF(D99="","",J99*D99)</f>
        <v/>
      </c>
      <c r="N99" s="57" t="str">
        <f t="shared" si="272"/>
        <v/>
      </c>
      <c r="O99" s="58" t="str">
        <f t="shared" si="272"/>
        <v/>
      </c>
      <c r="P99" s="59"/>
      <c r="Q99" s="59"/>
      <c r="R99" s="59"/>
      <c r="S99" s="59"/>
      <c r="T99" s="59"/>
      <c r="U99" s="59"/>
    </row>
    <row r="100" ht="18.0" customHeight="1">
      <c r="A100" s="28">
        <v>92.0</v>
      </c>
      <c r="B100" s="50"/>
      <c r="C100" s="51"/>
      <c r="D100" s="52"/>
      <c r="E100" s="53"/>
      <c r="F100" s="54"/>
      <c r="G100" s="55" t="str">
        <f t="shared" ref="G100:I100" si="273">IF(D100="","",G99+M100)</f>
        <v/>
      </c>
      <c r="H100" s="55" t="str">
        <f t="shared" si="273"/>
        <v/>
      </c>
      <c r="I100" s="55" t="str">
        <f t="shared" si="273"/>
        <v/>
      </c>
      <c r="J100" s="56" t="str">
        <f t="shared" ref="J100:L100" si="274">IF(G99="","",G99*0.03)</f>
        <v/>
      </c>
      <c r="K100" s="57" t="str">
        <f t="shared" si="274"/>
        <v/>
      </c>
      <c r="L100" s="58" t="str">
        <f t="shared" si="274"/>
        <v/>
      </c>
      <c r="M100" s="56" t="str">
        <f t="shared" ref="M100:O100" si="275">IF(D100="","",J100*D100)</f>
        <v/>
      </c>
      <c r="N100" s="57" t="str">
        <f t="shared" si="275"/>
        <v/>
      </c>
      <c r="O100" s="58" t="str">
        <f t="shared" si="275"/>
        <v/>
      </c>
      <c r="P100" s="59"/>
      <c r="Q100" s="59"/>
      <c r="R100" s="59"/>
      <c r="S100" s="59"/>
      <c r="T100" s="59"/>
      <c r="U100" s="59"/>
    </row>
    <row r="101" ht="18.0" customHeight="1">
      <c r="A101" s="28">
        <v>93.0</v>
      </c>
      <c r="B101" s="50"/>
      <c r="C101" s="51"/>
      <c r="D101" s="52"/>
      <c r="E101" s="53"/>
      <c r="F101" s="54"/>
      <c r="G101" s="55" t="str">
        <f t="shared" ref="G101:I101" si="276">IF(D101="","",G100+M101)</f>
        <v/>
      </c>
      <c r="H101" s="55" t="str">
        <f t="shared" si="276"/>
        <v/>
      </c>
      <c r="I101" s="55" t="str">
        <f t="shared" si="276"/>
        <v/>
      </c>
      <c r="J101" s="56" t="str">
        <f t="shared" ref="J101:L101" si="277">IF(G100="","",G100*0.03)</f>
        <v/>
      </c>
      <c r="K101" s="57" t="str">
        <f t="shared" si="277"/>
        <v/>
      </c>
      <c r="L101" s="58" t="str">
        <f t="shared" si="277"/>
        <v/>
      </c>
      <c r="M101" s="56" t="str">
        <f t="shared" ref="M101:O101" si="278">IF(D101="","",J101*D101)</f>
        <v/>
      </c>
      <c r="N101" s="57" t="str">
        <f t="shared" si="278"/>
        <v/>
      </c>
      <c r="O101" s="58" t="str">
        <f t="shared" si="278"/>
        <v/>
      </c>
      <c r="P101" s="59"/>
      <c r="Q101" s="59"/>
      <c r="R101" s="59"/>
      <c r="S101" s="59"/>
      <c r="T101" s="59"/>
      <c r="U101" s="59"/>
    </row>
    <row r="102" ht="18.0" customHeight="1">
      <c r="A102" s="28">
        <v>94.0</v>
      </c>
      <c r="B102" s="50"/>
      <c r="C102" s="51"/>
      <c r="D102" s="52"/>
      <c r="E102" s="53"/>
      <c r="F102" s="54"/>
      <c r="G102" s="55" t="str">
        <f t="shared" ref="G102:I102" si="279">IF(D102="","",G101+M102)</f>
        <v/>
      </c>
      <c r="H102" s="55" t="str">
        <f t="shared" si="279"/>
        <v/>
      </c>
      <c r="I102" s="55" t="str">
        <f t="shared" si="279"/>
        <v/>
      </c>
      <c r="J102" s="56" t="str">
        <f t="shared" ref="J102:L102" si="280">IF(G101="","",G101*0.03)</f>
        <v/>
      </c>
      <c r="K102" s="57" t="str">
        <f t="shared" si="280"/>
        <v/>
      </c>
      <c r="L102" s="58" t="str">
        <f t="shared" si="280"/>
        <v/>
      </c>
      <c r="M102" s="56" t="str">
        <f t="shared" ref="M102:O102" si="281">IF(D102="","",J102*D102)</f>
        <v/>
      </c>
      <c r="N102" s="57" t="str">
        <f t="shared" si="281"/>
        <v/>
      </c>
      <c r="O102" s="58" t="str">
        <f t="shared" si="281"/>
        <v/>
      </c>
      <c r="P102" s="59"/>
      <c r="Q102" s="59"/>
      <c r="R102" s="59"/>
      <c r="S102" s="59"/>
      <c r="T102" s="59"/>
      <c r="U102" s="59"/>
    </row>
    <row r="103" ht="18.0" customHeight="1">
      <c r="A103" s="28">
        <v>95.0</v>
      </c>
      <c r="B103" s="50"/>
      <c r="C103" s="51"/>
      <c r="D103" s="52"/>
      <c r="E103" s="53"/>
      <c r="F103" s="54"/>
      <c r="G103" s="55" t="str">
        <f t="shared" ref="G103:I103" si="282">IF(D103="","",G102+M103)</f>
        <v/>
      </c>
      <c r="H103" s="55" t="str">
        <f t="shared" si="282"/>
        <v/>
      </c>
      <c r="I103" s="55" t="str">
        <f t="shared" si="282"/>
        <v/>
      </c>
      <c r="J103" s="56" t="str">
        <f t="shared" ref="J103:L103" si="283">IF(G102="","",G102*0.03)</f>
        <v/>
      </c>
      <c r="K103" s="57" t="str">
        <f t="shared" si="283"/>
        <v/>
      </c>
      <c r="L103" s="58" t="str">
        <f t="shared" si="283"/>
        <v/>
      </c>
      <c r="M103" s="56" t="str">
        <f t="shared" ref="M103:O103" si="284">IF(D103="","",J103*D103)</f>
        <v/>
      </c>
      <c r="N103" s="57" t="str">
        <f t="shared" si="284"/>
        <v/>
      </c>
      <c r="O103" s="58" t="str">
        <f t="shared" si="284"/>
        <v/>
      </c>
      <c r="P103" s="59"/>
      <c r="Q103" s="59"/>
      <c r="R103" s="59"/>
      <c r="S103" s="59"/>
      <c r="T103" s="59"/>
      <c r="U103" s="59"/>
    </row>
    <row r="104" ht="18.0" customHeight="1">
      <c r="A104" s="28">
        <v>96.0</v>
      </c>
      <c r="B104" s="50"/>
      <c r="C104" s="51"/>
      <c r="D104" s="52"/>
      <c r="E104" s="53"/>
      <c r="F104" s="54"/>
      <c r="G104" s="55" t="str">
        <f t="shared" ref="G104:I104" si="285">IF(D104="","",G103+M104)</f>
        <v/>
      </c>
      <c r="H104" s="55" t="str">
        <f t="shared" si="285"/>
        <v/>
      </c>
      <c r="I104" s="55" t="str">
        <f t="shared" si="285"/>
        <v/>
      </c>
      <c r="J104" s="56" t="str">
        <f t="shared" ref="J104:L104" si="286">IF(G103="","",G103*0.03)</f>
        <v/>
      </c>
      <c r="K104" s="57" t="str">
        <f t="shared" si="286"/>
        <v/>
      </c>
      <c r="L104" s="58" t="str">
        <f t="shared" si="286"/>
        <v/>
      </c>
      <c r="M104" s="56" t="str">
        <f t="shared" ref="M104:O104" si="287">IF(D104="","",J104*D104)</f>
        <v/>
      </c>
      <c r="N104" s="57" t="str">
        <f t="shared" si="287"/>
        <v/>
      </c>
      <c r="O104" s="58" t="str">
        <f t="shared" si="287"/>
        <v/>
      </c>
      <c r="P104" s="59"/>
      <c r="Q104" s="59"/>
      <c r="R104" s="59"/>
      <c r="S104" s="59"/>
      <c r="T104" s="59"/>
      <c r="U104" s="59"/>
    </row>
    <row r="105" ht="18.0" customHeight="1">
      <c r="A105" s="28">
        <v>97.0</v>
      </c>
      <c r="B105" s="50"/>
      <c r="C105" s="51"/>
      <c r="D105" s="52"/>
      <c r="E105" s="53"/>
      <c r="F105" s="54"/>
      <c r="G105" s="55" t="str">
        <f t="shared" ref="G105:I105" si="288">IF(D105="","",G104+M105)</f>
        <v/>
      </c>
      <c r="H105" s="55" t="str">
        <f t="shared" si="288"/>
        <v/>
      </c>
      <c r="I105" s="55" t="str">
        <f t="shared" si="288"/>
        <v/>
      </c>
      <c r="J105" s="56" t="str">
        <f t="shared" ref="J105:L105" si="289">IF(G104="","",G104*0.03)</f>
        <v/>
      </c>
      <c r="K105" s="57" t="str">
        <f t="shared" si="289"/>
        <v/>
      </c>
      <c r="L105" s="58" t="str">
        <f t="shared" si="289"/>
        <v/>
      </c>
      <c r="M105" s="56" t="str">
        <f t="shared" ref="M105:O105" si="290">IF(D105="","",J105*D105)</f>
        <v/>
      </c>
      <c r="N105" s="57" t="str">
        <f t="shared" si="290"/>
        <v/>
      </c>
      <c r="O105" s="58" t="str">
        <f t="shared" si="290"/>
        <v/>
      </c>
      <c r="P105" s="59"/>
      <c r="Q105" s="59"/>
      <c r="R105" s="59"/>
      <c r="S105" s="59"/>
      <c r="T105" s="59"/>
      <c r="U105" s="59"/>
    </row>
    <row r="106" ht="18.0" customHeight="1">
      <c r="A106" s="28">
        <v>98.0</v>
      </c>
      <c r="B106" s="50"/>
      <c r="C106" s="51"/>
      <c r="D106" s="52"/>
      <c r="E106" s="53"/>
      <c r="F106" s="54"/>
      <c r="G106" s="55" t="str">
        <f t="shared" ref="G106:I106" si="291">IF(D106="","",G105+M106)</f>
        <v/>
      </c>
      <c r="H106" s="55" t="str">
        <f t="shared" si="291"/>
        <v/>
      </c>
      <c r="I106" s="55" t="str">
        <f t="shared" si="291"/>
        <v/>
      </c>
      <c r="J106" s="56" t="str">
        <f t="shared" ref="J106:L106" si="292">IF(G105="","",G105*0.03)</f>
        <v/>
      </c>
      <c r="K106" s="57" t="str">
        <f t="shared" si="292"/>
        <v/>
      </c>
      <c r="L106" s="58" t="str">
        <f t="shared" si="292"/>
        <v/>
      </c>
      <c r="M106" s="56" t="str">
        <f t="shared" ref="M106:O106" si="293">IF(D106="","",J106*D106)</f>
        <v/>
      </c>
      <c r="N106" s="57" t="str">
        <f t="shared" si="293"/>
        <v/>
      </c>
      <c r="O106" s="58" t="str">
        <f t="shared" si="293"/>
        <v/>
      </c>
      <c r="P106" s="59"/>
      <c r="Q106" s="59"/>
      <c r="R106" s="59"/>
      <c r="S106" s="59"/>
      <c r="T106" s="59"/>
      <c r="U106" s="59"/>
    </row>
    <row r="107" ht="18.0" customHeight="1">
      <c r="A107" s="28">
        <v>99.0</v>
      </c>
      <c r="B107" s="50"/>
      <c r="C107" s="51"/>
      <c r="D107" s="52"/>
      <c r="E107" s="53"/>
      <c r="F107" s="54"/>
      <c r="G107" s="55" t="str">
        <f t="shared" ref="G107:I107" si="294">IF(D107="","",G106+M107)</f>
        <v/>
      </c>
      <c r="H107" s="55" t="str">
        <f t="shared" si="294"/>
        <v/>
      </c>
      <c r="I107" s="55" t="str">
        <f t="shared" si="294"/>
        <v/>
      </c>
      <c r="J107" s="56" t="str">
        <f t="shared" ref="J107:L107" si="295">IF(G106="","",G106*0.03)</f>
        <v/>
      </c>
      <c r="K107" s="57" t="str">
        <f t="shared" si="295"/>
        <v/>
      </c>
      <c r="L107" s="58" t="str">
        <f t="shared" si="295"/>
        <v/>
      </c>
      <c r="M107" s="56" t="str">
        <f t="shared" ref="M107:O107" si="296">IF(D107="","",J107*D107)</f>
        <v/>
      </c>
      <c r="N107" s="57" t="str">
        <f t="shared" si="296"/>
        <v/>
      </c>
      <c r="O107" s="58" t="str">
        <f t="shared" si="296"/>
        <v/>
      </c>
      <c r="P107" s="59"/>
      <c r="Q107" s="59"/>
      <c r="R107" s="59"/>
      <c r="S107" s="59"/>
      <c r="T107" s="59"/>
      <c r="U107" s="59"/>
    </row>
    <row r="108" ht="18.0" customHeight="1">
      <c r="A108" s="28">
        <v>100.0</v>
      </c>
      <c r="B108" s="50"/>
      <c r="C108" s="51"/>
      <c r="D108" s="52"/>
      <c r="E108" s="53"/>
      <c r="F108" s="54"/>
      <c r="G108" s="55" t="str">
        <f t="shared" ref="G108:I108" si="297">IF(D108="","",G107+M108)</f>
        <v/>
      </c>
      <c r="H108" s="55" t="str">
        <f t="shared" si="297"/>
        <v/>
      </c>
      <c r="I108" s="55" t="str">
        <f t="shared" si="297"/>
        <v/>
      </c>
      <c r="J108" s="56" t="str">
        <f t="shared" ref="J108:L108" si="298">IF(G107="","",G107*0.03)</f>
        <v/>
      </c>
      <c r="K108" s="57" t="str">
        <f t="shared" si="298"/>
        <v/>
      </c>
      <c r="L108" s="58" t="str">
        <f t="shared" si="298"/>
        <v/>
      </c>
      <c r="M108" s="56" t="str">
        <f t="shared" ref="M108:O108" si="299">IF(D108="","",J108*D108)</f>
        <v/>
      </c>
      <c r="N108" s="57" t="str">
        <f t="shared" si="299"/>
        <v/>
      </c>
      <c r="O108" s="58" t="str">
        <f t="shared" si="299"/>
        <v/>
      </c>
      <c r="P108" s="60"/>
      <c r="Q108" s="59"/>
      <c r="R108" s="59"/>
      <c r="S108" s="59"/>
      <c r="T108" s="59"/>
      <c r="U108" s="59"/>
    </row>
    <row r="109" ht="18.0" customHeight="1">
      <c r="A109" s="28">
        <v>101.0</v>
      </c>
      <c r="B109" s="50"/>
      <c r="C109" s="51"/>
      <c r="D109" s="52"/>
      <c r="E109" s="53"/>
      <c r="F109" s="54"/>
      <c r="G109" s="55" t="str">
        <f t="shared" ref="G109:I109" si="300">IF(D109="","",G108+M109)</f>
        <v/>
      </c>
      <c r="H109" s="55" t="str">
        <f t="shared" si="300"/>
        <v/>
      </c>
      <c r="I109" s="55" t="str">
        <f t="shared" si="300"/>
        <v/>
      </c>
      <c r="J109" s="56" t="str">
        <f t="shared" ref="J109:L109" si="301">IF(G108="","",G108*0.03)</f>
        <v/>
      </c>
      <c r="K109" s="57" t="str">
        <f t="shared" si="301"/>
        <v/>
      </c>
      <c r="L109" s="58" t="str">
        <f t="shared" si="301"/>
        <v/>
      </c>
      <c r="M109" s="56" t="str">
        <f t="shared" ref="M109:O109" si="302">IF(D109="","",J109*D109)</f>
        <v/>
      </c>
      <c r="N109" s="57" t="str">
        <f t="shared" si="302"/>
        <v/>
      </c>
      <c r="O109" s="58" t="str">
        <f t="shared" si="302"/>
        <v/>
      </c>
      <c r="P109" s="59"/>
      <c r="Q109" s="59"/>
      <c r="R109" s="59"/>
      <c r="S109" s="59"/>
      <c r="T109" s="59"/>
      <c r="U109" s="59"/>
    </row>
    <row r="110" ht="18.0" customHeight="1">
      <c r="A110" s="28">
        <v>102.0</v>
      </c>
      <c r="B110" s="50"/>
      <c r="C110" s="51"/>
      <c r="D110" s="52"/>
      <c r="E110" s="53"/>
      <c r="F110" s="54"/>
      <c r="G110" s="55" t="str">
        <f t="shared" ref="G110:I110" si="303">IF(D110="","",G109+M110)</f>
        <v/>
      </c>
      <c r="H110" s="55" t="str">
        <f t="shared" si="303"/>
        <v/>
      </c>
      <c r="I110" s="55" t="str">
        <f t="shared" si="303"/>
        <v/>
      </c>
      <c r="J110" s="56" t="str">
        <f t="shared" ref="J110:L110" si="304">IF(G109="","",G109*0.03)</f>
        <v/>
      </c>
      <c r="K110" s="57" t="str">
        <f t="shared" si="304"/>
        <v/>
      </c>
      <c r="L110" s="58" t="str">
        <f t="shared" si="304"/>
        <v/>
      </c>
      <c r="M110" s="56" t="str">
        <f t="shared" ref="M110:O110" si="305">IF(D110="","",J110*D110)</f>
        <v/>
      </c>
      <c r="N110" s="57" t="str">
        <f t="shared" si="305"/>
        <v/>
      </c>
      <c r="O110" s="58" t="str">
        <f t="shared" si="305"/>
        <v/>
      </c>
      <c r="P110" s="59"/>
      <c r="Q110" s="59"/>
      <c r="R110" s="59"/>
      <c r="S110" s="59"/>
      <c r="T110" s="59"/>
      <c r="U110" s="59"/>
    </row>
    <row r="111" ht="18.0" customHeight="1">
      <c r="A111" s="28">
        <v>103.0</v>
      </c>
      <c r="B111" s="61"/>
      <c r="C111" s="62"/>
      <c r="D111" s="63"/>
      <c r="E111" s="64"/>
      <c r="F111" s="65"/>
      <c r="G111" s="55" t="str">
        <f t="shared" ref="G111:I111" si="306">IF(D111="","",G110+M111)</f>
        <v/>
      </c>
      <c r="H111" s="55" t="str">
        <f t="shared" si="306"/>
        <v/>
      </c>
      <c r="I111" s="55" t="str">
        <f t="shared" si="306"/>
        <v/>
      </c>
      <c r="J111" s="56" t="str">
        <f t="shared" ref="J111:L111" si="307">IF(G110="","",G110*0.03)</f>
        <v/>
      </c>
      <c r="K111" s="57" t="str">
        <f t="shared" si="307"/>
        <v/>
      </c>
      <c r="L111" s="58" t="str">
        <f t="shared" si="307"/>
        <v/>
      </c>
      <c r="M111" s="56" t="str">
        <f t="shared" ref="M111:O111" si="308">IF(D111="","",J111*D111)</f>
        <v/>
      </c>
      <c r="N111" s="57" t="str">
        <f t="shared" si="308"/>
        <v/>
      </c>
      <c r="O111" s="58" t="str">
        <f t="shared" si="308"/>
        <v/>
      </c>
      <c r="P111" s="59"/>
      <c r="Q111" s="59"/>
      <c r="R111" s="59"/>
      <c r="S111" s="59"/>
      <c r="T111" s="59"/>
      <c r="U111" s="59"/>
    </row>
    <row r="112" ht="18.0" customHeight="1">
      <c r="A112" s="28"/>
      <c r="B112" s="66" t="s">
        <v>36</v>
      </c>
      <c r="C112" s="67"/>
      <c r="D112" s="1">
        <f>COUNTIF(D9:D111,1.27)</f>
        <v>51</v>
      </c>
      <c r="E112" s="1">
        <f>COUNTIF(E9:E111,1.5)</f>
        <v>45</v>
      </c>
      <c r="F112" s="68">
        <f>COUNTIF(F9:F111,2)</f>
        <v>39</v>
      </c>
      <c r="G112" s="24">
        <f t="shared" ref="G112:I112" si="309">MAX(G8:G111)</f>
        <v>278342.188</v>
      </c>
      <c r="H112" s="25">
        <f t="shared" si="309"/>
        <v>299649.3665</v>
      </c>
      <c r="I112" s="26">
        <f t="shared" si="309"/>
        <v>401152.0714</v>
      </c>
      <c r="J112" s="69" t="s">
        <v>37</v>
      </c>
      <c r="K112" s="70">
        <f>B88-B9</f>
        <v>358</v>
      </c>
      <c r="L112" s="18" t="s">
        <v>38</v>
      </c>
      <c r="M112" s="28"/>
      <c r="N112" s="71"/>
      <c r="O112" s="72"/>
    </row>
    <row r="113" ht="18.0" customHeight="1">
      <c r="A113" s="28"/>
      <c r="B113" s="73" t="s">
        <v>39</v>
      </c>
      <c r="C113" s="74"/>
      <c r="D113" s="1">
        <f t="shared" ref="D113:F113" si="310">COUNTIF(D9:D111,-1)</f>
        <v>29</v>
      </c>
      <c r="E113" s="1">
        <f t="shared" si="310"/>
        <v>29</v>
      </c>
      <c r="F113" s="68">
        <f t="shared" si="310"/>
        <v>29</v>
      </c>
      <c r="G113" s="10" t="s">
        <v>40</v>
      </c>
      <c r="H113" s="11"/>
      <c r="I113" s="12"/>
      <c r="J113" s="10" t="s">
        <v>41</v>
      </c>
      <c r="K113" s="11"/>
      <c r="L113" s="12"/>
      <c r="M113" s="28"/>
      <c r="N113" s="71"/>
      <c r="O113" s="72"/>
    </row>
    <row r="114" ht="18.0" customHeight="1">
      <c r="A114" s="28"/>
      <c r="B114" s="73" t="s">
        <v>42</v>
      </c>
      <c r="C114" s="74"/>
      <c r="D114" s="1">
        <f t="shared" ref="D114:F114" si="311">COUNTIF(D9:D111,0)</f>
        <v>0</v>
      </c>
      <c r="E114" s="1">
        <f t="shared" si="311"/>
        <v>6</v>
      </c>
      <c r="F114" s="1">
        <f t="shared" si="311"/>
        <v>12</v>
      </c>
      <c r="G114" s="75">
        <f t="shared" ref="G114:I114" si="312">G112/G8</f>
        <v>2.78342188</v>
      </c>
      <c r="H114" s="76">
        <f t="shared" si="312"/>
        <v>2.996493665</v>
      </c>
      <c r="I114" s="77">
        <f t="shared" si="312"/>
        <v>4.011520714</v>
      </c>
      <c r="J114" s="78">
        <f>(G114-100%)*30/K112</f>
        <v>0.1494487609</v>
      </c>
      <c r="K114" s="78">
        <f>(H114-100%)*30/K112</f>
        <v>0.1673039384</v>
      </c>
      <c r="L114" s="79">
        <f>(I114-100%)*30/K112</f>
        <v>0.252362071</v>
      </c>
      <c r="M114" s="80"/>
      <c r="N114" s="81"/>
      <c r="O114" s="82"/>
    </row>
    <row r="115" ht="18.0" customHeight="1">
      <c r="A115" s="71"/>
      <c r="B115" s="10" t="s">
        <v>43</v>
      </c>
      <c r="C115" s="11"/>
      <c r="D115" s="75">
        <f t="shared" ref="D115:F115" si="313">D112/(D112+D113+D114)</f>
        <v>0.6375</v>
      </c>
      <c r="E115" s="76">
        <f t="shared" si="313"/>
        <v>0.5625</v>
      </c>
      <c r="F115" s="77">
        <f t="shared" si="313"/>
        <v>0.4875</v>
      </c>
    </row>
    <row r="116" ht="18.0" customHeight="1"/>
    <row r="117" ht="18.0" customHeight="1">
      <c r="D117" s="83"/>
      <c r="E117" s="83"/>
      <c r="F117" s="83"/>
    </row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  <row r="1001" ht="18.0" customHeight="1"/>
    <row r="1002" ht="18.0" customHeight="1"/>
    <row r="1003" ht="18.0" customHeight="1"/>
    <row r="1004" ht="18.0" customHeight="1"/>
    <row r="1005" ht="18.0" customHeight="1"/>
    <row r="1006" ht="18.0" customHeight="1"/>
    <row r="1007" ht="18.0" customHeight="1"/>
    <row r="1008" ht="18.0" customHeight="1"/>
    <row r="1009" ht="18.0" customHeight="1"/>
    <row r="1010" ht="18.0" customHeight="1"/>
    <row r="1011" ht="18.0" customHeight="1"/>
    <row r="1012" ht="18.0" customHeight="1"/>
    <row r="1013" ht="18.0" customHeight="1"/>
    <row r="1014" ht="18.0" customHeight="1"/>
    <row r="1015" ht="18.0" customHeight="1"/>
    <row r="1016" ht="18.0" customHeight="1"/>
    <row r="1017" ht="18.0" customHeight="1"/>
    <row r="1018" ht="18.0" customHeight="1"/>
    <row r="1019" ht="18.0" customHeight="1"/>
    <row r="1020" ht="18.0" customHeight="1"/>
    <row r="1021" ht="18.0" customHeight="1"/>
    <row r="1022" ht="18.0" customHeight="1"/>
    <row r="1023" ht="18.0" customHeight="1"/>
    <row r="1024" ht="18.0" customHeight="1"/>
    <row r="1025" ht="18.0" customHeight="1"/>
    <row r="1026" ht="18.0" customHeight="1"/>
    <row r="1027" ht="18.0" customHeight="1"/>
    <row r="1028" ht="18.0" customHeight="1"/>
    <row r="1029" ht="18.0" customHeight="1"/>
    <row r="1030" ht="18.0" customHeight="1"/>
    <row r="1031" ht="18.0" customHeight="1"/>
    <row r="1032" ht="18.0" customHeight="1"/>
    <row r="1033" ht="18.0" customHeight="1"/>
    <row r="1034" ht="18.0" customHeight="1"/>
    <row r="1035" ht="18.0" customHeight="1"/>
    <row r="1036" ht="18.0" customHeight="1"/>
    <row r="1037" ht="18.0" customHeight="1"/>
    <row r="1038" ht="18.0" customHeight="1"/>
    <row r="1039" ht="18.0" customHeight="1"/>
    <row r="1040" ht="18.0" customHeight="1"/>
    <row r="1041" ht="18.0" customHeight="1"/>
    <row r="1042" ht="18.0" customHeight="1"/>
    <row r="1043" ht="18.0" customHeight="1"/>
    <row r="1044" ht="18.0" customHeight="1"/>
    <row r="1045" ht="18.0" customHeight="1"/>
    <row r="1046" ht="18.0" customHeight="1"/>
    <row r="1047" ht="18.0" customHeight="1"/>
    <row r="1048" ht="18.0" customHeight="1"/>
    <row r="1049" ht="18.0" customHeight="1"/>
    <row r="1050" ht="18.0" customHeight="1"/>
    <row r="1051" ht="18.0" customHeight="1"/>
    <row r="1052" ht="18.0" customHeight="1"/>
    <row r="1053" ht="18.0" customHeight="1"/>
  </sheetData>
  <mergeCells count="14">
    <mergeCell ref="G6:I6"/>
    <mergeCell ref="B112:C112"/>
    <mergeCell ref="B113:C113"/>
    <mergeCell ref="G113:I113"/>
    <mergeCell ref="J113:L113"/>
    <mergeCell ref="B114:C114"/>
    <mergeCell ref="B115:C115"/>
    <mergeCell ref="C4:U4"/>
    <mergeCell ref="J6:L6"/>
    <mergeCell ref="M6:O6"/>
    <mergeCell ref="P6:U6"/>
    <mergeCell ref="J8:L8"/>
    <mergeCell ref="M8:O8"/>
    <mergeCell ref="P32:U32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6.38"/>
    <col customWidth="1" min="3" max="26" width="7.13"/>
  </cols>
  <sheetData>
    <row r="1" ht="14.25" customHeight="1">
      <c r="A1" s="84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ht="14.25" customHeight="1">
      <c r="A2" s="86"/>
      <c r="B2" s="87" t="s">
        <v>45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ht="14.25" customHeight="1">
      <c r="A3" s="86"/>
      <c r="B3" s="88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ht="14.25" customHeight="1">
      <c r="A4" s="86"/>
      <c r="B4" s="87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ht="14.25" customHeight="1">
      <c r="A5" s="86"/>
      <c r="B5" s="87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ht="14.25" customHeight="1">
      <c r="A6" s="86"/>
      <c r="B6" s="87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ht="14.25" customHeight="1">
      <c r="A7" s="86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ht="14.25" customHeight="1">
      <c r="A8" s="86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ht="14.25" customHeight="1">
      <c r="A9" s="86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ht="14.25" customHeight="1">
      <c r="A10" s="86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ht="14.25" customHeight="1">
      <c r="A11" s="86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ht="14.25" customHeight="1">
      <c r="A12" s="86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ht="14.25" customHeight="1">
      <c r="A13" s="86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ht="14.25" customHeight="1">
      <c r="A14" s="86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ht="14.25" customHeight="1">
      <c r="A15" s="86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ht="14.25" customHeight="1">
      <c r="A16" s="86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ht="14.25" customHeight="1">
      <c r="A17" s="86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ht="14.25" customHeight="1">
      <c r="A18" s="86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ht="14.25" customHeight="1">
      <c r="A19" s="86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ht="14.25" customHeight="1">
      <c r="A20" s="86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ht="14.25" customHeight="1">
      <c r="A21" s="86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ht="14.25" customHeight="1">
      <c r="A22" s="86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ht="14.25" customHeight="1">
      <c r="A23" s="86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ht="14.25" customHeight="1">
      <c r="A24" s="86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ht="14.25" customHeight="1">
      <c r="A25" s="86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ht="14.25" customHeight="1">
      <c r="A26" s="86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ht="14.25" customHeight="1">
      <c r="A27" s="86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ht="14.25" customHeight="1">
      <c r="A28" s="86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ht="14.25" customHeight="1">
      <c r="A29" s="86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ht="14.25" customHeight="1">
      <c r="A30" s="86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ht="14.25" customHeight="1">
      <c r="A31" s="86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ht="14.25" customHeight="1">
      <c r="A32" s="86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ht="14.25" customHeight="1">
      <c r="A33" s="86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ht="14.25" customHeight="1">
      <c r="A34" s="86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ht="14.25" customHeight="1">
      <c r="A35" s="86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ht="14.25" customHeight="1">
      <c r="A36" s="86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ht="14.25" customHeight="1">
      <c r="A37" s="86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ht="14.25" customHeight="1">
      <c r="A38" s="86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ht="14.25" customHeight="1">
      <c r="A39" s="86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ht="14.25" customHeight="1">
      <c r="A40" s="86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ht="14.25" customHeight="1">
      <c r="A41" s="84" t="s">
        <v>46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ht="14.25" customHeight="1">
      <c r="A42" s="86"/>
      <c r="B42" s="89" t="s">
        <v>47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</row>
    <row r="43" ht="14.25" customHeight="1">
      <c r="A43" s="86"/>
      <c r="B43" s="87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ht="14.25" customHeight="1">
      <c r="A44" s="86"/>
      <c r="B44" s="87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</row>
    <row r="45" ht="14.25" customHeight="1">
      <c r="A45" s="86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ht="14.25" customHeight="1">
      <c r="A46" s="86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ht="14.25" customHeight="1">
      <c r="A47" s="86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ht="14.25" customHeight="1">
      <c r="A48" s="86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ht="14.25" customHeight="1">
      <c r="A49" s="86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ht="14.25" customHeight="1">
      <c r="A50" s="86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ht="14.25" customHeight="1">
      <c r="A51" s="86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ht="14.25" customHeight="1">
      <c r="A52" s="86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ht="14.25" customHeight="1">
      <c r="A53" s="86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ht="14.25" customHeight="1">
      <c r="A54" s="86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ht="14.25" customHeight="1">
      <c r="A55" s="86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ht="14.25" customHeight="1">
      <c r="A56" s="86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ht="14.25" customHeight="1">
      <c r="A57" s="86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ht="14.25" customHeight="1">
      <c r="A58" s="86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ht="14.25" customHeight="1">
      <c r="A59" s="86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ht="14.25" customHeight="1">
      <c r="A60" s="86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ht="14.25" customHeight="1">
      <c r="A61" s="86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ht="14.25" customHeight="1">
      <c r="A62" s="86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ht="14.25" customHeight="1">
      <c r="A63" s="86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ht="14.25" customHeight="1">
      <c r="A64" s="86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ht="14.25" customHeight="1">
      <c r="A65" s="86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ht="14.25" customHeight="1">
      <c r="A66" s="86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ht="14.25" customHeight="1">
      <c r="A67" s="86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ht="14.25" customHeight="1">
      <c r="A68" s="86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ht="14.25" customHeight="1">
      <c r="A69" s="86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ht="14.25" customHeight="1">
      <c r="A70" s="86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ht="14.25" customHeight="1">
      <c r="A71" s="86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ht="14.25" customHeight="1">
      <c r="A72" s="86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ht="14.25" customHeight="1">
      <c r="A73" s="86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ht="14.25" customHeight="1">
      <c r="A74" s="86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ht="14.25" customHeight="1">
      <c r="A75" s="86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ht="14.25" customHeight="1">
      <c r="A76" s="86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ht="14.25" customHeight="1">
      <c r="A77" s="86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ht="14.25" customHeight="1">
      <c r="A78" s="86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ht="14.25" customHeight="1">
      <c r="A79" s="86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ht="14.25" customHeight="1">
      <c r="A80" s="84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ht="14.25" customHeight="1">
      <c r="A81" s="86"/>
      <c r="B81" s="87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ht="14.25" customHeight="1">
      <c r="A82" s="86"/>
      <c r="B82" s="87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ht="14.25" customHeight="1">
      <c r="A83" s="86"/>
      <c r="B83" s="90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ht="14.25" customHeight="1">
      <c r="A84" s="86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ht="14.25" customHeight="1">
      <c r="A85" s="86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ht="14.25" customHeight="1">
      <c r="A86" s="86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ht="14.25" customHeight="1">
      <c r="A87" s="86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ht="14.25" customHeight="1">
      <c r="A88" s="86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ht="14.25" customHeight="1">
      <c r="A89" s="86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ht="14.25" customHeight="1">
      <c r="A90" s="86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ht="14.25" customHeight="1">
      <c r="A91" s="86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ht="14.25" customHeight="1">
      <c r="A92" s="86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ht="14.25" customHeight="1">
      <c r="A93" s="86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ht="14.25" customHeight="1">
      <c r="A94" s="86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ht="14.25" customHeight="1">
      <c r="A95" s="86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ht="14.25" customHeight="1">
      <c r="A96" s="86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ht="14.25" customHeight="1">
      <c r="A97" s="86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ht="14.25" customHeight="1">
      <c r="A98" s="86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ht="14.25" customHeight="1">
      <c r="A99" s="86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ht="14.25" customHeight="1">
      <c r="A100" s="86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ht="14.25" customHeight="1">
      <c r="A101" s="86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ht="14.25" customHeight="1">
      <c r="A102" s="86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ht="14.25" customHeight="1">
      <c r="A103" s="86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ht="14.25" customHeight="1">
      <c r="A104" s="86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ht="14.25" customHeight="1">
      <c r="A105" s="86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ht="14.25" customHeight="1">
      <c r="A106" s="86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ht="14.25" customHeight="1">
      <c r="A107" s="86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ht="14.25" customHeight="1">
      <c r="A108" s="86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ht="14.25" customHeight="1">
      <c r="A109" s="86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ht="14.25" customHeight="1">
      <c r="A110" s="86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ht="14.25" customHeight="1">
      <c r="A111" s="86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ht="14.25" customHeight="1">
      <c r="A112" s="86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ht="14.25" customHeight="1">
      <c r="A113" s="86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ht="14.25" customHeight="1">
      <c r="A114" s="86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ht="14.25" customHeight="1">
      <c r="A115" s="86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ht="14.25" customHeight="1">
      <c r="A116" s="86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ht="14.25" customHeight="1">
      <c r="A117" s="86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ht="14.25" customHeight="1">
      <c r="A118" s="86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ht="14.25" customHeight="1">
      <c r="A119" s="86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ht="14.25" customHeight="1">
      <c r="A120" s="86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ht="14.25" customHeight="1">
      <c r="A121" s="86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ht="14.25" customHeight="1">
      <c r="A122" s="86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ht="14.25" customHeight="1">
      <c r="A123" s="86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ht="14.25" customHeight="1">
      <c r="A124" s="86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ht="14.25" customHeight="1">
      <c r="A125" s="86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ht="14.25" customHeight="1">
      <c r="A126" s="86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ht="14.25" customHeight="1">
      <c r="A127" s="86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ht="14.25" customHeight="1">
      <c r="A128" s="86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ht="14.25" customHeight="1">
      <c r="A129" s="86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ht="14.25" customHeight="1">
      <c r="A130" s="86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ht="14.25" customHeight="1">
      <c r="A131" s="86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ht="14.25" customHeight="1">
      <c r="A132" s="86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ht="14.25" customHeight="1">
      <c r="A133" s="86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ht="14.25" customHeight="1">
      <c r="A134" s="86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ht="14.25" customHeight="1">
      <c r="A135" s="86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ht="14.25" customHeight="1">
      <c r="A136" s="86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ht="14.25" customHeight="1">
      <c r="A137" s="86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ht="14.25" customHeight="1">
      <c r="A138" s="86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ht="14.25" customHeight="1">
      <c r="A139" s="86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ht="14.25" customHeight="1">
      <c r="A140" s="86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ht="14.25" customHeight="1">
      <c r="A141" s="86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ht="14.25" customHeight="1">
      <c r="A142" s="86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ht="14.25" customHeight="1">
      <c r="A143" s="86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ht="14.25" customHeight="1">
      <c r="A144" s="86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ht="14.25" customHeight="1">
      <c r="A145" s="86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ht="14.25" customHeight="1">
      <c r="A146" s="86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ht="14.25" customHeight="1">
      <c r="A147" s="86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ht="14.25" customHeight="1">
      <c r="A148" s="86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ht="14.25" customHeight="1">
      <c r="A149" s="86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ht="14.25" customHeight="1">
      <c r="A150" s="86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ht="14.25" customHeight="1">
      <c r="A151" s="86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ht="14.25" customHeight="1">
      <c r="A152" s="86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ht="14.25" customHeight="1">
      <c r="A153" s="86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ht="14.25" customHeight="1">
      <c r="A154" s="86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ht="14.25" customHeight="1">
      <c r="A155" s="86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ht="14.25" customHeight="1">
      <c r="A156" s="86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ht="14.25" customHeight="1">
      <c r="A157" s="86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ht="14.25" customHeight="1">
      <c r="A158" s="86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ht="14.25" customHeight="1">
      <c r="A159" s="86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ht="14.25" customHeight="1">
      <c r="A160" s="86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ht="14.25" customHeight="1">
      <c r="A161" s="86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ht="14.25" customHeight="1">
      <c r="A162" s="86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ht="14.25" customHeight="1">
      <c r="A163" s="86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ht="14.25" customHeight="1">
      <c r="A164" s="86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ht="14.25" customHeight="1">
      <c r="A165" s="86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ht="14.25" customHeight="1">
      <c r="A166" s="86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ht="14.25" customHeight="1">
      <c r="A167" s="86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ht="14.25" customHeight="1">
      <c r="A168" s="86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ht="14.25" customHeight="1">
      <c r="A169" s="86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ht="14.25" customHeight="1">
      <c r="A170" s="86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ht="14.25" customHeight="1">
      <c r="A171" s="86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ht="14.25" customHeight="1">
      <c r="A172" s="86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ht="14.25" customHeight="1">
      <c r="A173" s="86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ht="14.25" customHeight="1">
      <c r="A174" s="86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ht="14.25" customHeight="1">
      <c r="A175" s="86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ht="14.25" customHeight="1">
      <c r="A176" s="86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ht="14.25" customHeight="1">
      <c r="A177" s="86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ht="14.25" customHeight="1">
      <c r="A178" s="86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ht="14.25" customHeight="1">
      <c r="A179" s="86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ht="14.25" customHeight="1">
      <c r="A180" s="86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ht="14.25" customHeight="1">
      <c r="A181" s="86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ht="14.25" customHeight="1">
      <c r="A182" s="86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ht="14.25" customHeight="1">
      <c r="A183" s="86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ht="14.25" customHeight="1">
      <c r="A184" s="86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ht="14.25" customHeight="1">
      <c r="A185" s="86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ht="14.25" customHeight="1">
      <c r="A186" s="86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ht="14.25" customHeight="1">
      <c r="A187" s="86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ht="14.25" customHeight="1">
      <c r="A188" s="86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ht="14.25" customHeight="1">
      <c r="A189" s="86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ht="14.25" customHeight="1">
      <c r="A190" s="86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ht="14.25" customHeight="1">
      <c r="A191" s="86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ht="14.25" customHeight="1">
      <c r="A192" s="86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ht="14.25" customHeight="1">
      <c r="A193" s="86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ht="14.25" customHeight="1">
      <c r="A194" s="86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ht="14.25" customHeight="1">
      <c r="A195" s="86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ht="14.25" customHeight="1">
      <c r="A196" s="86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ht="14.25" customHeight="1">
      <c r="A197" s="86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ht="14.25" customHeight="1">
      <c r="A198" s="86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ht="14.25" customHeight="1">
      <c r="A199" s="86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ht="14.25" customHeight="1">
      <c r="A200" s="86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ht="14.25" customHeight="1">
      <c r="A201" s="86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ht="14.25" customHeight="1">
      <c r="A202" s="86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ht="14.25" customHeight="1">
      <c r="A203" s="86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ht="14.25" customHeight="1">
      <c r="A204" s="86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ht="14.25" customHeight="1">
      <c r="A205" s="86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ht="14.25" customHeight="1">
      <c r="A206" s="86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ht="14.25" customHeight="1">
      <c r="A207" s="86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ht="14.25" customHeight="1">
      <c r="A208" s="86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ht="14.25" customHeight="1">
      <c r="A209" s="86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ht="14.25" customHeight="1">
      <c r="A210" s="86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ht="14.25" customHeight="1">
      <c r="A211" s="86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ht="14.25" customHeight="1">
      <c r="A212" s="86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ht="14.25" customHeight="1">
      <c r="A213" s="86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ht="14.25" customHeight="1">
      <c r="A214" s="86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ht="14.25" customHeight="1">
      <c r="A215" s="86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ht="14.25" customHeight="1">
      <c r="A216" s="86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ht="14.25" customHeight="1">
      <c r="A217" s="86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ht="14.25" customHeight="1">
      <c r="A218" s="86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ht="14.25" customHeight="1">
      <c r="A219" s="86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ht="14.25" customHeight="1">
      <c r="A220" s="86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ht="14.25" customHeight="1">
      <c r="A221" s="86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ht="14.25" customHeight="1">
      <c r="A222" s="86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ht="14.25" customHeight="1">
      <c r="A223" s="86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ht="14.25" customHeight="1">
      <c r="A224" s="86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ht="14.25" customHeight="1">
      <c r="A225" s="86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ht="14.25" customHeight="1">
      <c r="A226" s="86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ht="14.25" customHeight="1">
      <c r="A227" s="86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ht="14.25" customHeight="1">
      <c r="A228" s="86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ht="14.25" customHeight="1">
      <c r="A229" s="86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ht="14.25" customHeight="1">
      <c r="A230" s="86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ht="14.25" customHeight="1">
      <c r="A231" s="86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ht="14.25" customHeight="1">
      <c r="A232" s="86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ht="14.25" customHeight="1">
      <c r="A233" s="86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ht="14.25" customHeight="1">
      <c r="A234" s="86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ht="14.25" customHeight="1">
      <c r="A235" s="86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ht="14.25" customHeight="1">
      <c r="A236" s="86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ht="14.25" customHeight="1">
      <c r="A237" s="86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ht="14.25" customHeight="1">
      <c r="A238" s="86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ht="14.25" customHeight="1">
      <c r="A239" s="86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ht="14.25" customHeight="1">
      <c r="A240" s="86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ht="14.25" customHeight="1">
      <c r="A241" s="86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ht="14.25" customHeight="1">
      <c r="A242" s="86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ht="14.25" customHeight="1">
      <c r="A243" s="86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ht="14.25" customHeight="1">
      <c r="A244" s="86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ht="14.25" customHeight="1">
      <c r="A245" s="86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ht="14.25" customHeight="1">
      <c r="A246" s="86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ht="14.25" customHeight="1">
      <c r="A247" s="86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ht="14.25" customHeight="1">
      <c r="A248" s="86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ht="14.25" customHeight="1">
      <c r="A249" s="86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ht="14.25" customHeight="1">
      <c r="A250" s="86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ht="14.25" customHeight="1">
      <c r="A251" s="86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ht="14.25" customHeight="1">
      <c r="A252" s="86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ht="14.25" customHeight="1">
      <c r="A253" s="86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ht="14.25" customHeight="1">
      <c r="A254" s="86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ht="14.25" customHeight="1">
      <c r="A255" s="86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ht="14.25" customHeight="1">
      <c r="A256" s="86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ht="14.25" customHeight="1">
      <c r="A257" s="86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ht="14.25" customHeight="1">
      <c r="A258" s="86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ht="14.25" customHeight="1">
      <c r="A259" s="86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ht="14.25" customHeight="1">
      <c r="A260" s="86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ht="14.25" customHeight="1">
      <c r="A261" s="86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ht="14.25" customHeight="1">
      <c r="A262" s="86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ht="14.25" customHeight="1">
      <c r="A263" s="86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ht="14.25" customHeight="1">
      <c r="A264" s="86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ht="14.25" customHeight="1">
      <c r="A265" s="86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ht="14.25" customHeight="1">
      <c r="A266" s="86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ht="14.25" customHeight="1">
      <c r="A267" s="86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ht="14.25" customHeight="1">
      <c r="A268" s="86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ht="14.25" customHeight="1">
      <c r="A269" s="86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ht="14.25" customHeight="1">
      <c r="A270" s="86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ht="14.25" customHeight="1">
      <c r="A271" s="86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ht="14.25" customHeight="1">
      <c r="A272" s="86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ht="14.25" customHeight="1">
      <c r="A273" s="86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ht="14.25" customHeight="1">
      <c r="A274" s="86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ht="14.25" customHeight="1">
      <c r="A275" s="86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ht="14.25" customHeight="1">
      <c r="A276" s="86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ht="14.25" customHeight="1">
      <c r="A277" s="86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ht="14.25" customHeight="1">
      <c r="A278" s="86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ht="14.25" customHeight="1">
      <c r="A279" s="86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ht="14.25" customHeight="1">
      <c r="A280" s="86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ht="14.25" customHeight="1">
      <c r="A281" s="86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ht="14.25" customHeight="1">
      <c r="A282" s="86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ht="14.25" customHeight="1">
      <c r="A283" s="86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ht="14.25" customHeight="1">
      <c r="A284" s="86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ht="14.25" customHeight="1">
      <c r="A285" s="86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ht="14.25" customHeight="1">
      <c r="A286" s="86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ht="14.25" customHeight="1">
      <c r="A287" s="86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ht="14.25" customHeight="1">
      <c r="A288" s="86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ht="14.25" customHeight="1">
      <c r="A289" s="86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ht="14.25" customHeight="1">
      <c r="A290" s="86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ht="14.25" customHeight="1">
      <c r="A291" s="86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ht="14.25" customHeight="1">
      <c r="A292" s="86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ht="14.25" customHeight="1">
      <c r="A293" s="86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ht="14.25" customHeight="1">
      <c r="A294" s="86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ht="14.25" customHeight="1">
      <c r="A295" s="86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ht="14.25" customHeight="1">
      <c r="A296" s="86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ht="14.25" customHeight="1">
      <c r="A297" s="86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ht="14.25" customHeight="1">
      <c r="A298" s="86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ht="14.25" customHeight="1">
      <c r="A299" s="86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ht="14.25" customHeight="1">
      <c r="A300" s="86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ht="14.25" customHeight="1">
      <c r="A301" s="86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ht="14.25" customHeight="1">
      <c r="A302" s="86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ht="14.25" customHeight="1">
      <c r="A303" s="86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ht="14.25" customHeight="1">
      <c r="A304" s="86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ht="14.25" customHeight="1">
      <c r="A305" s="86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ht="14.25" customHeight="1">
      <c r="A306" s="86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ht="14.25" customHeight="1">
      <c r="A307" s="86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ht="14.25" customHeight="1">
      <c r="A308" s="86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ht="14.25" customHeight="1">
      <c r="A309" s="86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ht="14.25" customHeight="1">
      <c r="A310" s="86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ht="14.25" customHeight="1">
      <c r="A311" s="86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ht="14.25" customHeight="1">
      <c r="A312" s="86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ht="14.25" customHeight="1">
      <c r="A313" s="86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ht="14.25" customHeight="1">
      <c r="A314" s="86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ht="14.25" customHeight="1">
      <c r="A315" s="86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ht="14.25" customHeight="1">
      <c r="A316" s="86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ht="14.25" customHeight="1">
      <c r="A317" s="86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ht="14.25" customHeight="1">
      <c r="A318" s="86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ht="14.25" customHeight="1">
      <c r="A319" s="86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ht="14.25" customHeight="1">
      <c r="A320" s="86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ht="14.25" customHeight="1">
      <c r="A321" s="86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ht="14.25" customHeight="1">
      <c r="A322" s="86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ht="14.25" customHeight="1">
      <c r="A323" s="86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ht="14.25" customHeight="1">
      <c r="A324" s="86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ht="14.25" customHeight="1">
      <c r="A325" s="86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ht="14.25" customHeight="1">
      <c r="A326" s="86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ht="14.25" customHeight="1">
      <c r="A327" s="86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ht="14.25" customHeight="1">
      <c r="A328" s="86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ht="14.25" customHeight="1">
      <c r="A329" s="86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ht="14.25" customHeight="1">
      <c r="A330" s="86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ht="14.25" customHeight="1">
      <c r="A331" s="86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ht="14.25" customHeight="1">
      <c r="A332" s="86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ht="14.25" customHeight="1">
      <c r="A333" s="86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ht="14.25" customHeight="1">
      <c r="A334" s="86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ht="14.25" customHeight="1">
      <c r="A335" s="86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ht="14.25" customHeight="1">
      <c r="A336" s="86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ht="14.25" customHeight="1">
      <c r="A337" s="86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ht="14.25" customHeight="1">
      <c r="A338" s="86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ht="14.25" customHeight="1">
      <c r="A339" s="86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ht="14.25" customHeight="1">
      <c r="A340" s="86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ht="14.25" customHeight="1">
      <c r="A341" s="86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ht="14.25" customHeight="1">
      <c r="A342" s="86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ht="14.25" customHeight="1">
      <c r="A343" s="86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ht="14.25" customHeight="1">
      <c r="A344" s="86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ht="14.25" customHeight="1">
      <c r="A345" s="86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ht="14.25" customHeight="1">
      <c r="A346" s="86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ht="14.25" customHeight="1">
      <c r="A347" s="86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ht="14.25" customHeight="1">
      <c r="A348" s="86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ht="14.25" customHeight="1">
      <c r="A349" s="86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ht="14.25" customHeight="1">
      <c r="A350" s="86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ht="14.25" customHeight="1">
      <c r="A351" s="86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ht="14.25" customHeight="1">
      <c r="A352" s="86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ht="14.25" customHeight="1">
      <c r="A353" s="86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ht="14.25" customHeight="1">
      <c r="A354" s="86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ht="14.25" customHeight="1">
      <c r="A355" s="86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ht="14.25" customHeight="1">
      <c r="A356" s="86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ht="14.25" customHeight="1">
      <c r="A357" s="86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ht="14.25" customHeight="1">
      <c r="A358" s="86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ht="14.25" customHeight="1">
      <c r="A359" s="86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ht="14.25" customHeight="1">
      <c r="A360" s="86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ht="14.25" customHeight="1">
      <c r="A361" s="86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ht="14.25" customHeight="1">
      <c r="A362" s="86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ht="14.25" customHeight="1">
      <c r="A363" s="86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ht="14.25" customHeight="1">
      <c r="A364" s="86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ht="14.25" customHeight="1">
      <c r="A365" s="86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ht="14.25" customHeight="1">
      <c r="A366" s="86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ht="14.25" customHeight="1">
      <c r="A367" s="86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ht="14.25" customHeight="1">
      <c r="A368" s="86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ht="14.25" customHeight="1">
      <c r="A369" s="86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ht="14.25" customHeight="1">
      <c r="A370" s="86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ht="14.25" customHeight="1">
      <c r="A371" s="86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ht="14.25" customHeight="1">
      <c r="A372" s="86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ht="14.25" customHeight="1">
      <c r="A373" s="86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ht="14.25" customHeight="1">
      <c r="A374" s="86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ht="14.25" customHeight="1">
      <c r="A375" s="86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ht="14.25" customHeight="1">
      <c r="A376" s="86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ht="14.25" customHeight="1">
      <c r="A377" s="86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ht="14.25" customHeight="1">
      <c r="A378" s="86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ht="14.25" customHeight="1">
      <c r="A379" s="86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ht="14.25" customHeight="1">
      <c r="A380" s="86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ht="14.25" customHeight="1">
      <c r="A381" s="86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ht="14.25" customHeight="1">
      <c r="A382" s="86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ht="14.25" customHeight="1">
      <c r="A383" s="86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ht="14.25" customHeight="1">
      <c r="A384" s="86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ht="14.25" customHeight="1">
      <c r="A385" s="86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ht="14.25" customHeight="1">
      <c r="A386" s="86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ht="14.25" customHeight="1">
      <c r="A387" s="86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ht="14.25" customHeight="1">
      <c r="A388" s="86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ht="14.25" customHeight="1">
      <c r="A389" s="86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ht="14.25" customHeight="1">
      <c r="A390" s="86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ht="14.25" customHeight="1">
      <c r="A391" s="86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ht="14.25" customHeight="1">
      <c r="A392" s="86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ht="14.25" customHeight="1">
      <c r="A393" s="86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ht="14.25" customHeight="1">
      <c r="A394" s="86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ht="14.25" customHeight="1">
      <c r="A395" s="86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ht="14.25" customHeight="1">
      <c r="A396" s="86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ht="14.25" customHeight="1">
      <c r="A397" s="86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ht="14.25" customHeight="1">
      <c r="A398" s="86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ht="14.25" customHeight="1">
      <c r="A399" s="86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ht="14.25" customHeight="1">
      <c r="A400" s="86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ht="14.25" customHeight="1">
      <c r="A401" s="86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ht="14.25" customHeight="1">
      <c r="A402" s="86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ht="14.25" customHeight="1">
      <c r="A403" s="86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ht="14.25" customHeight="1">
      <c r="A404" s="86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ht="14.25" customHeight="1">
      <c r="A405" s="86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ht="14.25" customHeight="1">
      <c r="A406" s="86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ht="14.25" customHeight="1">
      <c r="A407" s="86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ht="14.25" customHeight="1">
      <c r="A408" s="86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ht="14.25" customHeight="1">
      <c r="A409" s="86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ht="14.25" customHeight="1">
      <c r="A410" s="86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ht="14.25" customHeight="1">
      <c r="A411" s="86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ht="14.25" customHeight="1">
      <c r="A412" s="86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ht="14.25" customHeight="1">
      <c r="A413" s="86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ht="14.25" customHeight="1">
      <c r="A414" s="86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ht="14.25" customHeight="1">
      <c r="A415" s="86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ht="14.25" customHeight="1">
      <c r="A416" s="86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ht="14.25" customHeight="1">
      <c r="A417" s="86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ht="14.25" customHeight="1">
      <c r="A418" s="86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ht="14.25" customHeight="1">
      <c r="A419" s="86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ht="14.25" customHeight="1">
      <c r="A420" s="86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ht="14.25" customHeight="1">
      <c r="A421" s="86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ht="14.25" customHeight="1">
      <c r="A422" s="86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ht="14.25" customHeight="1">
      <c r="A423" s="86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ht="14.25" customHeight="1">
      <c r="A424" s="86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ht="14.25" customHeight="1">
      <c r="A425" s="86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ht="14.25" customHeight="1">
      <c r="A426" s="86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ht="14.25" customHeight="1">
      <c r="A427" s="86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ht="14.25" customHeight="1">
      <c r="A428" s="86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ht="14.25" customHeight="1">
      <c r="A429" s="86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ht="14.25" customHeight="1">
      <c r="A430" s="86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ht="14.25" customHeight="1">
      <c r="A431" s="86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ht="14.25" customHeight="1">
      <c r="A432" s="86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ht="14.25" customHeight="1">
      <c r="A433" s="86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ht="14.25" customHeight="1">
      <c r="A434" s="86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ht="14.25" customHeight="1">
      <c r="A435" s="86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ht="14.25" customHeight="1">
      <c r="A436" s="86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ht="14.25" customHeight="1">
      <c r="A437" s="86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ht="14.25" customHeight="1">
      <c r="A438" s="86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ht="14.25" customHeight="1">
      <c r="A439" s="86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ht="14.25" customHeight="1">
      <c r="A440" s="86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ht="14.25" customHeight="1">
      <c r="A441" s="86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ht="14.25" customHeight="1">
      <c r="A442" s="86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ht="14.25" customHeight="1">
      <c r="A443" s="86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ht="14.25" customHeight="1">
      <c r="A444" s="86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ht="14.25" customHeight="1">
      <c r="A445" s="86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ht="14.25" customHeight="1">
      <c r="A446" s="86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ht="14.25" customHeight="1">
      <c r="A447" s="86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ht="14.25" customHeight="1">
      <c r="A448" s="86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ht="14.25" customHeight="1">
      <c r="A449" s="86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ht="14.25" customHeight="1">
      <c r="A450" s="86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ht="14.25" customHeight="1">
      <c r="A451" s="86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ht="14.25" customHeight="1">
      <c r="A452" s="86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ht="14.25" customHeight="1">
      <c r="A453" s="86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ht="14.25" customHeight="1">
      <c r="A454" s="86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ht="14.25" customHeight="1">
      <c r="A455" s="86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ht="14.25" customHeight="1">
      <c r="A456" s="86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ht="14.25" customHeight="1">
      <c r="A457" s="86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ht="14.25" customHeight="1">
      <c r="A458" s="86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ht="14.25" customHeight="1">
      <c r="A459" s="86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ht="14.25" customHeight="1">
      <c r="A460" s="86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ht="14.25" customHeight="1">
      <c r="A461" s="86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ht="14.25" customHeight="1">
      <c r="A462" s="86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ht="14.25" customHeight="1">
      <c r="A463" s="86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ht="14.25" customHeight="1">
      <c r="A464" s="86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ht="14.25" customHeight="1">
      <c r="A465" s="86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ht="14.25" customHeight="1">
      <c r="A466" s="86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ht="14.25" customHeight="1">
      <c r="A467" s="86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ht="14.25" customHeight="1">
      <c r="A468" s="86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ht="14.25" customHeight="1">
      <c r="A469" s="86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ht="14.25" customHeight="1">
      <c r="A470" s="86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ht="14.25" customHeight="1">
      <c r="A471" s="86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ht="14.25" customHeight="1">
      <c r="A472" s="86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ht="14.25" customHeight="1">
      <c r="A473" s="86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ht="14.25" customHeight="1">
      <c r="A474" s="86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ht="14.25" customHeight="1">
      <c r="A475" s="86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ht="14.25" customHeight="1">
      <c r="A476" s="86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ht="14.25" customHeight="1">
      <c r="A477" s="86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ht="14.25" customHeight="1">
      <c r="A478" s="86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ht="14.25" customHeight="1">
      <c r="A479" s="86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ht="14.25" customHeight="1">
      <c r="A480" s="86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ht="14.25" customHeight="1">
      <c r="A481" s="86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ht="14.25" customHeight="1">
      <c r="A482" s="86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ht="14.25" customHeight="1">
      <c r="A483" s="86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ht="14.25" customHeight="1">
      <c r="A484" s="86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ht="14.25" customHeight="1">
      <c r="A485" s="86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ht="14.25" customHeight="1">
      <c r="A486" s="86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ht="14.25" customHeight="1">
      <c r="A487" s="86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ht="14.25" customHeight="1">
      <c r="A488" s="86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ht="14.25" customHeight="1">
      <c r="A489" s="86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ht="14.25" customHeight="1">
      <c r="A490" s="86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ht="14.25" customHeight="1">
      <c r="A491" s="86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ht="14.25" customHeight="1">
      <c r="A492" s="86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ht="14.25" customHeight="1">
      <c r="A493" s="86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ht="14.25" customHeight="1">
      <c r="A494" s="86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ht="14.25" customHeight="1">
      <c r="A495" s="86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ht="14.25" customHeight="1">
      <c r="A496" s="86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ht="14.25" customHeight="1">
      <c r="A497" s="86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ht="14.25" customHeight="1">
      <c r="A498" s="86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ht="14.25" customHeight="1">
      <c r="A499" s="86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ht="14.25" customHeight="1">
      <c r="A500" s="86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ht="14.25" customHeight="1">
      <c r="A501" s="86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ht="14.25" customHeight="1">
      <c r="A502" s="86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ht="14.25" customHeight="1">
      <c r="A503" s="86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ht="14.25" customHeight="1">
      <c r="A504" s="86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ht="14.25" customHeight="1">
      <c r="A505" s="86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ht="14.25" customHeight="1">
      <c r="A506" s="86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ht="14.25" customHeight="1">
      <c r="A507" s="86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ht="14.25" customHeight="1">
      <c r="A508" s="86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ht="14.25" customHeight="1">
      <c r="A509" s="86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ht="14.25" customHeight="1">
      <c r="A510" s="86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ht="14.25" customHeight="1">
      <c r="A511" s="86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ht="14.25" customHeight="1">
      <c r="A512" s="86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ht="14.25" customHeight="1">
      <c r="A513" s="86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ht="14.25" customHeight="1">
      <c r="A514" s="86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ht="14.25" customHeight="1">
      <c r="A515" s="86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ht="14.25" customHeight="1">
      <c r="A516" s="86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ht="14.25" customHeight="1">
      <c r="A517" s="86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ht="14.25" customHeight="1">
      <c r="A518" s="86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ht="14.25" customHeight="1">
      <c r="A519" s="86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ht="14.25" customHeight="1">
      <c r="A520" s="86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ht="14.25" customHeight="1">
      <c r="A521" s="86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ht="14.25" customHeight="1">
      <c r="A522" s="86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ht="14.25" customHeight="1">
      <c r="A523" s="86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ht="14.25" customHeight="1">
      <c r="A524" s="86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ht="14.25" customHeight="1">
      <c r="A525" s="86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ht="14.25" customHeight="1">
      <c r="A526" s="86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ht="14.25" customHeight="1">
      <c r="A527" s="86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ht="14.25" customHeight="1">
      <c r="A528" s="86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ht="14.25" customHeight="1">
      <c r="A529" s="86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ht="14.25" customHeight="1">
      <c r="A530" s="86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ht="14.25" customHeight="1">
      <c r="A531" s="86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ht="14.25" customHeight="1">
      <c r="A532" s="86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ht="14.25" customHeight="1">
      <c r="A533" s="86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ht="14.25" customHeight="1">
      <c r="A534" s="86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ht="14.25" customHeight="1">
      <c r="A535" s="86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ht="14.25" customHeight="1">
      <c r="A536" s="86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ht="14.25" customHeight="1">
      <c r="A537" s="86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ht="14.25" customHeight="1">
      <c r="A538" s="86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ht="14.25" customHeight="1">
      <c r="A539" s="86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ht="14.25" customHeight="1">
      <c r="A540" s="86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ht="14.25" customHeight="1">
      <c r="A541" s="86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ht="14.25" customHeight="1">
      <c r="A542" s="86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ht="14.25" customHeight="1">
      <c r="A543" s="86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ht="14.25" customHeight="1">
      <c r="A544" s="86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ht="14.25" customHeight="1">
      <c r="A545" s="86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ht="14.25" customHeight="1">
      <c r="A546" s="86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ht="14.25" customHeight="1">
      <c r="A547" s="86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ht="14.25" customHeight="1">
      <c r="A548" s="86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ht="14.25" customHeight="1">
      <c r="A549" s="86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ht="14.25" customHeight="1">
      <c r="A550" s="86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ht="14.25" customHeight="1">
      <c r="A551" s="86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ht="14.25" customHeight="1">
      <c r="A552" s="86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ht="14.25" customHeight="1">
      <c r="A553" s="86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ht="14.25" customHeight="1">
      <c r="A554" s="86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ht="14.25" customHeight="1">
      <c r="A555" s="86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ht="14.25" customHeight="1">
      <c r="A556" s="86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ht="14.25" customHeight="1">
      <c r="A557" s="86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ht="14.25" customHeight="1">
      <c r="A558" s="86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ht="14.25" customHeight="1">
      <c r="A559" s="86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ht="14.25" customHeight="1">
      <c r="A560" s="86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ht="14.25" customHeight="1">
      <c r="A561" s="86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ht="14.25" customHeight="1">
      <c r="A562" s="86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ht="14.25" customHeight="1">
      <c r="A563" s="86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ht="14.25" customHeight="1">
      <c r="A564" s="86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ht="14.25" customHeight="1">
      <c r="A565" s="86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ht="14.25" customHeight="1">
      <c r="A566" s="86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ht="14.25" customHeight="1">
      <c r="A567" s="86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ht="14.25" customHeight="1">
      <c r="A568" s="86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ht="14.25" customHeight="1">
      <c r="A569" s="86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ht="14.25" customHeight="1">
      <c r="A570" s="86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ht="14.25" customHeight="1">
      <c r="A571" s="86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ht="14.25" customHeight="1">
      <c r="A572" s="86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ht="14.25" customHeight="1">
      <c r="A573" s="86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ht="14.25" customHeight="1">
      <c r="A574" s="86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ht="14.25" customHeight="1">
      <c r="A575" s="86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ht="14.25" customHeight="1">
      <c r="A576" s="86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ht="14.25" customHeight="1">
      <c r="A577" s="86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ht="14.25" customHeight="1">
      <c r="A578" s="86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ht="14.25" customHeight="1">
      <c r="A579" s="86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ht="14.25" customHeight="1">
      <c r="A580" s="86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ht="14.25" customHeight="1">
      <c r="A581" s="86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ht="14.25" customHeight="1">
      <c r="A582" s="86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ht="14.25" customHeight="1">
      <c r="A583" s="86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ht="14.25" customHeight="1">
      <c r="A584" s="86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ht="14.25" customHeight="1">
      <c r="A585" s="86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ht="14.25" customHeight="1">
      <c r="A586" s="86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ht="14.25" customHeight="1">
      <c r="A587" s="86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ht="14.25" customHeight="1">
      <c r="A588" s="86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ht="14.25" customHeight="1">
      <c r="A589" s="86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ht="14.25" customHeight="1">
      <c r="A590" s="86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ht="14.25" customHeight="1">
      <c r="A591" s="86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ht="14.25" customHeight="1">
      <c r="A592" s="86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ht="14.25" customHeight="1">
      <c r="A593" s="86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ht="14.25" customHeight="1">
      <c r="A594" s="86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ht="14.25" customHeight="1">
      <c r="A595" s="86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ht="14.25" customHeight="1">
      <c r="A596" s="86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ht="14.25" customHeight="1">
      <c r="A597" s="86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ht="14.25" customHeight="1">
      <c r="A598" s="86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ht="14.25" customHeight="1">
      <c r="A599" s="86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ht="14.25" customHeight="1">
      <c r="A600" s="86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ht="14.25" customHeight="1">
      <c r="A601" s="86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ht="14.25" customHeight="1">
      <c r="A602" s="86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ht="14.25" customHeight="1">
      <c r="A603" s="86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ht="14.25" customHeight="1">
      <c r="A604" s="86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ht="14.25" customHeight="1">
      <c r="A605" s="86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ht="14.25" customHeight="1">
      <c r="A606" s="86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ht="14.25" customHeight="1">
      <c r="A607" s="86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ht="14.25" customHeight="1">
      <c r="A608" s="86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ht="14.25" customHeight="1">
      <c r="A609" s="86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ht="14.25" customHeight="1">
      <c r="A610" s="86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ht="14.25" customHeight="1">
      <c r="A611" s="86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ht="14.25" customHeight="1">
      <c r="A612" s="86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ht="14.25" customHeight="1">
      <c r="A613" s="86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ht="14.25" customHeight="1">
      <c r="A614" s="86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ht="14.25" customHeight="1">
      <c r="A615" s="86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ht="14.25" customHeight="1">
      <c r="A616" s="86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ht="14.25" customHeight="1">
      <c r="A617" s="86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ht="14.25" customHeight="1">
      <c r="A618" s="86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ht="14.25" customHeight="1">
      <c r="A619" s="86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ht="14.25" customHeight="1">
      <c r="A620" s="86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ht="14.25" customHeight="1">
      <c r="A621" s="86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ht="14.25" customHeight="1">
      <c r="A622" s="86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ht="14.25" customHeight="1">
      <c r="A623" s="86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ht="14.25" customHeight="1">
      <c r="A624" s="86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ht="14.25" customHeight="1">
      <c r="A625" s="86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ht="14.25" customHeight="1">
      <c r="A626" s="86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ht="14.25" customHeight="1">
      <c r="A627" s="86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ht="14.25" customHeight="1">
      <c r="A628" s="86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ht="14.25" customHeight="1">
      <c r="A629" s="86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ht="14.25" customHeight="1">
      <c r="A630" s="86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ht="14.25" customHeight="1">
      <c r="A631" s="86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ht="14.25" customHeight="1">
      <c r="A632" s="86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ht="14.25" customHeight="1">
      <c r="A633" s="86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ht="14.25" customHeight="1">
      <c r="A634" s="86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ht="14.25" customHeight="1">
      <c r="A635" s="86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ht="14.25" customHeight="1">
      <c r="A636" s="86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ht="14.25" customHeight="1">
      <c r="A637" s="86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ht="14.25" customHeight="1">
      <c r="A638" s="86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ht="14.25" customHeight="1">
      <c r="A639" s="86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ht="14.25" customHeight="1">
      <c r="A640" s="86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ht="14.25" customHeight="1">
      <c r="A641" s="86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ht="14.25" customHeight="1">
      <c r="A642" s="86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ht="14.25" customHeight="1">
      <c r="A643" s="86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ht="14.25" customHeight="1">
      <c r="A644" s="86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ht="14.25" customHeight="1">
      <c r="A645" s="86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ht="14.25" customHeight="1">
      <c r="A646" s="86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ht="14.25" customHeight="1">
      <c r="A647" s="86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ht="14.25" customHeight="1">
      <c r="A648" s="86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ht="14.25" customHeight="1">
      <c r="A649" s="86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ht="14.25" customHeight="1">
      <c r="A650" s="86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ht="14.25" customHeight="1">
      <c r="A651" s="86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ht="14.25" customHeight="1">
      <c r="A652" s="86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ht="14.25" customHeight="1">
      <c r="A653" s="86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ht="14.25" customHeight="1">
      <c r="A654" s="86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ht="14.25" customHeight="1">
      <c r="A655" s="86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ht="14.25" customHeight="1">
      <c r="A656" s="86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ht="14.25" customHeight="1">
      <c r="A657" s="86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ht="14.25" customHeight="1">
      <c r="A658" s="86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ht="14.25" customHeight="1">
      <c r="A659" s="86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ht="14.25" customHeight="1">
      <c r="A660" s="86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ht="14.25" customHeight="1">
      <c r="A661" s="86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ht="14.25" customHeight="1">
      <c r="A662" s="86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ht="14.25" customHeight="1">
      <c r="A663" s="86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ht="14.25" customHeight="1">
      <c r="A664" s="86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ht="14.25" customHeight="1">
      <c r="A665" s="86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ht="14.25" customHeight="1">
      <c r="A666" s="86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ht="14.25" customHeight="1">
      <c r="A667" s="86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ht="14.25" customHeight="1">
      <c r="A668" s="86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ht="14.25" customHeight="1">
      <c r="A669" s="86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ht="14.25" customHeight="1">
      <c r="A670" s="86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ht="14.25" customHeight="1">
      <c r="A671" s="86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ht="14.25" customHeight="1">
      <c r="A672" s="86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ht="14.25" customHeight="1">
      <c r="A673" s="86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ht="14.25" customHeight="1">
      <c r="A674" s="86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ht="14.25" customHeight="1">
      <c r="A675" s="86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ht="14.25" customHeight="1">
      <c r="A676" s="86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ht="14.25" customHeight="1">
      <c r="A677" s="86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ht="14.25" customHeight="1">
      <c r="A678" s="86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ht="14.25" customHeight="1">
      <c r="A679" s="86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ht="14.25" customHeight="1">
      <c r="A680" s="86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ht="14.25" customHeight="1">
      <c r="A681" s="86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ht="14.25" customHeight="1">
      <c r="A682" s="86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ht="14.25" customHeight="1">
      <c r="A683" s="86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ht="14.25" customHeight="1">
      <c r="A684" s="86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ht="14.25" customHeight="1">
      <c r="A685" s="86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ht="14.25" customHeight="1">
      <c r="A686" s="86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ht="14.25" customHeight="1">
      <c r="A687" s="86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ht="14.25" customHeight="1">
      <c r="A688" s="86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ht="14.25" customHeight="1">
      <c r="A689" s="86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ht="14.25" customHeight="1">
      <c r="A690" s="86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ht="14.25" customHeight="1">
      <c r="A691" s="86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ht="14.25" customHeight="1">
      <c r="A692" s="86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ht="14.25" customHeight="1">
      <c r="A693" s="86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ht="14.25" customHeight="1">
      <c r="A694" s="86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ht="14.25" customHeight="1">
      <c r="A695" s="86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ht="14.25" customHeight="1">
      <c r="A696" s="86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ht="14.25" customHeight="1">
      <c r="A697" s="86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ht="14.25" customHeight="1">
      <c r="A698" s="86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ht="14.25" customHeight="1">
      <c r="A699" s="86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ht="14.25" customHeight="1">
      <c r="A700" s="86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ht="14.25" customHeight="1">
      <c r="A701" s="86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ht="14.25" customHeight="1">
      <c r="A702" s="86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ht="14.25" customHeight="1">
      <c r="A703" s="86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ht="14.25" customHeight="1">
      <c r="A704" s="86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ht="14.25" customHeight="1">
      <c r="A705" s="86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ht="14.25" customHeight="1">
      <c r="A706" s="86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ht="14.25" customHeight="1">
      <c r="A707" s="86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ht="14.25" customHeight="1">
      <c r="A708" s="86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ht="14.25" customHeight="1">
      <c r="A709" s="86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ht="14.25" customHeight="1">
      <c r="A710" s="86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ht="14.25" customHeight="1">
      <c r="A711" s="86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ht="14.25" customHeight="1">
      <c r="A712" s="86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ht="14.25" customHeight="1">
      <c r="A713" s="86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ht="14.25" customHeight="1">
      <c r="A714" s="86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ht="14.25" customHeight="1">
      <c r="A715" s="86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ht="14.25" customHeight="1">
      <c r="A716" s="86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ht="14.25" customHeight="1">
      <c r="A717" s="86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ht="14.25" customHeight="1">
      <c r="A718" s="86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ht="14.25" customHeight="1">
      <c r="A719" s="86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ht="14.25" customHeight="1">
      <c r="A720" s="86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ht="14.25" customHeight="1">
      <c r="A721" s="86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ht="14.25" customHeight="1">
      <c r="A722" s="86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ht="14.25" customHeight="1">
      <c r="A723" s="86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ht="14.25" customHeight="1">
      <c r="A724" s="86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ht="14.25" customHeight="1">
      <c r="A725" s="86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ht="14.25" customHeight="1">
      <c r="A726" s="86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ht="14.25" customHeight="1">
      <c r="A727" s="86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ht="14.25" customHeight="1">
      <c r="A728" s="86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ht="14.25" customHeight="1">
      <c r="A729" s="86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ht="14.25" customHeight="1">
      <c r="A730" s="86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ht="14.25" customHeight="1">
      <c r="A731" s="86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ht="14.25" customHeight="1">
      <c r="A732" s="86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ht="14.25" customHeight="1">
      <c r="A733" s="86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ht="14.25" customHeight="1">
      <c r="A734" s="86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ht="14.25" customHeight="1">
      <c r="A735" s="86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ht="14.25" customHeight="1">
      <c r="A736" s="86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ht="14.25" customHeight="1">
      <c r="A737" s="86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ht="14.25" customHeight="1">
      <c r="A738" s="86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ht="14.25" customHeight="1">
      <c r="A739" s="86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ht="14.25" customHeight="1">
      <c r="A740" s="86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ht="14.25" customHeight="1">
      <c r="A741" s="86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ht="14.25" customHeight="1">
      <c r="A742" s="86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ht="14.25" customHeight="1">
      <c r="A743" s="86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ht="14.25" customHeight="1">
      <c r="A744" s="86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ht="14.25" customHeight="1">
      <c r="A745" s="86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ht="14.25" customHeight="1">
      <c r="A746" s="86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ht="14.25" customHeight="1">
      <c r="A747" s="86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ht="14.25" customHeight="1">
      <c r="A748" s="86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ht="14.25" customHeight="1">
      <c r="A749" s="86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ht="14.25" customHeight="1">
      <c r="A750" s="86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ht="14.25" customHeight="1">
      <c r="A751" s="86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ht="14.25" customHeight="1">
      <c r="A752" s="86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ht="14.25" customHeight="1">
      <c r="A753" s="86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ht="14.25" customHeight="1">
      <c r="A754" s="86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ht="14.25" customHeight="1">
      <c r="A755" s="86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ht="14.25" customHeight="1">
      <c r="A756" s="86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ht="14.25" customHeight="1">
      <c r="A757" s="86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ht="14.25" customHeight="1">
      <c r="A758" s="86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ht="14.25" customHeight="1">
      <c r="A759" s="86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ht="14.25" customHeight="1">
      <c r="A760" s="86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ht="14.25" customHeight="1">
      <c r="A761" s="86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ht="14.25" customHeight="1">
      <c r="A762" s="86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ht="14.25" customHeight="1">
      <c r="A763" s="86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ht="14.25" customHeight="1">
      <c r="A764" s="86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ht="14.25" customHeight="1">
      <c r="A765" s="86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ht="14.25" customHeight="1">
      <c r="A766" s="86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ht="14.25" customHeight="1">
      <c r="A767" s="86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ht="14.25" customHeight="1">
      <c r="A768" s="86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ht="14.25" customHeight="1">
      <c r="A769" s="86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ht="14.25" customHeight="1">
      <c r="A770" s="86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ht="14.25" customHeight="1">
      <c r="A771" s="86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ht="14.25" customHeight="1">
      <c r="A772" s="86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ht="14.25" customHeight="1">
      <c r="A773" s="86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ht="14.25" customHeight="1">
      <c r="A774" s="86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ht="14.25" customHeight="1">
      <c r="A775" s="86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ht="14.25" customHeight="1">
      <c r="A776" s="86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ht="14.25" customHeight="1">
      <c r="A777" s="86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ht="14.25" customHeight="1">
      <c r="A778" s="86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ht="14.25" customHeight="1">
      <c r="A779" s="86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ht="14.25" customHeight="1">
      <c r="A780" s="86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ht="14.25" customHeight="1">
      <c r="A781" s="86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ht="14.25" customHeight="1">
      <c r="A782" s="86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ht="14.25" customHeight="1">
      <c r="A783" s="86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ht="14.25" customHeight="1">
      <c r="A784" s="86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ht="14.25" customHeight="1">
      <c r="A785" s="86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ht="14.25" customHeight="1">
      <c r="A786" s="86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ht="14.25" customHeight="1">
      <c r="A787" s="86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ht="14.25" customHeight="1">
      <c r="A788" s="86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ht="14.25" customHeight="1">
      <c r="A789" s="86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ht="14.25" customHeight="1">
      <c r="A790" s="86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ht="14.25" customHeight="1">
      <c r="A791" s="86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ht="14.25" customHeight="1">
      <c r="A792" s="86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ht="14.25" customHeight="1">
      <c r="A793" s="86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ht="14.25" customHeight="1">
      <c r="A794" s="86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ht="14.25" customHeight="1">
      <c r="A795" s="86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ht="14.25" customHeight="1">
      <c r="A796" s="86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ht="14.25" customHeight="1">
      <c r="A797" s="86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ht="14.25" customHeight="1">
      <c r="A798" s="86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ht="14.25" customHeight="1">
      <c r="A799" s="86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ht="14.25" customHeight="1">
      <c r="A800" s="86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ht="14.25" customHeight="1">
      <c r="A801" s="86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ht="14.25" customHeight="1">
      <c r="A802" s="86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ht="14.25" customHeight="1">
      <c r="A803" s="86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ht="14.25" customHeight="1">
      <c r="A804" s="86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ht="14.25" customHeight="1">
      <c r="A805" s="86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ht="14.25" customHeight="1">
      <c r="A806" s="86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ht="14.25" customHeight="1">
      <c r="A807" s="86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ht="14.25" customHeight="1">
      <c r="A808" s="86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ht="14.25" customHeight="1">
      <c r="A809" s="86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ht="14.25" customHeight="1">
      <c r="A810" s="86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ht="14.25" customHeight="1">
      <c r="A811" s="86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ht="14.25" customHeight="1">
      <c r="A812" s="86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ht="14.25" customHeight="1">
      <c r="A813" s="86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ht="14.25" customHeight="1">
      <c r="A814" s="86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ht="14.25" customHeight="1">
      <c r="A815" s="86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ht="14.25" customHeight="1">
      <c r="A816" s="86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ht="14.25" customHeight="1">
      <c r="A817" s="86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ht="14.25" customHeight="1">
      <c r="A818" s="86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ht="14.25" customHeight="1">
      <c r="A819" s="86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ht="14.25" customHeight="1">
      <c r="A820" s="86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ht="14.25" customHeight="1">
      <c r="A821" s="86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ht="14.25" customHeight="1">
      <c r="A822" s="86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ht="14.25" customHeight="1">
      <c r="A823" s="86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ht="14.25" customHeight="1">
      <c r="A824" s="86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ht="14.25" customHeight="1">
      <c r="A825" s="86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ht="14.25" customHeight="1">
      <c r="A826" s="86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ht="14.25" customHeight="1">
      <c r="A827" s="86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ht="14.25" customHeight="1">
      <c r="A828" s="86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ht="14.25" customHeight="1">
      <c r="A829" s="86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ht="14.25" customHeight="1">
      <c r="A830" s="86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ht="14.25" customHeight="1">
      <c r="A831" s="86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ht="14.25" customHeight="1">
      <c r="A832" s="86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ht="14.25" customHeight="1">
      <c r="A833" s="86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ht="14.25" customHeight="1">
      <c r="A834" s="86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ht="14.25" customHeight="1">
      <c r="A835" s="86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ht="14.25" customHeight="1">
      <c r="A836" s="86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ht="14.25" customHeight="1">
      <c r="A837" s="86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ht="14.25" customHeight="1">
      <c r="A838" s="86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ht="14.25" customHeight="1">
      <c r="A839" s="86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ht="14.25" customHeight="1">
      <c r="A840" s="86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ht="14.25" customHeight="1">
      <c r="A841" s="86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ht="14.25" customHeight="1">
      <c r="A842" s="86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ht="14.25" customHeight="1">
      <c r="A843" s="86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ht="14.25" customHeight="1">
      <c r="A844" s="86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ht="14.25" customHeight="1">
      <c r="A845" s="86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ht="14.25" customHeight="1">
      <c r="A846" s="86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ht="14.25" customHeight="1">
      <c r="A847" s="86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ht="14.25" customHeight="1">
      <c r="A848" s="86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ht="14.25" customHeight="1">
      <c r="A849" s="86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ht="14.25" customHeight="1">
      <c r="A850" s="86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ht="14.25" customHeight="1">
      <c r="A851" s="86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ht="14.25" customHeight="1">
      <c r="A852" s="86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ht="14.25" customHeight="1">
      <c r="A853" s="86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ht="14.25" customHeight="1">
      <c r="A854" s="86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ht="14.25" customHeight="1">
      <c r="A855" s="86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ht="14.25" customHeight="1">
      <c r="A856" s="86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ht="14.25" customHeight="1">
      <c r="A857" s="86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ht="14.25" customHeight="1">
      <c r="A858" s="86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ht="14.25" customHeight="1">
      <c r="A859" s="86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ht="14.25" customHeight="1">
      <c r="A860" s="86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ht="14.25" customHeight="1">
      <c r="A861" s="86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ht="14.25" customHeight="1">
      <c r="A862" s="86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ht="14.25" customHeight="1">
      <c r="A863" s="86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ht="14.25" customHeight="1">
      <c r="A864" s="86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ht="14.25" customHeight="1">
      <c r="A865" s="86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ht="14.25" customHeight="1">
      <c r="A866" s="86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ht="14.25" customHeight="1">
      <c r="A867" s="86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ht="14.25" customHeight="1">
      <c r="A868" s="86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ht="14.25" customHeight="1">
      <c r="A869" s="86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ht="14.25" customHeight="1">
      <c r="A870" s="86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ht="14.25" customHeight="1">
      <c r="A871" s="86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ht="14.25" customHeight="1">
      <c r="A872" s="86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ht="14.25" customHeight="1">
      <c r="A873" s="86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ht="14.25" customHeight="1">
      <c r="A874" s="86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ht="14.25" customHeight="1">
      <c r="A875" s="86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ht="14.25" customHeight="1">
      <c r="A876" s="86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ht="14.25" customHeight="1">
      <c r="A877" s="86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ht="14.25" customHeight="1">
      <c r="A878" s="86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ht="14.25" customHeight="1">
      <c r="A879" s="86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ht="14.25" customHeight="1">
      <c r="A880" s="86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ht="14.25" customHeight="1">
      <c r="A881" s="86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ht="14.25" customHeight="1">
      <c r="A882" s="86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ht="14.25" customHeight="1">
      <c r="A883" s="86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ht="14.25" customHeight="1">
      <c r="A884" s="86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ht="14.25" customHeight="1">
      <c r="A885" s="86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ht="14.25" customHeight="1">
      <c r="A886" s="86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ht="14.25" customHeight="1">
      <c r="A887" s="86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ht="14.25" customHeight="1">
      <c r="A888" s="86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ht="14.25" customHeight="1">
      <c r="A889" s="86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ht="14.25" customHeight="1">
      <c r="A890" s="86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ht="14.25" customHeight="1">
      <c r="A891" s="86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ht="14.25" customHeight="1">
      <c r="A892" s="86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ht="14.25" customHeight="1">
      <c r="A893" s="86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ht="14.25" customHeight="1">
      <c r="A894" s="86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ht="14.25" customHeight="1">
      <c r="A895" s="86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ht="14.25" customHeight="1">
      <c r="A896" s="86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ht="14.25" customHeight="1">
      <c r="A897" s="86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ht="14.25" customHeight="1">
      <c r="A898" s="86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ht="14.25" customHeight="1">
      <c r="A899" s="86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ht="14.25" customHeight="1">
      <c r="A900" s="86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ht="14.25" customHeight="1">
      <c r="A901" s="86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ht="14.25" customHeight="1">
      <c r="A902" s="86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ht="14.25" customHeight="1">
      <c r="A903" s="86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ht="14.25" customHeight="1">
      <c r="A904" s="86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ht="14.25" customHeight="1">
      <c r="A905" s="86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ht="14.25" customHeight="1">
      <c r="A906" s="86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ht="14.25" customHeight="1">
      <c r="A907" s="86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ht="14.25" customHeight="1">
      <c r="A908" s="86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ht="14.25" customHeight="1">
      <c r="A909" s="86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ht="14.25" customHeight="1">
      <c r="A910" s="86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ht="14.25" customHeight="1">
      <c r="A911" s="86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ht="14.25" customHeight="1">
      <c r="A912" s="86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ht="14.25" customHeight="1">
      <c r="A913" s="86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ht="14.25" customHeight="1">
      <c r="A914" s="86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ht="14.25" customHeight="1">
      <c r="A915" s="86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ht="14.25" customHeight="1">
      <c r="A916" s="86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ht="14.25" customHeight="1">
      <c r="A917" s="86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ht="14.25" customHeight="1">
      <c r="A918" s="86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ht="14.25" customHeight="1">
      <c r="A919" s="86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ht="14.25" customHeight="1">
      <c r="A920" s="86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ht="14.25" customHeight="1">
      <c r="A921" s="86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ht="14.25" customHeight="1">
      <c r="A922" s="86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ht="14.25" customHeight="1">
      <c r="A923" s="86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ht="14.25" customHeight="1">
      <c r="A924" s="86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ht="14.25" customHeight="1">
      <c r="A925" s="86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ht="14.25" customHeight="1">
      <c r="A926" s="86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ht="14.25" customHeight="1">
      <c r="A927" s="86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ht="14.25" customHeight="1">
      <c r="A928" s="86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ht="14.25" customHeight="1">
      <c r="A929" s="86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ht="14.25" customHeight="1">
      <c r="A930" s="86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ht="14.25" customHeight="1">
      <c r="A931" s="86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ht="14.25" customHeight="1">
      <c r="A932" s="86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ht="14.25" customHeight="1">
      <c r="A933" s="86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ht="14.25" customHeight="1">
      <c r="A934" s="86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ht="14.25" customHeight="1">
      <c r="A935" s="86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ht="14.25" customHeight="1">
      <c r="A936" s="86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ht="14.25" customHeight="1">
      <c r="A937" s="86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ht="14.25" customHeight="1">
      <c r="A938" s="86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ht="14.25" customHeight="1">
      <c r="A939" s="86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ht="14.25" customHeight="1">
      <c r="A940" s="86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ht="14.25" customHeight="1">
      <c r="A941" s="86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ht="14.25" customHeight="1">
      <c r="A942" s="86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ht="14.25" customHeight="1">
      <c r="A943" s="86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ht="14.25" customHeight="1">
      <c r="A944" s="86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ht="14.25" customHeight="1">
      <c r="A945" s="86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ht="14.25" customHeight="1">
      <c r="A946" s="86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ht="14.25" customHeight="1">
      <c r="A947" s="86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ht="14.25" customHeight="1">
      <c r="A948" s="86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ht="14.25" customHeight="1">
      <c r="A949" s="86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ht="14.25" customHeight="1">
      <c r="A950" s="86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ht="14.25" customHeight="1">
      <c r="A951" s="86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ht="14.25" customHeight="1">
      <c r="A952" s="86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ht="14.25" customHeight="1">
      <c r="A953" s="86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ht="14.25" customHeight="1">
      <c r="A954" s="86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ht="14.25" customHeight="1">
      <c r="A955" s="86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ht="14.25" customHeight="1">
      <c r="A956" s="86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ht="14.25" customHeight="1">
      <c r="A957" s="86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ht="14.25" customHeight="1">
      <c r="A958" s="86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ht="14.25" customHeight="1">
      <c r="A959" s="86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ht="14.25" customHeight="1">
      <c r="A960" s="86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ht="14.25" customHeight="1">
      <c r="A961" s="86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ht="14.25" customHeight="1">
      <c r="A962" s="86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ht="14.25" customHeight="1">
      <c r="A963" s="86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ht="14.25" customHeight="1">
      <c r="A964" s="86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ht="14.25" customHeight="1">
      <c r="A965" s="86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ht="14.25" customHeight="1">
      <c r="A966" s="86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ht="14.25" customHeight="1">
      <c r="A967" s="86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ht="14.25" customHeight="1">
      <c r="A968" s="86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ht="14.25" customHeight="1">
      <c r="A969" s="86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ht="14.25" customHeight="1">
      <c r="A970" s="86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ht="14.25" customHeight="1">
      <c r="A971" s="86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ht="14.25" customHeight="1">
      <c r="A972" s="86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ht="14.25" customHeight="1">
      <c r="A973" s="86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ht="14.25" customHeight="1">
      <c r="A974" s="86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ht="14.25" customHeight="1">
      <c r="A975" s="86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ht="14.25" customHeight="1">
      <c r="A976" s="86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ht="14.25" customHeight="1">
      <c r="A977" s="86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ht="14.25" customHeight="1">
      <c r="A978" s="86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ht="14.25" customHeight="1">
      <c r="A979" s="86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ht="14.25" customHeight="1">
      <c r="A980" s="86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ht="14.25" customHeight="1">
      <c r="A981" s="86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ht="14.25" customHeight="1">
      <c r="A982" s="86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ht="14.25" customHeight="1">
      <c r="A983" s="86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ht="14.25" customHeight="1">
      <c r="A984" s="86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ht="14.25" customHeight="1">
      <c r="A985" s="86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ht="14.25" customHeight="1">
      <c r="A986" s="86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ht="14.25" customHeight="1">
      <c r="A987" s="86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ht="14.25" customHeight="1">
      <c r="A988" s="86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ht="14.25" customHeight="1">
      <c r="A989" s="86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ht="14.25" customHeight="1">
      <c r="A990" s="86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ht="14.25" customHeight="1">
      <c r="A991" s="86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ht="14.25" customHeight="1">
      <c r="A992" s="86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ht="14.25" customHeight="1">
      <c r="A993" s="86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ht="14.25" customHeight="1">
      <c r="A994" s="86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ht="14.25" customHeight="1">
      <c r="A995" s="86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ht="14.25" customHeight="1">
      <c r="A996" s="86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ht="14.25" customHeight="1">
      <c r="A997" s="86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ht="14.25" customHeight="1">
      <c r="A998" s="86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ht="14.25" customHeight="1">
      <c r="A999" s="86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ht="14.25" customHeight="1">
      <c r="A1000" s="86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  <row r="1001" ht="14.25" customHeight="1">
      <c r="A1001" s="86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</row>
    <row r="1002" ht="14.25" customHeight="1">
      <c r="A1002" s="86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</row>
    <row r="1003" ht="14.25" customHeight="1">
      <c r="A1003" s="86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</row>
    <row r="1004" ht="14.25" customHeight="1">
      <c r="A1004" s="86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13"/>
  </cols>
  <sheetData>
    <row r="1" ht="12.75" customHeight="1">
      <c r="A1" s="85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ht="12.75" customHeight="1">
      <c r="A2" s="91" t="s">
        <v>49</v>
      </c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ht="12.75" customHeight="1"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ht="12.75" customHeight="1"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ht="12.75" customHeight="1"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ht="12.75" customHeight="1"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ht="12.75" customHeight="1"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ht="12.75" customHeight="1"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ht="26.25" customHeight="1"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ht="12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ht="12.75" customHeight="1">
      <c r="A11" s="85" t="s">
        <v>50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ht="12.75" customHeight="1">
      <c r="A12" s="92" t="s">
        <v>51</v>
      </c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ht="12.75" customHeight="1"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ht="12.75" customHeight="1"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ht="12.75" customHeight="1"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ht="12.75" customHeight="1"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ht="12.75" customHeight="1"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ht="12.75" customHeight="1"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ht="12.75" customHeight="1"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ht="12.7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ht="12.75" customHeight="1">
      <c r="A21" s="85" t="s">
        <v>52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ht="12.75" customHeight="1">
      <c r="A22" s="92" t="s">
        <v>53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ht="12.75" customHeight="1"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ht="12.75" customHeight="1"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ht="12.75" customHeight="1"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ht="12.75" customHeight="1"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ht="12.75" customHeight="1"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ht="12.75" customHeight="1"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ht="12.75" customHeight="1"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ht="12.7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ht="12.7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ht="12.7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ht="12.7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ht="12.7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ht="12.7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ht="12.7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ht="12.7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ht="12.7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ht="12.7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ht="12.7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ht="12.7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ht="12.7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</row>
    <row r="43" ht="12.7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ht="12.7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</row>
    <row r="45" ht="12.7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ht="12.7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ht="12.7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ht="12.7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ht="12.7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ht="12.7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ht="12.7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ht="12.7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ht="12.7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ht="12.7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ht="12.7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ht="12.7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ht="12.7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ht="12.7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ht="12.7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ht="12.75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ht="12.7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ht="12.7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ht="12.7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ht="12.7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ht="12.7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ht="12.7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ht="12.7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ht="12.7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ht="12.7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ht="12.7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ht="12.75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ht="12.7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ht="12.7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ht="12.7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ht="12.7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ht="12.75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ht="12.7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ht="12.7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ht="12.7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ht="12.7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ht="12.7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ht="12.7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ht="12.7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ht="12.75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ht="12.75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ht="12.7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ht="12.7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ht="12.7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ht="12.7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ht="12.7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ht="12.7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ht="12.75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ht="12.75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ht="12.75" customHeight="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ht="12.75" customHeight="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ht="12.75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ht="12.75" customHeight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ht="12.75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ht="12.75" customHeight="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ht="12.7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ht="12.7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ht="12.7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ht="12.7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ht="12.7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ht="12.7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ht="12.7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ht="12.7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ht="12.7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ht="12.7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ht="12.7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ht="12.7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ht="12.7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ht="12.7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ht="12.7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ht="12.7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ht="12.7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ht="12.7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ht="12.7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ht="12.7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ht="12.7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ht="12.7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ht="12.7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ht="12.7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ht="12.7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ht="12.7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ht="12.7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ht="12.7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ht="12.7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ht="12.7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ht="12.7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ht="12.7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ht="12.7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ht="12.7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ht="12.7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ht="12.7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ht="12.7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ht="12.7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ht="12.7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ht="12.7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ht="12.7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ht="12.7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ht="12.7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ht="12.7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ht="12.7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ht="12.7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ht="12.7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ht="12.7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ht="12.7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ht="12.7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ht="12.7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ht="12.7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ht="12.7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ht="12.7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ht="12.7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ht="12.7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ht="12.7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ht="12.7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ht="12.7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ht="12.7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ht="12.7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ht="12.7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ht="12.7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ht="12.7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ht="12.7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ht="12.7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ht="12.7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ht="12.7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ht="12.7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ht="12.7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ht="12.7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ht="12.7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ht="12.7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ht="12.75" customHeight="1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ht="12.75" customHeight="1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ht="12.75" customHeight="1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ht="12.75" customHeight="1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ht="12.75" customHeight="1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ht="12.75" customHeight="1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ht="12.75" customHeight="1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ht="12.75" customHeight="1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ht="12.75" customHeight="1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ht="12.75" customHeight="1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ht="12.75" customHeight="1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ht="12.75" customHeight="1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ht="12.75" customHeight="1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ht="12.75" customHeight="1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ht="12.75" customHeight="1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ht="12.75" customHeight="1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ht="12.75" customHeight="1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ht="12.75" customHeight="1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ht="12.75" customHeight="1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ht="12.75" customHeight="1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ht="12.75" customHeight="1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ht="12.75" customHeight="1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ht="12.75" customHeight="1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ht="12.75" customHeight="1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ht="12.75" customHeight="1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ht="12.75" customHeight="1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ht="12.75" customHeight="1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ht="12.75" customHeight="1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ht="12.75" customHeight="1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ht="12.75" customHeight="1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ht="12.75" customHeight="1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ht="12.75" customHeight="1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ht="12.75" customHeight="1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ht="12.75" customHeight="1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ht="12.75" customHeight="1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ht="12.75" customHeight="1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ht="12.75" customHeight="1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ht="12.75" customHeight="1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ht="12.75" customHeight="1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ht="12.75" customHeight="1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ht="12.75" customHeight="1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ht="12.75" customHeight="1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ht="12.75" customHeight="1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ht="12.75" customHeight="1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ht="12.75" customHeight="1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ht="12.75" customHeight="1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ht="12.75" customHeight="1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ht="12.75" customHeight="1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ht="12.75" customHeight="1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ht="12.75" customHeight="1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ht="12.75" customHeight="1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ht="12.75" customHeight="1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ht="12.75" customHeight="1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ht="12.75" customHeight="1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ht="12.75" customHeight="1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ht="12.75" customHeight="1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ht="12.75" customHeight="1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ht="12.75" customHeight="1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ht="12.75" customHeight="1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ht="12.75" customHeight="1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ht="12.75" customHeight="1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ht="12.75" customHeight="1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ht="12.75" customHeight="1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ht="12.75" customHeight="1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ht="12.75" customHeight="1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ht="12.75" customHeight="1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ht="12.75" customHeight="1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ht="12.75" customHeight="1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ht="12.75" customHeight="1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ht="12.75" customHeight="1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ht="12.75" customHeight="1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ht="12.75" customHeight="1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ht="12.75" customHeight="1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ht="12.75" customHeight="1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ht="12.75" customHeight="1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ht="12.75" customHeight="1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ht="12.75" customHeight="1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ht="12.75" customHeight="1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ht="12.75" customHeight="1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ht="12.75" customHeight="1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ht="12.75" customHeight="1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ht="12.75" customHeight="1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ht="12.75" customHeight="1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ht="12.75" customHeight="1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ht="12.75" customHeight="1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ht="12.75" customHeight="1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ht="12.75" customHeight="1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ht="12.75" customHeight="1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ht="12.75" customHeight="1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ht="12.75" customHeight="1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ht="12.75" customHeight="1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ht="12.75" customHeight="1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ht="12.75" customHeight="1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ht="12.75" customHeight="1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ht="12.75" customHeight="1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ht="12.75" customHeight="1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ht="12.75" customHeight="1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ht="12.75" customHeight="1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ht="12.75" customHeight="1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ht="12.75" customHeight="1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ht="12.75" customHeight="1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ht="12.75" customHeight="1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ht="12.75" customHeight="1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ht="12.75" customHeight="1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ht="12.75" customHeight="1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ht="12.75" customHeight="1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ht="12.75" customHeight="1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ht="12.75" customHeight="1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ht="12.75" customHeight="1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ht="12.75" customHeight="1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ht="12.75" customHeight="1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ht="12.75" customHeight="1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ht="12.75" customHeight="1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ht="12.75" customHeight="1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ht="12.75" customHeight="1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ht="12.75" customHeight="1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ht="12.75" customHeight="1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ht="12.75" customHeight="1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ht="12.75" customHeight="1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ht="12.75" customHeight="1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ht="12.75" customHeight="1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ht="12.75" customHeight="1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ht="12.75" customHeight="1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ht="12.75" customHeight="1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ht="12.75" customHeight="1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ht="12.75" customHeight="1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ht="12.75" customHeight="1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ht="12.75" customHeight="1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ht="12.75" customHeight="1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ht="12.75" customHeight="1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ht="12.75" customHeight="1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ht="12.75" customHeight="1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ht="12.75" customHeight="1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ht="12.75" customHeight="1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ht="12.75" customHeight="1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ht="12.75" customHeight="1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ht="12.75" customHeight="1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ht="12.75" customHeight="1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ht="12.75" customHeight="1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ht="12.75" customHeight="1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ht="12.75" customHeight="1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ht="12.75" customHeight="1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ht="12.75" customHeight="1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ht="12.75" customHeight="1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ht="12.75" customHeight="1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ht="12.75" customHeight="1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ht="12.75" customHeight="1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ht="12.75" customHeight="1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ht="12.75" customHeight="1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ht="12.75" customHeight="1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ht="12.75" customHeight="1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ht="12.75" customHeight="1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ht="12.75" customHeight="1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ht="12.75" customHeight="1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ht="12.75" customHeight="1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ht="12.75" customHeight="1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ht="12.75" customHeight="1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ht="12.75" customHeight="1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ht="12.75" customHeight="1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ht="12.75" customHeight="1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ht="12.75" customHeight="1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ht="12.75" customHeight="1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ht="12.75" customHeight="1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ht="12.75" customHeight="1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ht="12.75" customHeight="1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ht="12.75" customHeight="1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ht="12.75" customHeight="1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ht="12.75" customHeight="1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ht="12.75" customHeight="1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ht="12.75" customHeight="1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ht="12.75" customHeight="1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ht="12.75" customHeight="1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ht="12.75" customHeight="1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ht="12.75" customHeight="1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ht="12.75" customHeight="1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ht="12.75" customHeight="1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ht="12.75" customHeight="1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ht="12.75" customHeight="1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ht="12.75" customHeight="1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ht="12.75" customHeight="1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ht="12.75" customHeight="1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ht="12.75" customHeight="1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ht="12.75" customHeight="1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ht="12.75" customHeight="1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ht="12.75" customHeight="1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ht="12.75" customHeight="1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ht="12.75" customHeight="1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ht="12.75" customHeight="1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ht="12.75" customHeight="1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ht="12.75" customHeight="1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ht="12.75" customHeight="1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ht="12.75" customHeight="1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ht="12.75" customHeight="1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ht="12.75" customHeight="1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ht="12.75" customHeight="1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ht="12.75" customHeight="1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ht="12.75" customHeight="1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ht="12.75" customHeight="1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ht="12.75" customHeight="1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ht="12.75" customHeight="1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ht="12.75" customHeight="1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ht="12.75" customHeight="1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ht="12.75" customHeight="1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ht="12.75" customHeight="1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ht="12.75" customHeight="1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ht="12.75" customHeight="1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ht="12.75" customHeight="1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ht="12.75" customHeight="1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ht="12.75" customHeight="1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ht="12.75" customHeight="1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ht="12.75" customHeight="1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ht="12.75" customHeight="1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ht="12.75" customHeight="1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ht="12.75" customHeight="1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ht="12.75" customHeight="1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ht="12.75" customHeight="1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ht="12.75" customHeight="1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ht="12.75" customHeight="1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ht="12.75" customHeight="1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ht="12.75" customHeight="1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ht="12.75" customHeight="1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ht="12.75" customHeight="1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ht="12.75" customHeight="1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ht="12.75" customHeight="1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ht="12.75" customHeight="1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ht="12.75" customHeight="1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ht="12.75" customHeight="1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ht="12.75" customHeight="1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ht="12.75" customHeight="1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ht="12.75" customHeight="1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ht="12.75" customHeight="1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ht="12.75" customHeight="1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ht="12.75" customHeight="1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ht="12.75" customHeight="1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ht="12.75" customHeight="1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ht="12.75" customHeight="1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ht="12.75" customHeight="1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ht="12.75" customHeight="1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ht="12.75" customHeight="1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ht="12.75" customHeight="1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ht="12.75" customHeight="1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ht="12.75" customHeight="1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ht="12.75" customHeight="1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ht="12.75" customHeight="1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ht="12.75" customHeight="1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ht="12.75" customHeight="1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ht="12.75" customHeight="1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ht="12.75" customHeight="1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ht="12.75" customHeight="1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ht="12.75" customHeight="1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ht="12.75" customHeight="1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ht="12.75" customHeight="1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ht="12.75" customHeight="1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ht="12.75" customHeight="1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ht="12.75" customHeight="1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ht="12.75" customHeight="1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ht="12.75" customHeight="1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ht="12.75" customHeight="1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ht="12.75" customHeight="1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ht="12.75" customHeight="1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ht="12.75" customHeight="1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ht="12.75" customHeight="1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ht="12.75" customHeight="1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ht="12.75" customHeight="1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ht="12.75" customHeight="1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ht="12.75" customHeight="1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ht="12.75" customHeight="1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ht="12.75" customHeight="1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ht="12.75" customHeight="1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ht="12.75" customHeight="1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ht="12.75" customHeight="1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ht="12.75" customHeight="1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ht="12.75" customHeight="1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ht="12.75" customHeight="1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ht="12.75" customHeight="1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ht="12.75" customHeight="1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ht="12.75" customHeight="1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ht="12.75" customHeight="1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ht="12.75" customHeight="1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ht="12.75" customHeight="1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ht="12.75" customHeight="1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ht="12.75" customHeight="1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ht="12.75" customHeight="1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ht="12.75" customHeight="1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ht="12.75" customHeight="1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ht="12.75" customHeight="1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ht="12.75" customHeight="1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ht="12.75" customHeight="1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ht="12.75" customHeight="1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ht="12.75" customHeight="1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ht="12.75" customHeight="1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ht="12.75" customHeight="1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ht="12.75" customHeight="1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ht="12.75" customHeight="1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ht="12.75" customHeight="1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ht="12.75" customHeight="1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ht="12.75" customHeight="1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ht="12.75" customHeight="1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ht="12.75" customHeight="1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ht="12.75" customHeight="1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ht="12.75" customHeight="1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ht="12.75" customHeight="1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ht="12.75" customHeight="1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ht="12.75" customHeight="1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ht="12.75" customHeight="1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ht="12.75" customHeight="1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ht="12.75" customHeight="1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ht="12.75" customHeight="1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ht="12.75" customHeight="1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ht="12.75" customHeight="1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ht="12.75" customHeight="1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ht="12.75" customHeight="1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ht="12.75" customHeight="1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ht="12.75" customHeight="1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ht="12.75" customHeight="1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ht="12.75" customHeight="1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ht="12.75" customHeight="1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ht="12.75" customHeight="1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ht="12.75" customHeight="1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ht="12.75" customHeight="1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ht="12.75" customHeight="1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ht="12.75" customHeight="1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ht="12.75" customHeight="1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ht="12.75" customHeight="1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ht="12.75" customHeight="1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ht="12.75" customHeight="1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ht="12.75" customHeight="1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ht="12.75" customHeight="1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ht="12.75" customHeight="1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ht="12.75" customHeight="1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ht="12.75" customHeight="1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ht="12.75" customHeight="1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ht="12.75" customHeight="1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ht="12.75" customHeight="1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ht="12.75" customHeight="1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ht="12.75" customHeight="1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ht="12.75" customHeight="1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ht="12.75" customHeight="1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ht="12.75" customHeight="1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ht="12.75" customHeight="1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ht="12.75" customHeight="1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ht="12.75" customHeight="1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ht="12.75" customHeight="1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ht="12.75" customHeight="1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ht="12.75" customHeight="1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ht="12.75" customHeight="1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ht="12.75" customHeight="1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ht="12.75" customHeight="1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ht="12.75" customHeight="1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ht="12.75" customHeight="1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ht="12.75" customHeight="1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ht="12.75" customHeight="1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ht="12.75" customHeight="1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ht="12.75" customHeight="1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ht="12.75" customHeight="1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ht="12.75" customHeight="1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ht="12.75" customHeight="1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ht="12.75" customHeight="1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ht="12.75" customHeight="1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ht="12.75" customHeight="1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ht="12.75" customHeight="1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ht="12.75" customHeight="1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ht="12.75" customHeight="1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ht="12.75" customHeight="1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ht="12.75" customHeight="1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ht="12.75" customHeight="1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ht="12.75" customHeight="1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ht="12.75" customHeight="1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ht="12.75" customHeight="1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ht="12.75" customHeight="1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ht="12.75" customHeight="1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ht="12.75" customHeight="1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ht="12.75" customHeight="1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ht="12.75" customHeight="1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ht="12.75" customHeight="1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ht="12.75" customHeight="1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ht="12.75" customHeight="1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ht="12.75" customHeight="1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ht="12.75" customHeight="1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ht="12.75" customHeight="1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ht="12.75" customHeight="1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ht="12.75" customHeight="1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ht="12.75" customHeight="1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ht="12.75" customHeight="1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ht="12.75" customHeight="1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ht="12.75" customHeight="1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ht="12.75" customHeight="1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ht="12.75" customHeight="1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ht="12.75" customHeight="1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ht="12.75" customHeight="1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ht="12.75" customHeight="1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ht="12.75" customHeight="1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ht="12.75" customHeight="1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ht="12.75" customHeight="1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ht="12.75" customHeight="1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ht="12.75" customHeight="1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ht="12.75" customHeight="1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ht="12.75" customHeight="1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ht="12.75" customHeight="1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ht="12.75" customHeight="1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ht="12.75" customHeight="1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ht="12.75" customHeight="1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ht="12.75" customHeight="1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ht="12.75" customHeight="1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ht="12.75" customHeight="1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ht="12.75" customHeight="1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ht="12.75" customHeight="1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ht="12.75" customHeight="1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ht="12.75" customHeight="1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ht="12.75" customHeight="1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ht="12.75" customHeight="1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ht="12.75" customHeight="1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ht="12.75" customHeight="1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ht="12.75" customHeight="1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ht="12.75" customHeight="1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ht="12.75" customHeight="1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ht="12.75" customHeight="1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ht="12.75" customHeight="1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ht="12.75" customHeight="1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ht="12.75" customHeight="1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ht="12.75" customHeight="1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ht="12.75" customHeight="1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ht="12.75" customHeight="1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ht="12.75" customHeight="1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ht="12.75" customHeight="1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ht="12.75" customHeight="1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ht="12.75" customHeight="1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ht="12.75" customHeight="1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ht="12.75" customHeight="1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ht="12.75" customHeight="1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ht="12.75" customHeight="1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ht="12.75" customHeight="1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ht="12.75" customHeight="1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ht="12.75" customHeight="1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ht="12.75" customHeight="1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ht="12.75" customHeight="1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ht="12.75" customHeight="1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ht="12.75" customHeight="1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ht="12.75" customHeight="1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ht="12.75" customHeight="1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ht="12.75" customHeight="1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ht="12.75" customHeight="1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ht="12.75" customHeight="1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ht="12.75" customHeight="1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ht="12.75" customHeight="1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ht="12.75" customHeight="1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ht="12.75" customHeight="1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ht="12.75" customHeight="1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ht="12.75" customHeight="1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ht="12.75" customHeight="1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ht="12.75" customHeight="1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ht="12.75" customHeight="1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ht="12.75" customHeight="1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ht="12.75" customHeight="1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ht="12.75" customHeight="1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ht="12.75" customHeight="1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ht="12.75" customHeight="1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ht="12.75" customHeight="1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ht="12.75" customHeight="1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ht="12.75" customHeight="1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ht="12.75" customHeight="1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ht="12.75" customHeight="1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ht="12.75" customHeight="1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ht="12.75" customHeight="1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ht="12.75" customHeight="1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ht="12.75" customHeight="1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ht="12.75" customHeight="1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ht="12.75" customHeight="1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ht="12.75" customHeight="1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ht="12.75" customHeight="1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ht="12.75" customHeight="1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ht="12.75" customHeight="1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ht="12.75" customHeight="1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ht="12.75" customHeight="1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ht="12.75" customHeight="1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ht="12.75" customHeight="1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ht="12.75" customHeight="1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ht="12.75" customHeight="1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ht="12.75" customHeight="1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ht="12.75" customHeight="1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ht="12.75" customHeight="1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ht="12.75" customHeight="1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ht="12.75" customHeight="1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ht="12.75" customHeight="1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ht="12.75" customHeight="1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ht="12.75" customHeight="1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ht="12.75" customHeight="1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ht="12.75" customHeight="1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ht="12.75" customHeight="1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ht="12.75" customHeight="1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ht="12.75" customHeight="1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ht="12.75" customHeight="1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ht="12.75" customHeight="1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ht="12.75" customHeight="1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ht="12.75" customHeight="1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ht="12.75" customHeight="1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ht="12.75" customHeight="1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ht="12.75" customHeight="1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ht="12.75" customHeight="1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ht="12.75" customHeight="1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ht="12.75" customHeight="1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ht="12.75" customHeight="1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ht="12.75" customHeight="1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ht="12.75" customHeight="1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ht="12.75" customHeight="1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ht="12.75" customHeight="1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ht="12.75" customHeight="1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ht="12.75" customHeight="1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ht="12.75" customHeight="1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ht="12.75" customHeight="1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ht="12.75" customHeight="1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ht="12.75" customHeight="1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ht="12.75" customHeight="1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ht="12.75" customHeight="1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ht="12.75" customHeight="1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ht="12.75" customHeight="1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ht="12.75" customHeight="1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ht="12.75" customHeight="1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ht="12.75" customHeight="1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ht="12.75" customHeight="1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ht="12.75" customHeight="1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ht="12.75" customHeight="1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ht="12.75" customHeight="1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ht="12.75" customHeight="1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ht="12.75" customHeight="1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ht="12.75" customHeight="1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ht="12.75" customHeight="1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ht="12.75" customHeight="1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ht="12.75" customHeight="1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ht="12.75" customHeight="1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ht="12.75" customHeight="1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ht="12.75" customHeight="1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ht="12.75" customHeight="1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ht="12.75" customHeight="1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ht="12.75" customHeight="1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ht="12.75" customHeight="1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ht="12.75" customHeight="1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ht="12.75" customHeight="1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ht="12.75" customHeight="1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ht="12.75" customHeight="1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ht="12.75" customHeight="1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ht="12.75" customHeight="1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ht="12.75" customHeight="1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ht="12.75" customHeight="1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ht="12.75" customHeight="1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ht="12.75" customHeight="1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ht="12.75" customHeight="1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ht="12.75" customHeight="1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ht="12.75" customHeight="1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ht="12.75" customHeight="1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ht="12.75" customHeight="1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ht="12.75" customHeight="1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ht="12.75" customHeight="1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ht="12.75" customHeight="1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ht="12.75" customHeight="1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ht="12.75" customHeight="1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ht="12.75" customHeight="1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ht="12.75" customHeight="1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ht="12.75" customHeight="1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ht="12.75" customHeight="1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ht="12.75" customHeight="1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ht="12.75" customHeight="1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ht="12.75" customHeight="1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ht="12.75" customHeight="1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ht="12.75" customHeight="1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ht="12.75" customHeight="1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ht="12.75" customHeight="1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ht="12.75" customHeight="1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ht="12.75" customHeight="1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ht="12.75" customHeight="1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ht="12.75" customHeight="1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ht="12.75" customHeight="1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ht="12.75" customHeight="1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ht="12.75" customHeight="1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ht="12.75" customHeight="1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ht="12.75" customHeight="1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ht="12.75" customHeight="1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ht="12.75" customHeight="1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ht="12.75" customHeight="1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ht="12.75" customHeight="1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ht="12.75" customHeight="1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ht="12.75" customHeight="1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ht="12.75" customHeight="1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ht="12.75" customHeight="1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ht="12.75" customHeight="1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ht="12.75" customHeight="1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ht="12.75" customHeight="1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ht="12.75" customHeight="1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ht="12.75" customHeight="1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ht="12.75" customHeight="1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ht="12.75" customHeight="1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ht="12.75" customHeight="1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ht="12.75" customHeight="1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ht="12.75" customHeight="1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ht="12.75" customHeight="1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ht="12.75" customHeight="1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ht="12.75" customHeight="1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ht="12.75" customHeight="1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ht="12.75" customHeight="1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ht="12.75" customHeight="1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ht="12.75" customHeight="1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ht="12.75" customHeight="1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ht="12.75" customHeight="1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ht="12.75" customHeight="1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ht="12.75" customHeight="1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ht="12.75" customHeight="1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ht="12.75" customHeight="1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ht="12.75" customHeight="1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ht="12.75" customHeight="1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ht="12.75" customHeight="1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ht="12.75" customHeight="1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ht="12.75" customHeight="1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ht="12.75" customHeight="1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ht="12.75" customHeight="1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ht="12.75" customHeight="1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ht="12.75" customHeight="1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ht="12.75" customHeight="1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ht="12.75" customHeight="1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ht="12.75" customHeight="1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ht="12.75" customHeight="1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ht="12.75" customHeight="1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ht="12.75" customHeight="1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ht="12.75" customHeight="1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ht="12.75" customHeight="1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ht="12.75" customHeight="1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ht="12.75" customHeight="1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ht="12.75" customHeight="1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ht="12.75" customHeight="1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ht="12.75" customHeight="1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ht="12.75" customHeight="1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ht="12.75" customHeight="1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ht="12.75" customHeight="1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ht="12.75" customHeight="1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ht="12.75" customHeight="1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ht="12.75" customHeight="1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ht="12.75" customHeight="1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ht="12.75" customHeight="1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ht="12.75" customHeight="1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ht="12.75" customHeight="1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ht="12.75" customHeight="1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ht="12.75" customHeight="1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ht="12.75" customHeight="1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ht="12.75" customHeight="1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ht="12.75" customHeight="1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ht="12.75" customHeight="1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ht="12.75" customHeight="1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ht="12.75" customHeight="1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ht="12.75" customHeight="1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ht="12.75" customHeight="1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ht="12.75" customHeight="1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ht="12.75" customHeight="1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ht="12.75" customHeight="1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ht="12.75" customHeight="1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ht="12.75" customHeight="1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ht="12.75" customHeight="1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ht="12.75" customHeight="1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ht="12.75" customHeight="1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ht="12.75" customHeight="1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ht="12.75" customHeight="1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ht="12.75" customHeight="1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ht="12.75" customHeight="1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ht="12.75" customHeight="1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ht="12.75" customHeight="1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ht="12.75" customHeight="1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ht="12.75" customHeight="1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ht="12.75" customHeight="1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ht="12.75" customHeight="1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ht="12.75" customHeight="1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ht="12.75" customHeight="1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ht="12.75" customHeight="1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ht="12.75" customHeight="1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ht="12.75" customHeight="1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ht="12.75" customHeight="1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ht="12.75" customHeight="1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ht="12.75" customHeight="1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ht="12.75" customHeight="1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ht="12.75" customHeight="1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ht="12.75" customHeight="1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ht="12.75" customHeight="1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ht="12.75" customHeight="1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ht="12.75" customHeight="1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ht="12.75" customHeight="1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ht="12.75" customHeight="1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ht="12.75" customHeight="1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ht="12.75" customHeight="1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ht="12.75" customHeight="1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ht="12.75" customHeight="1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ht="12.75" customHeight="1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ht="12.75" customHeight="1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ht="12.75" customHeight="1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ht="12.75" customHeight="1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ht="12.75" customHeight="1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ht="12.75" customHeight="1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ht="12.75" customHeight="1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ht="12.75" customHeight="1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ht="12.75" customHeight="1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ht="12.75" customHeight="1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ht="12.75" customHeight="1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ht="12.75" customHeight="1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ht="12.75" customHeight="1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ht="12.75" customHeight="1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ht="12.75" customHeight="1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ht="12.75" customHeight="1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ht="12.75" customHeight="1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ht="12.75" customHeight="1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ht="12.75" customHeight="1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ht="12.75" customHeight="1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ht="12.75" customHeight="1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ht="12.75" customHeight="1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ht="12.75" customHeight="1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ht="12.75" customHeight="1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ht="12.75" customHeight="1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ht="12.75" customHeight="1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ht="12.75" customHeight="1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ht="12.75" customHeight="1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ht="12.75" customHeight="1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ht="12.75" customHeight="1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ht="12.75" customHeight="1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ht="12.75" customHeight="1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ht="12.75" customHeight="1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ht="12.75" customHeight="1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ht="12.75" customHeight="1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ht="12.75" customHeight="1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ht="12.75" customHeight="1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ht="12.75" customHeight="1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ht="12.75" customHeight="1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ht="12.75" customHeight="1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ht="12.75" customHeight="1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ht="12.75" customHeight="1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ht="12.75" customHeight="1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ht="12.75" customHeight="1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ht="12.75" customHeight="1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ht="12.75" customHeight="1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ht="12.75" customHeight="1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ht="12.75" customHeight="1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ht="12.75" customHeight="1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ht="12.75" customHeight="1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ht="12.75" customHeight="1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ht="12.75" customHeight="1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ht="12.75" customHeight="1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ht="12.75" customHeight="1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ht="12.75" customHeight="1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ht="12.75" customHeight="1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ht="12.75" customHeight="1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ht="12.75" customHeight="1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ht="12.75" customHeight="1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ht="12.75" customHeight="1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ht="12.75" customHeight="1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ht="12.75" customHeight="1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ht="12.75" customHeight="1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ht="12.75" customHeight="1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ht="12.75" customHeight="1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ht="12.75" customHeight="1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ht="12.75" customHeight="1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ht="12.75" customHeight="1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ht="12.75" customHeight="1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ht="12.75" customHeight="1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ht="12.75" customHeight="1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ht="12.75" customHeight="1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ht="12.75" customHeight="1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ht="12.75" customHeight="1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ht="12.75" customHeight="1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ht="12.75" customHeight="1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ht="12.75" customHeight="1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ht="12.75" customHeight="1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ht="12.75" customHeight="1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ht="12.75" customHeight="1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ht="12.75" customHeight="1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ht="12.75" customHeight="1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ht="12.75" customHeight="1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ht="12.75" customHeight="1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ht="12.75" customHeight="1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ht="12.75" customHeight="1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ht="12.75" customHeight="1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ht="12.75" customHeight="1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ht="12.75" customHeight="1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ht="12.75" customHeight="1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ht="12.75" customHeight="1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ht="12.75" customHeight="1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ht="12.75" customHeight="1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ht="12.75" customHeight="1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ht="12.75" customHeight="1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ht="12.75" customHeight="1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ht="12.75" customHeight="1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ht="12.75" customHeight="1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ht="12.75" customHeight="1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ht="12.75" customHeight="1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ht="12.75" customHeight="1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ht="12.75" customHeight="1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ht="12.75" customHeight="1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ht="12.75" customHeight="1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ht="12.75" customHeight="1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ht="12.75" customHeight="1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ht="12.75" customHeight="1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ht="12.75" customHeight="1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ht="12.75" customHeight="1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ht="12.75" customHeight="1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ht="12.75" customHeight="1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ht="12.75" customHeight="1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ht="12.75" customHeight="1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ht="12.75" customHeight="1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ht="12.75" customHeight="1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ht="12.75" customHeight="1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ht="12.75" customHeight="1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ht="12.75" customHeight="1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ht="12.75" customHeight="1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ht="12.75" customHeight="1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ht="12.75" customHeight="1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ht="12.75" customHeight="1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ht="12.75" customHeight="1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ht="12.75" customHeight="1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ht="12.75" customHeight="1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ht="12.75" customHeight="1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ht="12.75" customHeight="1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ht="12.75" customHeight="1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ht="12.75" customHeight="1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ht="12.75" customHeight="1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ht="12.75" customHeight="1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ht="12.75" customHeight="1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ht="12.75" customHeight="1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ht="12.75" customHeight="1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ht="12.75" customHeight="1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ht="12.75" customHeight="1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ht="12.75" customHeight="1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ht="12.75" customHeight="1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ht="12.75" customHeight="1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ht="12.75" customHeight="1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ht="12.75" customHeight="1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</sheetData>
  <mergeCells count="3">
    <mergeCell ref="A2:J9"/>
    <mergeCell ref="A12:J19"/>
    <mergeCell ref="A22:J29"/>
  </mergeCells>
  <printOptions/>
  <pageMargins bottom="1.0" footer="0.0" header="0.0" left="0.75" right="0.75" top="1.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11.5"/>
    <col customWidth="1" min="3" max="3" width="7.63"/>
    <col customWidth="1" min="4" max="4" width="12.88"/>
    <col customWidth="1" min="5" max="5" width="7.63"/>
    <col customWidth="1" min="6" max="6" width="12.38"/>
    <col customWidth="1" min="7" max="7" width="7.63"/>
    <col customWidth="1" min="8" max="8" width="13.63"/>
    <col customWidth="1" min="9" max="26" width="7.63"/>
  </cols>
  <sheetData>
    <row r="1" ht="18.0" customHeight="1">
      <c r="A1" s="93" t="s">
        <v>54</v>
      </c>
      <c r="B1" s="94"/>
      <c r="C1" s="95"/>
      <c r="D1" s="96"/>
      <c r="E1" s="95"/>
      <c r="F1" s="96"/>
      <c r="G1" s="95"/>
      <c r="H1" s="96"/>
    </row>
    <row r="2" ht="18.0" customHeight="1">
      <c r="A2" s="97"/>
      <c r="B2" s="95"/>
      <c r="C2" s="95"/>
      <c r="D2" s="96"/>
      <c r="E2" s="95"/>
      <c r="F2" s="96"/>
      <c r="G2" s="95"/>
      <c r="H2" s="96"/>
    </row>
    <row r="3" ht="18.0" customHeight="1">
      <c r="A3" s="98" t="s">
        <v>55</v>
      </c>
      <c r="B3" s="98" t="s">
        <v>0</v>
      </c>
      <c r="C3" s="98" t="s">
        <v>56</v>
      </c>
      <c r="D3" s="99" t="s">
        <v>57</v>
      </c>
      <c r="E3" s="98" t="s">
        <v>58</v>
      </c>
      <c r="F3" s="99" t="s">
        <v>57</v>
      </c>
      <c r="G3" s="98" t="s">
        <v>59</v>
      </c>
      <c r="H3" s="99" t="s">
        <v>57</v>
      </c>
    </row>
    <row r="4" ht="18.0" customHeight="1">
      <c r="A4" s="100" t="s">
        <v>60</v>
      </c>
      <c r="B4" s="101" t="s">
        <v>1</v>
      </c>
      <c r="C4" s="101" t="s">
        <v>61</v>
      </c>
      <c r="D4" s="102">
        <v>44641.0</v>
      </c>
      <c r="E4" s="101" t="s">
        <v>61</v>
      </c>
      <c r="F4" s="102">
        <v>44615.0</v>
      </c>
      <c r="G4" s="101" t="s">
        <v>61</v>
      </c>
      <c r="H4" s="102">
        <v>44640.0</v>
      </c>
    </row>
    <row r="5" ht="18.0" customHeight="1">
      <c r="A5" s="101" t="s">
        <v>62</v>
      </c>
      <c r="B5" s="101" t="s">
        <v>1</v>
      </c>
      <c r="C5" s="100"/>
      <c r="D5" s="103"/>
      <c r="E5" s="100"/>
      <c r="F5" s="104"/>
      <c r="G5" s="101" t="s">
        <v>61</v>
      </c>
      <c r="H5" s="102">
        <v>44664.0</v>
      </c>
    </row>
    <row r="6" ht="18.0" customHeight="1">
      <c r="A6" s="100"/>
      <c r="B6" s="100"/>
      <c r="C6" s="100"/>
      <c r="D6" s="104"/>
      <c r="E6" s="100"/>
      <c r="F6" s="104"/>
      <c r="G6" s="100"/>
      <c r="H6" s="104"/>
    </row>
    <row r="7" ht="18.0" customHeight="1">
      <c r="A7" s="100" t="s">
        <v>60</v>
      </c>
      <c r="B7" s="100"/>
      <c r="C7" s="100"/>
      <c r="D7" s="104"/>
      <c r="E7" s="100"/>
      <c r="F7" s="104"/>
      <c r="G7" s="100"/>
      <c r="H7" s="104"/>
    </row>
    <row r="8" ht="18.0" customHeight="1">
      <c r="A8" s="100" t="s">
        <v>60</v>
      </c>
      <c r="B8" s="100"/>
      <c r="C8" s="100"/>
      <c r="D8" s="104"/>
      <c r="E8" s="100"/>
      <c r="F8" s="104"/>
      <c r="G8" s="100"/>
      <c r="H8" s="104"/>
    </row>
    <row r="9" ht="18.0" customHeight="1">
      <c r="A9" s="100" t="s">
        <v>60</v>
      </c>
      <c r="B9" s="100"/>
      <c r="C9" s="100"/>
      <c r="D9" s="104"/>
      <c r="E9" s="100"/>
      <c r="F9" s="104"/>
      <c r="G9" s="100"/>
      <c r="H9" s="104"/>
    </row>
    <row r="10" ht="18.0" customHeight="1">
      <c r="A10" s="100" t="s">
        <v>60</v>
      </c>
      <c r="B10" s="100"/>
      <c r="C10" s="100"/>
      <c r="D10" s="104"/>
      <c r="E10" s="100"/>
      <c r="F10" s="104"/>
      <c r="G10" s="100"/>
      <c r="H10" s="104"/>
    </row>
    <row r="11" ht="18.0" customHeight="1">
      <c r="A11" s="100" t="s">
        <v>60</v>
      </c>
      <c r="B11" s="100"/>
      <c r="C11" s="100"/>
      <c r="D11" s="104"/>
      <c r="E11" s="100"/>
      <c r="F11" s="104"/>
      <c r="G11" s="100"/>
      <c r="H11" s="104"/>
    </row>
    <row r="12" ht="18.0" customHeight="1">
      <c r="A12" s="97"/>
      <c r="B12" s="95"/>
      <c r="C12" s="95"/>
      <c r="D12" s="96"/>
      <c r="E12" s="95"/>
      <c r="F12" s="96"/>
      <c r="G12" s="95"/>
      <c r="H12" s="96"/>
    </row>
    <row r="13" ht="18.0" customHeight="1"/>
    <row r="14" ht="18.0" customHeight="1"/>
    <row r="15" ht="18.0" customHeight="1"/>
    <row r="16" ht="18.0" customHeight="1"/>
    <row r="17" ht="18.0" customHeight="1"/>
    <row r="18" ht="18.0" customHeight="1"/>
    <row r="19" ht="18.0" customHeight="1"/>
    <row r="20" ht="18.0" customHeight="1"/>
    <row r="21" ht="18.0" customHeight="1"/>
    <row r="22" ht="18.0" customHeight="1"/>
    <row r="23" ht="18.0" customHeight="1"/>
    <row r="24" ht="18.0" customHeight="1"/>
    <row r="25" ht="18.0" customHeight="1"/>
    <row r="26" ht="18.0" customHeight="1"/>
    <row r="27" ht="18.0" customHeight="1"/>
    <row r="28" ht="18.0" customHeight="1"/>
    <row r="29" ht="18.0" customHeight="1"/>
    <row r="30" ht="18.0" customHeight="1"/>
    <row r="31" ht="18.0" customHeight="1"/>
    <row r="32" ht="18.0" customHeight="1"/>
    <row r="33" ht="18.0" customHeight="1"/>
    <row r="34" ht="18.0" customHeight="1"/>
    <row r="35" ht="18.0" customHeight="1"/>
    <row r="36" ht="18.0" customHeight="1"/>
    <row r="37" ht="18.0" customHeight="1"/>
    <row r="38" ht="18.0" customHeight="1"/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2020-09-18T03:10:57Z</dcterms:created>
  <dc:creator>木村壽巳</dc:creator>
</cp:coreProperties>
</file>