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4C817A55-218F-4BB6-81AE-9AE8701D669A}" xr6:coauthVersionLast="47" xr6:coauthVersionMax="47" xr10:uidLastSave="{00000000-0000-0000-0000-000000000000}"/>
  <bookViews>
    <workbookView xWindow="195" yWindow="390" windowWidth="10140" windowHeight="1290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G10" i="1" s="1"/>
  <c r="I9" i="1"/>
  <c r="L10" i="1"/>
  <c r="O10" i="1" s="1"/>
  <c r="H9" i="1"/>
  <c r="K10" i="1" s="1"/>
  <c r="N10" i="1" s="1"/>
  <c r="H10" i="1" s="1"/>
  <c r="J11" i="1" l="1"/>
  <c r="M11" i="1" s="1"/>
  <c r="I10" i="1"/>
  <c r="L11" i="1" l="1"/>
  <c r="O11" i="1" s="1"/>
  <c r="G11" i="1"/>
  <c r="K11" i="1"/>
  <c r="N11" i="1" s="1"/>
  <c r="H11" i="1" l="1"/>
  <c r="K12" i="1" s="1"/>
  <c r="N12" i="1" s="1"/>
  <c r="H12" i="1" s="1"/>
  <c r="I11" i="1"/>
  <c r="L12" i="1" s="1"/>
  <c r="O12" i="1" s="1"/>
  <c r="I12" i="1" s="1"/>
  <c r="J12" i="1"/>
  <c r="M12" i="1" s="1"/>
  <c r="G12" i="1" s="1"/>
  <c r="L13" i="1" l="1"/>
  <c r="O13" i="1" s="1"/>
  <c r="I13" i="1" s="1"/>
  <c r="K13" i="1"/>
  <c r="N13" i="1" s="1"/>
  <c r="L14" i="1" l="1"/>
  <c r="O14" i="1" s="1"/>
  <c r="I14" i="1" s="1"/>
  <c r="J13" i="1"/>
  <c r="M13" i="1" s="1"/>
  <c r="G13" i="1" s="1"/>
  <c r="H13" i="1"/>
  <c r="J14" i="1" l="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<sst xmlns="http://schemas.openxmlformats.org/spreadsheetml/2006/main" count="56" uniqueCount="45">
  <si>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</si>
  <si>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</si>
  <si>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</si>
  <si>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</si>
  <si>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</si>
  <si>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</si>
  <si>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</si>
  <si>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</si>
  <si>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</si>
  <si>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</si>
  <si>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</si>
  <si>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</si>
  <si>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</si>
  <si>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</si>
  <si>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</si>
  <si>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</si>
  <si>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</si>
  <si>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</si>
  <si>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</si>
  <si>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</si>
  <si>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</si>
  <si>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</si>
  <si>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</si>
  <si>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</si>
  <si>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</si>
  <si>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</si>
  <si>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</si>
  <si>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</si>
  <si>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</si>
  <si>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</si>
  <si>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</si>
  <si>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</si>
  <si>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</si>
  <si>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引分</t>
    <rPh sb="0" eb="2">
      <t>ヒキワケ</t>
    </rPh>
    <phoneticPr fontId="1"/>
  </si>
  <si>
    <t>GBPJPY</t>
    <phoneticPr fontId="1"/>
  </si>
  <si>
    <t>①2022/5/14GBP/JPYＨ1</t>
    <phoneticPr fontId="1"/>
  </si>
  <si>
    <t>②2022/5/14GBP/JPYＨ1</t>
    <phoneticPr fontId="1"/>
  </si>
  <si>
    <t>③2022/5/14GBP/JPYＨ1</t>
    <phoneticPr fontId="1"/>
  </si>
  <si>
    <t>①意見［MAに沿った売りのトレンドで急激な戻しがなさそうで安心してエントリ―できます。］
②意見［チャンネルを上に抜ける時にMAを跨いでますが上昇の途中にまたMAを跨いで戻しがありますMAを跨ぐ動きに注意が必要と思いました。］
③意見［チャンネルの中でMAを跨いでましたがチャンネルを抜けるとMAをサポートとして剝離して短期で上昇してます。相場状況でストップを考えてトレードする必要があると思いました。］
⓸意見［チャンネルを抜けて戻すまでに過去の直近の高値で青MAまで戻りがあります、今エントリ―の位置が前回のどのレイトにあるかの検証が必要です
⑤意見［直近の高値など抵抗体がなく高値更新の伸びがいいと思いました］</t>
    <rPh sb="1" eb="4">
      <t>イケン｢</t>
    </rPh>
    <rPh sb="7" eb="8">
      <t>ソ</t>
    </rPh>
    <rPh sb="10" eb="11">
      <t>ウ</t>
    </rPh>
    <rPh sb="18" eb="20">
      <t>キュウゲキ</t>
    </rPh>
    <rPh sb="21" eb="22">
      <t>モド</t>
    </rPh>
    <rPh sb="29" eb="31">
      <t>アンシン</t>
    </rPh>
    <rPh sb="46" eb="49">
      <t>イケン｢</t>
    </rPh>
    <rPh sb="55" eb="56">
      <t>ウエ</t>
    </rPh>
    <rPh sb="57" eb="58">
      <t>ヌ</t>
    </rPh>
    <rPh sb="60" eb="61">
      <t>トキ</t>
    </rPh>
    <rPh sb="65" eb="66">
      <t>マタ</t>
    </rPh>
    <rPh sb="71" eb="73">
      <t>ジョウショウ</t>
    </rPh>
    <rPh sb="74" eb="76">
      <t>トチュウ</t>
    </rPh>
    <rPh sb="82" eb="83">
      <t>マタ</t>
    </rPh>
    <rPh sb="85" eb="86">
      <t>モド</t>
    </rPh>
    <rPh sb="95" eb="96">
      <t>マタ</t>
    </rPh>
    <rPh sb="97" eb="98">
      <t>ウゴ</t>
    </rPh>
    <rPh sb="100" eb="102">
      <t>チュウイ</t>
    </rPh>
    <rPh sb="103" eb="105">
      <t>ヒツヨウ</t>
    </rPh>
    <rPh sb="106" eb="107">
      <t>オモ</t>
    </rPh>
    <rPh sb="115" eb="118">
      <t>イケン｢</t>
    </rPh>
    <rPh sb="124" eb="125">
      <t>ナカ</t>
    </rPh>
    <rPh sb="129" eb="130">
      <t>マタ</t>
    </rPh>
    <rPh sb="142" eb="143">
      <t>ヌ</t>
    </rPh>
    <rPh sb="156" eb="158">
      <t>ハクリ</t>
    </rPh>
    <rPh sb="160" eb="162">
      <t>タンキ</t>
    </rPh>
    <rPh sb="163" eb="165">
      <t>ジョウショウ</t>
    </rPh>
    <rPh sb="170" eb="172">
      <t>ソウバ</t>
    </rPh>
    <rPh sb="172" eb="174">
      <t>ジョウキョウ</t>
    </rPh>
    <rPh sb="180" eb="181">
      <t>カンガ</t>
    </rPh>
    <rPh sb="189" eb="191">
      <t>ヒツヨウ</t>
    </rPh>
    <rPh sb="195" eb="196">
      <t>オモ</t>
    </rPh>
    <rPh sb="204" eb="207">
      <t>イケン｢</t>
    </rPh>
    <rPh sb="213" eb="214">
      <t>ヌ</t>
    </rPh>
    <rPh sb="216" eb="217">
      <t>モド</t>
    </rPh>
    <rPh sb="224" eb="226">
      <t>チョッキン</t>
    </rPh>
    <rPh sb="227" eb="229">
      <t>タカネ</t>
    </rPh>
    <rPh sb="275" eb="278">
      <t>イケン｢</t>
    </rPh>
    <rPh sb="278" eb="280">
      <t>チョッキン</t>
    </rPh>
    <rPh sb="281" eb="283">
      <t>タカネ</t>
    </rPh>
    <rPh sb="285" eb="288">
      <t>テイコウタイ</t>
    </rPh>
    <rPh sb="291" eb="295">
      <t>タカネコウシン</t>
    </rPh>
    <rPh sb="296" eb="297">
      <t>ノ</t>
    </rPh>
    <rPh sb="302" eb="303">
      <t>オモ</t>
    </rPh>
    <phoneticPr fontId="1"/>
  </si>
  <si>
    <t>③チャンネルを抜けてから戻しがあるかとか状況で違いがあると思いました。
⑤上昇の伸びがいいです。</t>
    <rPh sb="7" eb="8">
      <t>ヌ</t>
    </rPh>
    <rPh sb="12" eb="13">
      <t>モド</t>
    </rPh>
    <rPh sb="20" eb="22">
      <t>ジョウキョウ</t>
    </rPh>
    <rPh sb="23" eb="24">
      <t>チガ</t>
    </rPh>
    <rPh sb="29" eb="30">
      <t>オモ</t>
    </rPh>
    <rPh sb="37" eb="39">
      <t>ジョウショウ</t>
    </rPh>
    <rPh sb="40" eb="41">
      <t>ノ</t>
    </rPh>
    <phoneticPr fontId="1"/>
  </si>
  <si>
    <r>
      <t xml:space="preserve">①MAに対しての価格の動きを観察します。
</t>
    </r>
    <r>
      <rPr>
        <sz val="11"/>
        <color rgb="FF000000"/>
        <rFont val="ＭＳ Ｐゴシック"/>
        <family val="3"/>
        <charset val="128"/>
      </rPr>
      <t xml:space="preserve">⓶デモでレンジの動きで逆行の損切に会ったので要注意します。
③MAだけでわなくエントリ―時にRSなど違う価格の変動に関係ありそうな要素も検証できるようにしたいです。
④今のエントリ―のレイトの環境認識も課題にしたいです。
⑤過去の抵抗レイトを検証の課題にします。
</t>
    </r>
    <rPh sb="4" eb="5">
      <t>タイ</t>
    </rPh>
    <rPh sb="8" eb="10">
      <t>カカク</t>
    </rPh>
    <rPh sb="11" eb="12">
      <t>ウゴ</t>
    </rPh>
    <rPh sb="14" eb="16">
      <t>カンサツ</t>
    </rPh>
    <rPh sb="29" eb="30">
      <t>ウゴ</t>
    </rPh>
    <rPh sb="32" eb="34">
      <t>ギャッコウ</t>
    </rPh>
    <rPh sb="35" eb="37">
      <t>ソンギリ</t>
    </rPh>
    <rPh sb="38" eb="39">
      <t>ア</t>
    </rPh>
    <rPh sb="43" eb="46">
      <t>ヨウチュウイ</t>
    </rPh>
    <rPh sb="105" eb="106">
      <t>イマ</t>
    </rPh>
    <rPh sb="117" eb="119">
      <t>カンキョウ</t>
    </rPh>
    <rPh sb="119" eb="121">
      <t>ニンシキ</t>
    </rPh>
    <rPh sb="122" eb="124">
      <t>カダイ</t>
    </rPh>
    <rPh sb="133" eb="135">
      <t>カコ</t>
    </rPh>
    <rPh sb="136" eb="138">
      <t>テイコウ</t>
    </rPh>
    <rPh sb="142" eb="144">
      <t>ケンショウ</t>
    </rPh>
    <rPh sb="145" eb="147">
      <t>カダイ</t>
    </rPh>
    <phoneticPr fontId="1"/>
  </si>
  <si>
    <t>④2022/5/14GBP/JPYＨ1</t>
    <phoneticPr fontId="1"/>
  </si>
  <si>
    <t>2022/5/14GBP/JPYＨ１</t>
    <phoneticPr fontId="1"/>
  </si>
  <si>
    <t>トレンド継続のためのチャンネルが引ける相場でチャンネルを抜けたところをエントリーとする。</t>
    <rPh sb="4" eb="6">
      <t>ケイゾク</t>
    </rPh>
    <rPh sb="16" eb="17">
      <t>ヒ</t>
    </rPh>
    <rPh sb="19" eb="21">
      <t>ソウバ</t>
    </rPh>
    <rPh sb="28" eb="29">
      <t>ヌ</t>
    </rPh>
    <phoneticPr fontId="1"/>
  </si>
  <si>
    <t>フィボナッチターゲットをー１６１．８とする。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</si>
</sst>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1"/>
      <color rgb="FF000000"/>
      <name val="ＭＳ Ｐ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4</xdr:row>
      <xdr:rowOff>0</xdr:rowOff>
    </xdr:from>
    <xdr:to>
      <xdr:col>11</xdr:col>
      <xdr:colOff>615303</xdr:colOff>
      <xdr:row>39</xdr:row>
      <xdr:rowOff>8017</xdr:rowOff>
    </xdr:to>
    <xdr:pic>
      <xdr:nvPicPr>
        <xdr:cNvPr id="26" name="図 25">
          <a:extLst>
            <a:ext uri="{FF2B5EF4-FFF2-40B4-BE49-F238E27FC236}">
              <a16:creationId xmlns:a16="http://schemas.microsoft.com/office/drawing/2014/main" id="{E6D1B126-1711-A53F-5929-796FC581C587}"/>
            </a:ext>
          </a:extLst>
        </xdr:cNvPr>
        <xdr:cNvPicPr>
          <a:picLocks noChangeAspect="1"/>
        </xdr:cNvPicPr>
      </xdr:nvPicPr>
      <xdr:blipFill>
        <a:blip xmlns:r="http://schemas.openxmlformats.org/officeDocument/2006/relationships" r:embed="rId1"/>
        <a:stretch>
          <a:fillRect/>
        </a:stretch>
      </xdr:blipFill>
      <xdr:spPr>
        <a:xfrm>
          <a:off x="500063" y="714375"/>
          <a:ext cx="6735115" cy="6258798"/>
        </a:xfrm>
        <a:prstGeom prst="rect">
          <a:avLst/>
        </a:prstGeom>
      </xdr:spPr>
    </xdr:pic>
    <xdr:clientData/>
  </xdr:twoCellAnchor>
  <xdr:twoCellAnchor editAs="oneCell">
    <xdr:from>
      <xdr:col>1</xdr:col>
      <xdr:colOff>0</xdr:colOff>
      <xdr:row>42</xdr:row>
      <xdr:rowOff>71437</xdr:rowOff>
    </xdr:from>
    <xdr:to>
      <xdr:col>12</xdr:col>
      <xdr:colOff>53336</xdr:colOff>
      <xdr:row>77</xdr:row>
      <xdr:rowOff>88981</xdr:rowOff>
    </xdr:to>
    <xdr:pic>
      <xdr:nvPicPr>
        <xdr:cNvPr id="28" name="図 27">
          <a:extLst>
            <a:ext uri="{FF2B5EF4-FFF2-40B4-BE49-F238E27FC236}">
              <a16:creationId xmlns:a16="http://schemas.microsoft.com/office/drawing/2014/main" id="{F48F1F3D-C8DC-5451-E02E-06C22646CC2B}"/>
            </a:ext>
          </a:extLst>
        </xdr:cNvPr>
        <xdr:cNvPicPr>
          <a:picLocks noChangeAspect="1"/>
        </xdr:cNvPicPr>
      </xdr:nvPicPr>
      <xdr:blipFill>
        <a:blip xmlns:r="http://schemas.openxmlformats.org/officeDocument/2006/relationships" r:embed="rId2"/>
        <a:stretch>
          <a:fillRect/>
        </a:stretch>
      </xdr:blipFill>
      <xdr:spPr>
        <a:xfrm>
          <a:off x="500063" y="7572375"/>
          <a:ext cx="6792273" cy="6268325"/>
        </a:xfrm>
        <a:prstGeom prst="rect">
          <a:avLst/>
        </a:prstGeom>
      </xdr:spPr>
    </xdr:pic>
    <xdr:clientData/>
  </xdr:twoCellAnchor>
  <xdr:twoCellAnchor editAs="oneCell">
    <xdr:from>
      <xdr:col>0</xdr:col>
      <xdr:colOff>464344</xdr:colOff>
      <xdr:row>81</xdr:row>
      <xdr:rowOff>0</xdr:rowOff>
    </xdr:from>
    <xdr:to>
      <xdr:col>12</xdr:col>
      <xdr:colOff>27143</xdr:colOff>
      <xdr:row>116</xdr:row>
      <xdr:rowOff>65175</xdr:rowOff>
    </xdr:to>
    <xdr:pic>
      <xdr:nvPicPr>
        <xdr:cNvPr id="30" name="図 29">
          <a:extLst>
            <a:ext uri="{FF2B5EF4-FFF2-40B4-BE49-F238E27FC236}">
              <a16:creationId xmlns:a16="http://schemas.microsoft.com/office/drawing/2014/main" id="{B4443102-470E-1FC7-7759-3B9813758248}"/>
            </a:ext>
          </a:extLst>
        </xdr:cNvPr>
        <xdr:cNvPicPr>
          <a:picLocks noChangeAspect="1"/>
        </xdr:cNvPicPr>
      </xdr:nvPicPr>
      <xdr:blipFill>
        <a:blip xmlns:r="http://schemas.openxmlformats.org/officeDocument/2006/relationships" r:embed="rId3"/>
        <a:stretch>
          <a:fillRect/>
        </a:stretch>
      </xdr:blipFill>
      <xdr:spPr>
        <a:xfrm>
          <a:off x="464344" y="14466094"/>
          <a:ext cx="6801799" cy="6315956"/>
        </a:xfrm>
        <a:prstGeom prst="rect">
          <a:avLst/>
        </a:prstGeom>
      </xdr:spPr>
    </xdr:pic>
    <xdr:clientData/>
  </xdr:twoCellAnchor>
  <xdr:twoCellAnchor editAs="oneCell">
    <xdr:from>
      <xdr:col>1</xdr:col>
      <xdr:colOff>-1</xdr:colOff>
      <xdr:row>120</xdr:row>
      <xdr:rowOff>35719</xdr:rowOff>
    </xdr:from>
    <xdr:to>
      <xdr:col>12</xdr:col>
      <xdr:colOff>5703</xdr:colOff>
      <xdr:row>155</xdr:row>
      <xdr:rowOff>24684</xdr:rowOff>
    </xdr:to>
    <xdr:pic>
      <xdr:nvPicPr>
        <xdr:cNvPr id="34" name="図 33">
          <a:extLst>
            <a:ext uri="{FF2B5EF4-FFF2-40B4-BE49-F238E27FC236}">
              <a16:creationId xmlns:a16="http://schemas.microsoft.com/office/drawing/2014/main" id="{2BDBC5A3-3B39-A384-60BA-9517A723539F}"/>
            </a:ext>
          </a:extLst>
        </xdr:cNvPr>
        <xdr:cNvPicPr>
          <a:picLocks noChangeAspect="1"/>
        </xdr:cNvPicPr>
      </xdr:nvPicPr>
      <xdr:blipFill>
        <a:blip xmlns:r="http://schemas.openxmlformats.org/officeDocument/2006/relationships" r:embed="rId4"/>
        <a:stretch>
          <a:fillRect/>
        </a:stretch>
      </xdr:blipFill>
      <xdr:spPr>
        <a:xfrm>
          <a:off x="500062" y="21466969"/>
          <a:ext cx="6744641" cy="6239746"/>
        </a:xfrm>
        <a:prstGeom prst="rect">
          <a:avLst/>
        </a:prstGeom>
      </xdr:spPr>
    </xdr:pic>
    <xdr:clientData/>
  </xdr:twoCellAnchor>
  <xdr:twoCellAnchor editAs="oneCell">
    <xdr:from>
      <xdr:col>1</xdr:col>
      <xdr:colOff>0</xdr:colOff>
      <xdr:row>160</xdr:row>
      <xdr:rowOff>0</xdr:rowOff>
    </xdr:from>
    <xdr:to>
      <xdr:col>12</xdr:col>
      <xdr:colOff>100968</xdr:colOff>
      <xdr:row>195</xdr:row>
      <xdr:rowOff>17544</xdr:rowOff>
    </xdr:to>
    <xdr:pic>
      <xdr:nvPicPr>
        <xdr:cNvPr id="36" name="図 35">
          <a:extLst>
            <a:ext uri="{FF2B5EF4-FFF2-40B4-BE49-F238E27FC236}">
              <a16:creationId xmlns:a16="http://schemas.microsoft.com/office/drawing/2014/main" id="{BC5AFB8E-BA2E-313A-207E-0F401FF500DC}"/>
            </a:ext>
          </a:extLst>
        </xdr:cNvPr>
        <xdr:cNvPicPr>
          <a:picLocks noChangeAspect="1"/>
        </xdr:cNvPicPr>
      </xdr:nvPicPr>
      <xdr:blipFill>
        <a:blip xmlns:r="http://schemas.openxmlformats.org/officeDocument/2006/relationships" r:embed="rId5"/>
        <a:stretch>
          <a:fillRect/>
        </a:stretch>
      </xdr:blipFill>
      <xdr:spPr>
        <a:xfrm>
          <a:off x="500063" y="28575000"/>
          <a:ext cx="6839905" cy="62683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tabSelected="1" zoomScaleNormal="100" workbookViewId="0">
      <pane xSplit="1" ySplit="8" topLeftCell="B9" activePane="bottomRight" state="frozen"/>
      <selection pane="topRight" activeCell="B1" sqref="B1"/>
      <selection pane="bottomLeft" activeCell="A9" sqref="A9"/>
      <selection pane="bottomRight" activeCell="C6" sqref="C6"/>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34</v>
      </c>
    </row>
    <row r="2" spans="1:18" x14ac:dyDescent="0.4">
      <c r="A2" s="1" t="s">
        <v>8</v>
      </c>
    </row>
    <row r="3" spans="1:18" x14ac:dyDescent="0.4">
      <c r="A3" s="1" t="s">
        <v>10</v>
      </c>
      <c r="C3" s="29">
        <v>100000</v>
      </c>
    </row>
    <row r="4" spans="1:18" x14ac:dyDescent="0.4">
      <c r="A4" s="1" t="s">
        <v>11</v>
      </c>
      <c r="C4" s="29" t="s">
        <v>43</v>
      </c>
    </row>
    <row r="5" spans="1:18" ht="19.5" thickBot="1" x14ac:dyDescent="0.45">
      <c r="A5" s="1" t="s">
        <v>12</v>
      </c>
      <c r="C5" s="29" t="s">
        <v>44</v>
      </c>
    </row>
    <row r="6" spans="1:18" ht="19.5" thickBot="1" x14ac:dyDescent="0.45">
      <c r="A6" s="24" t="s">
        <v>0</v>
      </c>
      <c r="B6" s="24" t="s">
        <v>1</v>
      </c>
      <c r="C6" s="24" t="s">
        <v>1</v>
      </c>
      <c r="D6" s="48" t="s">
        <v>24</v>
      </c>
      <c r="E6" s="25"/>
      <c r="F6" s="26"/>
      <c r="G6" s="84" t="s">
        <v>3</v>
      </c>
      <c r="H6" s="85"/>
      <c r="I6" s="91"/>
      <c r="J6" s="84" t="s">
        <v>22</v>
      </c>
      <c r="K6" s="85"/>
      <c r="L6" s="91"/>
      <c r="M6" s="84" t="s">
        <v>23</v>
      </c>
      <c r="N6" s="85"/>
      <c r="O6" s="91"/>
    </row>
    <row r="7" spans="1:18" ht="19.5" thickBot="1" x14ac:dyDescent="0.45">
      <c r="A7" s="27"/>
      <c r="B7" s="27" t="s">
        <v>2</v>
      </c>
      <c r="C7" s="64" t="s">
        <v>28</v>
      </c>
      <c r="D7" s="13">
        <v>1.27</v>
      </c>
      <c r="E7" s="14">
        <v>1.5</v>
      </c>
      <c r="F7" s="15">
        <v>2</v>
      </c>
      <c r="G7" s="13">
        <v>1.27</v>
      </c>
      <c r="H7" s="14">
        <v>1.5</v>
      </c>
      <c r="I7" s="15">
        <v>2</v>
      </c>
      <c r="J7" s="13">
        <v>1.27</v>
      </c>
      <c r="K7" s="14">
        <v>1.5</v>
      </c>
      <c r="L7" s="15">
        <v>2</v>
      </c>
      <c r="M7" s="13">
        <v>1.27</v>
      </c>
      <c r="N7" s="14">
        <v>1.5</v>
      </c>
      <c r="O7" s="15">
        <v>2</v>
      </c>
    </row>
    <row r="8" spans="1:18" ht="19.5" thickBot="1" x14ac:dyDescent="0.45">
      <c r="A8" s="28" t="s">
        <v>9</v>
      </c>
      <c r="B8" s="12"/>
      <c r="C8" s="49"/>
      <c r="D8" s="17"/>
      <c r="E8" s="16"/>
      <c r="F8" s="18"/>
      <c r="G8" s="19">
        <f>C3</f>
        <v>100000</v>
      </c>
      <c r="H8" s="20">
        <f>C3</f>
        <v>100000</v>
      </c>
      <c r="I8" s="21">
        <f>C3</f>
        <v>100000</v>
      </c>
      <c r="J8" s="88" t="s">
        <v>22</v>
      </c>
      <c r="K8" s="89"/>
      <c r="L8" s="90"/>
      <c r="M8" s="88"/>
      <c r="N8" s="89"/>
      <c r="O8" s="90"/>
    </row>
    <row r="9" spans="1:18" x14ac:dyDescent="0.4">
      <c r="A9" s="9">
        <v>1</v>
      </c>
      <c r="B9" s="23">
        <v>44677</v>
      </c>
      <c r="C9" s="50">
        <v>2</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4">
      <c r="A10" s="9">
        <v>2</v>
      </c>
      <c r="B10" s="5">
        <v>44272</v>
      </c>
      <c r="C10" s="47">
        <v>1</v>
      </c>
      <c r="D10" s="57">
        <v>1.27</v>
      </c>
      <c r="E10" s="58">
        <v>1.5</v>
      </c>
      <c r="F10" s="59">
        <v>2</v>
      </c>
      <c r="G10" s="22">
        <f>IF(D10="","",G9+M10)</f>
        <v>107765.16099999999</v>
      </c>
      <c r="H10" s="22">
        <f t="shared" ref="H10:H42" si="2">IF(E10="","",H9+N10)</f>
        <v>109202.5</v>
      </c>
      <c r="I10" s="22">
        <f t="shared" ref="I10:I42" si="3">IF(F10="","",I9+O10)</f>
        <v>112360</v>
      </c>
      <c r="J10" s="44">
        <f t="shared" ref="J10:J12" si="4">IF(G9="","",G9*0.03)</f>
        <v>3114.2999999999997</v>
      </c>
      <c r="K10" s="45">
        <f t="shared" ref="K10:K12" si="5">IF(H9="","",H9*0.03)</f>
        <v>3135</v>
      </c>
      <c r="L10" s="46">
        <f t="shared" ref="L10:L12" si="6">IF(I9="","",I9*0.03)</f>
        <v>3180</v>
      </c>
      <c r="M10" s="44">
        <f t="shared" ref="M10:M12" si="7">IF(D10="","",J10*D10)</f>
        <v>3955.1609999999996</v>
      </c>
      <c r="N10" s="45">
        <f t="shared" ref="N10:N12" si="8">IF(E10="","",K10*E10)</f>
        <v>4702.5</v>
      </c>
      <c r="O10" s="46">
        <f t="shared" ref="O10:O12" si="9">IF(F10="","",L10*F10)</f>
        <v>6360</v>
      </c>
      <c r="P10" s="40"/>
      <c r="Q10" s="40"/>
      <c r="R10" s="40"/>
    </row>
    <row r="11" spans="1:18" x14ac:dyDescent="0.4">
      <c r="A11" s="9">
        <v>3</v>
      </c>
      <c r="B11" s="5">
        <v>44188</v>
      </c>
      <c r="C11" s="47">
        <v>1</v>
      </c>
      <c r="D11" s="57">
        <v>1.27</v>
      </c>
      <c r="E11" s="58">
        <v>1.5</v>
      </c>
      <c r="F11" s="80">
        <v>2</v>
      </c>
      <c r="G11" s="22">
        <f t="shared" ref="G10:G42" si="10">IF(D11="","",G10+M11)</f>
        <v>111871.01363409999</v>
      </c>
      <c r="H11" s="22">
        <f t="shared" si="2"/>
        <v>114116.6125</v>
      </c>
      <c r="I11" s="22">
        <f t="shared" si="3"/>
        <v>119101.6</v>
      </c>
      <c r="J11" s="44">
        <f t="shared" si="4"/>
        <v>3232.9548299999997</v>
      </c>
      <c r="K11" s="45">
        <f t="shared" si="5"/>
        <v>3276.0749999999998</v>
      </c>
      <c r="L11" s="46">
        <f t="shared" si="6"/>
        <v>3370.7999999999997</v>
      </c>
      <c r="M11" s="44">
        <f t="shared" si="7"/>
        <v>4105.8526340999997</v>
      </c>
      <c r="N11" s="45">
        <f t="shared" si="8"/>
        <v>4914.1124999999993</v>
      </c>
      <c r="O11" s="46">
        <f t="shared" si="9"/>
        <v>6741.5999999999995</v>
      </c>
      <c r="P11" s="40"/>
      <c r="Q11" s="40"/>
      <c r="R11" s="40"/>
    </row>
    <row r="12" spans="1:18" x14ac:dyDescent="0.4">
      <c r="A12" s="9">
        <v>4</v>
      </c>
      <c r="B12" s="5">
        <v>44166</v>
      </c>
      <c r="C12" s="47">
        <v>1</v>
      </c>
      <c r="D12" s="57">
        <v>1.27</v>
      </c>
      <c r="E12" s="58">
        <v>1.5</v>
      </c>
      <c r="F12" s="59">
        <v>2</v>
      </c>
      <c r="G12" s="22">
        <f>IF(D12="","",G11+M12)</f>
        <v>116133.29925355921</v>
      </c>
      <c r="H12" s="22">
        <f t="shared" si="2"/>
        <v>119251.8600625</v>
      </c>
      <c r="I12" s="22">
        <f t="shared" si="3"/>
        <v>126247.69600000001</v>
      </c>
      <c r="J12" s="44">
        <f t="shared" si="4"/>
        <v>3356.1304090229996</v>
      </c>
      <c r="K12" s="45">
        <f t="shared" si="5"/>
        <v>3423.4983750000001</v>
      </c>
      <c r="L12" s="46">
        <f t="shared" si="6"/>
        <v>3573.0480000000002</v>
      </c>
      <c r="M12" s="44">
        <f t="shared" si="7"/>
        <v>4262.2856194592096</v>
      </c>
      <c r="N12" s="45">
        <f t="shared" si="8"/>
        <v>5135.2475625000006</v>
      </c>
      <c r="O12" s="46">
        <f t="shared" si="9"/>
        <v>7146.0960000000005</v>
      </c>
      <c r="P12" s="40"/>
      <c r="Q12" s="40"/>
      <c r="R12" s="40"/>
    </row>
    <row r="13" spans="1:18" x14ac:dyDescent="0.4">
      <c r="A13" s="9">
        <v>5</v>
      </c>
      <c r="B13" s="5">
        <v>44043</v>
      </c>
      <c r="C13" s="47">
        <v>1</v>
      </c>
      <c r="D13" s="57">
        <v>1.27</v>
      </c>
      <c r="E13" s="58">
        <v>1.5</v>
      </c>
      <c r="F13" s="80">
        <v>2</v>
      </c>
      <c r="G13" s="22">
        <f t="shared" si="10"/>
        <v>120557.97795511982</v>
      </c>
      <c r="H13" s="22">
        <f t="shared" si="2"/>
        <v>124618.19376531249</v>
      </c>
      <c r="I13" s="22">
        <f t="shared" si="3"/>
        <v>133822.55776000003</v>
      </c>
      <c r="J13" s="44">
        <f t="shared" ref="J13:J58" si="11">IF(G12="","",G12*0.03)</f>
        <v>3483.998977606776</v>
      </c>
      <c r="K13" s="45">
        <f t="shared" ref="K13:K58" si="12">IF(H12="","",H12*0.03)</f>
        <v>3577.5558018749998</v>
      </c>
      <c r="L13" s="46">
        <f t="shared" ref="L13:L58" si="13">IF(I12="","",I12*0.03)</f>
        <v>3787.4308800000003</v>
      </c>
      <c r="M13" s="44">
        <f t="shared" ref="M13:M58" si="14">IF(D13="","",J13*D13)</f>
        <v>4424.6787015606051</v>
      </c>
      <c r="N13" s="45">
        <f t="shared" ref="N13:N58" si="15">IF(E13="","",K13*E13)</f>
        <v>5366.3337028124997</v>
      </c>
      <c r="O13" s="46">
        <f t="shared" ref="O13:O58" si="16">IF(F13="","",L13*F13)</f>
        <v>7574.8617600000007</v>
      </c>
      <c r="P13" s="40"/>
      <c r="Q13" s="40"/>
      <c r="R13" s="40"/>
    </row>
    <row r="14" spans="1:18" x14ac:dyDescent="0.4">
      <c r="A14" s="9">
        <v>6</v>
      </c>
      <c r="B14" s="5"/>
      <c r="C14" s="47"/>
      <c r="D14" s="57"/>
      <c r="E14" s="58"/>
      <c r="F14" s="59"/>
      <c r="G14" s="22" t="str">
        <f t="shared" si="10"/>
        <v/>
      </c>
      <c r="H14" s="22" t="str">
        <f t="shared" si="2"/>
        <v/>
      </c>
      <c r="I14" s="22" t="str">
        <f t="shared" si="3"/>
        <v/>
      </c>
      <c r="J14" s="44">
        <f t="shared" si="11"/>
        <v>3616.7393386535941</v>
      </c>
      <c r="K14" s="45">
        <f t="shared" si="12"/>
        <v>3738.5458129593744</v>
      </c>
      <c r="L14" s="46">
        <f t="shared" si="13"/>
        <v>4014.6767328000005</v>
      </c>
      <c r="M14" s="44" t="str">
        <f t="shared" si="14"/>
        <v/>
      </c>
      <c r="N14" s="45" t="str">
        <f t="shared" si="15"/>
        <v/>
      </c>
      <c r="O14" s="46" t="str">
        <f t="shared" si="16"/>
        <v/>
      </c>
      <c r="P14" s="40"/>
      <c r="Q14" s="40"/>
      <c r="R14" s="40"/>
    </row>
    <row r="15" spans="1:18" x14ac:dyDescent="0.4">
      <c r="A15" s="9">
        <v>7</v>
      </c>
      <c r="B15" s="5"/>
      <c r="C15" s="47"/>
      <c r="D15" s="57"/>
      <c r="E15" s="58"/>
      <c r="F15" s="59"/>
      <c r="G15" s="22" t="str">
        <f t="shared" si="10"/>
        <v/>
      </c>
      <c r="H15" s="22" t="str">
        <f t="shared" si="2"/>
        <v/>
      </c>
      <c r="I15" s="22" t="str">
        <f t="shared" si="3"/>
        <v/>
      </c>
      <c r="J15" s="44" t="str">
        <f t="shared" si="11"/>
        <v/>
      </c>
      <c r="K15" s="45" t="str">
        <f t="shared" si="12"/>
        <v/>
      </c>
      <c r="L15" s="46" t="str">
        <f t="shared" si="13"/>
        <v/>
      </c>
      <c r="M15" s="44" t="str">
        <f t="shared" si="14"/>
        <v/>
      </c>
      <c r="N15" s="45" t="str">
        <f t="shared" si="15"/>
        <v/>
      </c>
      <c r="O15" s="46" t="str">
        <f t="shared" si="16"/>
        <v/>
      </c>
      <c r="P15" s="40"/>
      <c r="Q15" s="40"/>
      <c r="R15" s="40"/>
    </row>
    <row r="16" spans="1:18" x14ac:dyDescent="0.4">
      <c r="A16" s="9">
        <v>8</v>
      </c>
      <c r="B16" s="5"/>
      <c r="C16" s="47"/>
      <c r="D16" s="57"/>
      <c r="E16" s="58"/>
      <c r="F16" s="59"/>
      <c r="G16" s="22" t="str">
        <f t="shared" si="10"/>
        <v/>
      </c>
      <c r="H16" s="22" t="str">
        <f t="shared" si="2"/>
        <v/>
      </c>
      <c r="I16" s="22" t="str">
        <f t="shared" si="3"/>
        <v/>
      </c>
      <c r="J16" s="44" t="str">
        <f t="shared" si="11"/>
        <v/>
      </c>
      <c r="K16" s="45" t="str">
        <f t="shared" si="12"/>
        <v/>
      </c>
      <c r="L16" s="46" t="str">
        <f t="shared" si="13"/>
        <v/>
      </c>
      <c r="M16" s="44" t="str">
        <f t="shared" si="14"/>
        <v/>
      </c>
      <c r="N16" s="45" t="str">
        <f t="shared" si="15"/>
        <v/>
      </c>
      <c r="O16" s="46" t="str">
        <f t="shared" si="16"/>
        <v/>
      </c>
      <c r="P16" s="40"/>
      <c r="Q16" s="40"/>
      <c r="R16" s="40"/>
    </row>
    <row r="17" spans="1:18" x14ac:dyDescent="0.4">
      <c r="A17" s="9">
        <v>9</v>
      </c>
      <c r="B17" s="5"/>
      <c r="C17" s="47"/>
      <c r="D17" s="57"/>
      <c r="E17" s="58"/>
      <c r="F17" s="59"/>
      <c r="G17" s="22" t="str">
        <f t="shared" si="10"/>
        <v/>
      </c>
      <c r="H17" s="22" t="str">
        <f t="shared" si="2"/>
        <v/>
      </c>
      <c r="I17" s="22" t="str">
        <f t="shared" si="3"/>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4">
      <c r="A18" s="9">
        <v>10</v>
      </c>
      <c r="B18" s="5"/>
      <c r="C18" s="47"/>
      <c r="D18" s="57"/>
      <c r="E18" s="58"/>
      <c r="F18" s="59"/>
      <c r="G18" s="22" t="str">
        <f t="shared" si="10"/>
        <v/>
      </c>
      <c r="H18" s="22" t="str">
        <f t="shared" si="2"/>
        <v/>
      </c>
      <c r="I18" s="22" t="str">
        <f t="shared" si="3"/>
        <v/>
      </c>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4">
      <c r="A19" s="9">
        <v>11</v>
      </c>
      <c r="B19" s="5"/>
      <c r="C19" s="47"/>
      <c r="D19" s="57"/>
      <c r="E19" s="58"/>
      <c r="F19" s="59"/>
      <c r="G19" s="22" t="str">
        <f t="shared" si="10"/>
        <v/>
      </c>
      <c r="H19" s="22" t="str">
        <f t="shared" si="2"/>
        <v/>
      </c>
      <c r="I19" s="22" t="str">
        <f t="shared" si="3"/>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4">
      <c r="A20" s="9">
        <v>12</v>
      </c>
      <c r="B20" s="5"/>
      <c r="C20" s="47"/>
      <c r="D20" s="57"/>
      <c r="E20" s="58"/>
      <c r="F20" s="59"/>
      <c r="G20" s="22" t="str">
        <f t="shared" si="10"/>
        <v/>
      </c>
      <c r="H20" s="22" t="str">
        <f t="shared" si="2"/>
        <v/>
      </c>
      <c r="I20" s="22" t="str">
        <f t="shared" si="3"/>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10"/>
        <v/>
      </c>
      <c r="H21" s="22" t="str">
        <f t="shared" si="2"/>
        <v/>
      </c>
      <c r="I21" s="22" t="str">
        <f t="shared" si="3"/>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10"/>
        <v/>
      </c>
      <c r="H22" s="22" t="str">
        <f t="shared" si="2"/>
        <v/>
      </c>
      <c r="I22" s="22" t="str">
        <f t="shared" si="3"/>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0"/>
      <c r="G23" s="22" t="str">
        <f t="shared" si="10"/>
        <v/>
      </c>
      <c r="H23" s="22" t="str">
        <f t="shared" si="2"/>
        <v/>
      </c>
      <c r="I23" s="22" t="str">
        <f t="shared" si="3"/>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10"/>
        <v/>
      </c>
      <c r="H24" s="22" t="str">
        <f t="shared" si="2"/>
        <v/>
      </c>
      <c r="I24" s="22" t="str">
        <f t="shared" si="3"/>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10"/>
        <v/>
      </c>
      <c r="H25" s="22" t="str">
        <f t="shared" si="2"/>
        <v/>
      </c>
      <c r="I25" s="22" t="str">
        <f t="shared" si="3"/>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10"/>
        <v/>
      </c>
      <c r="H26" s="22" t="str">
        <f t="shared" si="2"/>
        <v/>
      </c>
      <c r="I26" s="22" t="str">
        <f t="shared" si="3"/>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10"/>
        <v/>
      </c>
      <c r="H27" s="22" t="str">
        <f t="shared" si="2"/>
        <v/>
      </c>
      <c r="I27" s="22" t="str">
        <f t="shared" si="3"/>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10"/>
        <v/>
      </c>
      <c r="H28" s="22" t="str">
        <f t="shared" si="2"/>
        <v/>
      </c>
      <c r="I28" s="22" t="str">
        <f t="shared" si="3"/>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10"/>
        <v/>
      </c>
      <c r="H29" s="22" t="str">
        <f t="shared" si="2"/>
        <v/>
      </c>
      <c r="I29" s="22" t="str">
        <f t="shared" si="3"/>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10"/>
        <v/>
      </c>
      <c r="H30" s="22" t="str">
        <f t="shared" si="2"/>
        <v/>
      </c>
      <c r="I30" s="22" t="str">
        <f t="shared" si="3"/>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10"/>
        <v/>
      </c>
      <c r="H31" s="22" t="str">
        <f t="shared" si="2"/>
        <v/>
      </c>
      <c r="I31" s="22" t="str">
        <f t="shared" si="3"/>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10"/>
        <v/>
      </c>
      <c r="H32" s="22" t="str">
        <f t="shared" si="2"/>
        <v/>
      </c>
      <c r="I32" s="22" t="str">
        <f t="shared" si="3"/>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10"/>
        <v/>
      </c>
      <c r="H33" s="22" t="str">
        <f t="shared" si="2"/>
        <v/>
      </c>
      <c r="I33" s="22" t="str">
        <f t="shared" si="3"/>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10"/>
        <v/>
      </c>
      <c r="H34" s="22" t="str">
        <f t="shared" si="2"/>
        <v/>
      </c>
      <c r="I34" s="22" t="str">
        <f t="shared" si="3"/>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10"/>
        <v/>
      </c>
      <c r="H35" s="22" t="str">
        <f t="shared" si="2"/>
        <v/>
      </c>
      <c r="I35" s="22" t="str">
        <f t="shared" si="3"/>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10"/>
        <v/>
      </c>
      <c r="H36" s="22" t="str">
        <f t="shared" si="2"/>
        <v/>
      </c>
      <c r="I36" s="22" t="str">
        <f t="shared" si="3"/>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10"/>
        <v/>
      </c>
      <c r="H37" s="22" t="str">
        <f t="shared" si="2"/>
        <v/>
      </c>
      <c r="I37" s="22" t="str">
        <f t="shared" si="3"/>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10"/>
        <v/>
      </c>
      <c r="H38" s="22" t="str">
        <f t="shared" si="2"/>
        <v/>
      </c>
      <c r="I38" s="22" t="str">
        <f t="shared" si="3"/>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10"/>
        <v/>
      </c>
      <c r="H39" s="22" t="str">
        <f t="shared" si="2"/>
        <v/>
      </c>
      <c r="I39" s="22" t="str">
        <f t="shared" si="3"/>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10"/>
        <v/>
      </c>
      <c r="H40" s="22" t="str">
        <f t="shared" si="2"/>
        <v/>
      </c>
      <c r="I40" s="22" t="str">
        <f t="shared" si="3"/>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10"/>
        <v/>
      </c>
      <c r="H41" s="22" t="str">
        <f t="shared" si="2"/>
        <v/>
      </c>
      <c r="I41" s="22" t="str">
        <f t="shared" si="3"/>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10"/>
        <v/>
      </c>
      <c r="H42" s="22" t="str">
        <f t="shared" si="2"/>
        <v/>
      </c>
      <c r="I42" s="22" t="str">
        <f t="shared" si="3"/>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2" t="s">
        <v>5</v>
      </c>
      <c r="C59" s="93"/>
      <c r="D59" s="7">
        <f>COUNTIF(D9:D58,1.27)</f>
        <v>5</v>
      </c>
      <c r="E59" s="7">
        <f>COUNTIF(E9:E58,1.5)</f>
        <v>5</v>
      </c>
      <c r="F59" s="8">
        <f>COUNTIF(F9:F58,2)</f>
        <v>5</v>
      </c>
      <c r="G59" s="70">
        <f>M59+G8</f>
        <v>120557.97795511982</v>
      </c>
      <c r="H59" s="71">
        <f>N59+H8</f>
        <v>124618.19376531249</v>
      </c>
      <c r="I59" s="72">
        <f>O59+I8</f>
        <v>133822.55776</v>
      </c>
      <c r="J59" s="67" t="s">
        <v>30</v>
      </c>
      <c r="K59" s="68">
        <f>B58-B9</f>
        <v>-44677</v>
      </c>
      <c r="L59" s="69" t="s">
        <v>31</v>
      </c>
      <c r="M59" s="81">
        <f>SUM(M9:M58)</f>
        <v>20557.977955119815</v>
      </c>
      <c r="N59" s="82">
        <f>SUM(N9:N58)</f>
        <v>24618.193765312499</v>
      </c>
      <c r="O59" s="83">
        <f>SUM(O9:O58)</f>
        <v>33822.557760000003</v>
      </c>
    </row>
    <row r="60" spans="1:15" ht="19.5" thickBot="1" x14ac:dyDescent="0.45">
      <c r="A60" s="9"/>
      <c r="B60" s="86" t="s">
        <v>6</v>
      </c>
      <c r="C60" s="87"/>
      <c r="D60" s="7">
        <f>COUNTIF(D9:D58,-1)</f>
        <v>0</v>
      </c>
      <c r="E60" s="7">
        <f>COUNTIF(E9:E58,-1)</f>
        <v>0</v>
      </c>
      <c r="F60" s="8">
        <f>COUNTIF(F9:F58,-1)</f>
        <v>0</v>
      </c>
      <c r="G60" s="84" t="s">
        <v>29</v>
      </c>
      <c r="H60" s="85"/>
      <c r="I60" s="91"/>
      <c r="J60" s="84" t="s">
        <v>32</v>
      </c>
      <c r="K60" s="85"/>
      <c r="L60" s="91"/>
      <c r="M60" s="9"/>
      <c r="N60" s="3"/>
      <c r="O60" s="4"/>
    </row>
    <row r="61" spans="1:15" ht="19.5" thickBot="1" x14ac:dyDescent="0.45">
      <c r="A61" s="9"/>
      <c r="B61" s="86" t="s">
        <v>33</v>
      </c>
      <c r="C61" s="87"/>
      <c r="D61" s="7">
        <f>COUNTIF(D9:D58,0)</f>
        <v>0</v>
      </c>
      <c r="E61" s="7">
        <f>COUNTIF(E9:E58,0)</f>
        <v>0</v>
      </c>
      <c r="F61" s="7">
        <f>COUNTIF(F9:F58,0)</f>
        <v>0</v>
      </c>
      <c r="G61" s="76">
        <f>G59/G8</f>
        <v>1.2055797795511982</v>
      </c>
      <c r="H61" s="77">
        <f t="shared" ref="H61" si="21">H59/H8</f>
        <v>1.2461819376531249</v>
      </c>
      <c r="I61" s="78">
        <f>I59/I8</f>
        <v>1.3382255776</v>
      </c>
      <c r="J61" s="65">
        <f>(G61-100%)*30/K59</f>
        <v>-1.380440357798408E-4</v>
      </c>
      <c r="K61" s="65">
        <f>(H61-100%)*30/K59</f>
        <v>-1.6530783467094359E-4</v>
      </c>
      <c r="L61" s="66">
        <f>(I61-100%)*30/K59</f>
        <v>-2.2711389144302441E-4</v>
      </c>
      <c r="M61" s="10"/>
      <c r="N61" s="2"/>
      <c r="O61" s="11"/>
    </row>
    <row r="62" spans="1:15" ht="19.5" thickBot="1" x14ac:dyDescent="0.45">
      <c r="A62" s="3"/>
      <c r="B62" s="84" t="s">
        <v>4</v>
      </c>
      <c r="C62" s="85"/>
      <c r="D62" s="79">
        <f t="shared" ref="D62:E62" si="22">D59/(D59+D60+D61)</f>
        <v>1</v>
      </c>
      <c r="E62" s="74">
        <f t="shared" si="22"/>
        <v>1</v>
      </c>
      <c r="F62" s="75">
        <f>F59/(F59+F60+F61)</f>
        <v>1</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3:B159"/>
  <sheetViews>
    <sheetView topLeftCell="A119" zoomScale="80" zoomScaleNormal="80" workbookViewId="0">
      <selection activeCell="B159" sqref="B159"/>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3" spans="2:2" x14ac:dyDescent="0.4">
      <c r="B3" s="52" t="s">
        <v>35</v>
      </c>
    </row>
    <row r="42" spans="2:2" x14ac:dyDescent="0.4">
      <c r="B42" s="52" t="s">
        <v>36</v>
      </c>
    </row>
    <row r="80" spans="2:2" x14ac:dyDescent="0.4">
      <c r="B80" s="52" t="s">
        <v>37</v>
      </c>
    </row>
    <row r="119" spans="2:2" x14ac:dyDescent="0.4">
      <c r="B119" s="52" t="s">
        <v>41</v>
      </c>
    </row>
    <row r="159" spans="2:2" x14ac:dyDescent="0.4">
      <c r="B159" s="52" t="s">
        <v>42</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opLeftCell="A6" zoomScale="145" zoomScaleSheetLayoutView="100" workbookViewId="0">
      <selection activeCell="A22" sqref="A22:J29"/>
    </sheetView>
  </sheetViews>
  <sheetFormatPr defaultColWidth="8.125" defaultRowHeight="13.5" x14ac:dyDescent="0.4"/>
  <cols>
    <col min="1" max="16384" width="8.125" style="52"/>
  </cols>
  <sheetData>
    <row r="1" spans="1:10" x14ac:dyDescent="0.4">
      <c r="A1" s="52" t="s">
        <v>25</v>
      </c>
    </row>
    <row r="2" spans="1:10" x14ac:dyDescent="0.4">
      <c r="A2" s="94" t="s">
        <v>38</v>
      </c>
      <c r="B2" s="95"/>
      <c r="C2" s="95"/>
      <c r="D2" s="95"/>
      <c r="E2" s="95"/>
      <c r="F2" s="95"/>
      <c r="G2" s="95"/>
      <c r="H2" s="95"/>
      <c r="I2" s="95"/>
      <c r="J2" s="95"/>
    </row>
    <row r="3" spans="1:10" x14ac:dyDescent="0.4">
      <c r="A3" s="95"/>
      <c r="B3" s="95"/>
      <c r="C3" s="95"/>
      <c r="D3" s="95"/>
      <c r="E3" s="95"/>
      <c r="F3" s="95"/>
      <c r="G3" s="95"/>
      <c r="H3" s="95"/>
      <c r="I3" s="95"/>
      <c r="J3" s="95"/>
    </row>
    <row r="4" spans="1:10" x14ac:dyDescent="0.4">
      <c r="A4" s="95"/>
      <c r="B4" s="95"/>
      <c r="C4" s="95"/>
      <c r="D4" s="95"/>
      <c r="E4" s="95"/>
      <c r="F4" s="95"/>
      <c r="G4" s="95"/>
      <c r="H4" s="95"/>
      <c r="I4" s="95"/>
      <c r="J4" s="95"/>
    </row>
    <row r="5" spans="1:10" x14ac:dyDescent="0.4">
      <c r="A5" s="95"/>
      <c r="B5" s="95"/>
      <c r="C5" s="95"/>
      <c r="D5" s="95"/>
      <c r="E5" s="95"/>
      <c r="F5" s="95"/>
      <c r="G5" s="95"/>
      <c r="H5" s="95"/>
      <c r="I5" s="95"/>
      <c r="J5" s="95"/>
    </row>
    <row r="6" spans="1:10" x14ac:dyDescent="0.4">
      <c r="A6" s="95"/>
      <c r="B6" s="95"/>
      <c r="C6" s="95"/>
      <c r="D6" s="95"/>
      <c r="E6" s="95"/>
      <c r="F6" s="95"/>
      <c r="G6" s="95"/>
      <c r="H6" s="95"/>
      <c r="I6" s="95"/>
      <c r="J6" s="95"/>
    </row>
    <row r="7" spans="1:10" x14ac:dyDescent="0.4">
      <c r="A7" s="95"/>
      <c r="B7" s="95"/>
      <c r="C7" s="95"/>
      <c r="D7" s="95"/>
      <c r="E7" s="95"/>
      <c r="F7" s="95"/>
      <c r="G7" s="95"/>
      <c r="H7" s="95"/>
      <c r="I7" s="95"/>
      <c r="J7" s="95"/>
    </row>
    <row r="8" spans="1:10" x14ac:dyDescent="0.4">
      <c r="A8" s="95"/>
      <c r="B8" s="95"/>
      <c r="C8" s="95"/>
      <c r="D8" s="95"/>
      <c r="E8" s="95"/>
      <c r="F8" s="95"/>
      <c r="G8" s="95"/>
      <c r="H8" s="95"/>
      <c r="I8" s="95"/>
      <c r="J8" s="95"/>
    </row>
    <row r="9" spans="1:10" x14ac:dyDescent="0.4">
      <c r="A9" s="95"/>
      <c r="B9" s="95"/>
      <c r="C9" s="95"/>
      <c r="D9" s="95"/>
      <c r="E9" s="95"/>
      <c r="F9" s="95"/>
      <c r="G9" s="95"/>
      <c r="H9" s="95"/>
      <c r="I9" s="95"/>
      <c r="J9" s="95"/>
    </row>
    <row r="11" spans="1:10" x14ac:dyDescent="0.4">
      <c r="A11" s="52" t="s">
        <v>26</v>
      </c>
    </row>
    <row r="12" spans="1:10" x14ac:dyDescent="0.4">
      <c r="A12" s="96" t="s">
        <v>39</v>
      </c>
      <c r="B12" s="97"/>
      <c r="C12" s="97"/>
      <c r="D12" s="97"/>
      <c r="E12" s="97"/>
      <c r="F12" s="97"/>
      <c r="G12" s="97"/>
      <c r="H12" s="97"/>
      <c r="I12" s="97"/>
      <c r="J12" s="97"/>
    </row>
    <row r="13" spans="1:10" x14ac:dyDescent="0.4">
      <c r="A13" s="97"/>
      <c r="B13" s="97"/>
      <c r="C13" s="97"/>
      <c r="D13" s="97"/>
      <c r="E13" s="97"/>
      <c r="F13" s="97"/>
      <c r="G13" s="97"/>
      <c r="H13" s="97"/>
      <c r="I13" s="97"/>
      <c r="J13" s="97"/>
    </row>
    <row r="14" spans="1:10" x14ac:dyDescent="0.4">
      <c r="A14" s="97"/>
      <c r="B14" s="97"/>
      <c r="C14" s="97"/>
      <c r="D14" s="97"/>
      <c r="E14" s="97"/>
      <c r="F14" s="97"/>
      <c r="G14" s="97"/>
      <c r="H14" s="97"/>
      <c r="I14" s="97"/>
      <c r="J14" s="97"/>
    </row>
    <row r="15" spans="1:10" x14ac:dyDescent="0.4">
      <c r="A15" s="97"/>
      <c r="B15" s="97"/>
      <c r="C15" s="97"/>
      <c r="D15" s="97"/>
      <c r="E15" s="97"/>
      <c r="F15" s="97"/>
      <c r="G15" s="97"/>
      <c r="H15" s="97"/>
      <c r="I15" s="97"/>
      <c r="J15" s="97"/>
    </row>
    <row r="16" spans="1:10" x14ac:dyDescent="0.4">
      <c r="A16" s="97"/>
      <c r="B16" s="97"/>
      <c r="C16" s="97"/>
      <c r="D16" s="97"/>
      <c r="E16" s="97"/>
      <c r="F16" s="97"/>
      <c r="G16" s="97"/>
      <c r="H16" s="97"/>
      <c r="I16" s="97"/>
      <c r="J16" s="97"/>
    </row>
    <row r="17" spans="1:10" x14ac:dyDescent="0.4">
      <c r="A17" s="97"/>
      <c r="B17" s="97"/>
      <c r="C17" s="97"/>
      <c r="D17" s="97"/>
      <c r="E17" s="97"/>
      <c r="F17" s="97"/>
      <c r="G17" s="97"/>
      <c r="H17" s="97"/>
      <c r="I17" s="97"/>
      <c r="J17" s="97"/>
    </row>
    <row r="18" spans="1:10" x14ac:dyDescent="0.4">
      <c r="A18" s="97"/>
      <c r="B18" s="97"/>
      <c r="C18" s="97"/>
      <c r="D18" s="97"/>
      <c r="E18" s="97"/>
      <c r="F18" s="97"/>
      <c r="G18" s="97"/>
      <c r="H18" s="97"/>
      <c r="I18" s="97"/>
      <c r="J18" s="97"/>
    </row>
    <row r="19" spans="1:10" x14ac:dyDescent="0.4">
      <c r="A19" s="97"/>
      <c r="B19" s="97"/>
      <c r="C19" s="97"/>
      <c r="D19" s="97"/>
      <c r="E19" s="97"/>
      <c r="F19" s="97"/>
      <c r="G19" s="97"/>
      <c r="H19" s="97"/>
      <c r="I19" s="97"/>
      <c r="J19" s="97"/>
    </row>
    <row r="21" spans="1:10" x14ac:dyDescent="0.4">
      <c r="A21" s="52" t="s">
        <v>27</v>
      </c>
    </row>
    <row r="22" spans="1:10" x14ac:dyDescent="0.4">
      <c r="A22" s="96" t="s">
        <v>40</v>
      </c>
      <c r="B22" s="96"/>
      <c r="C22" s="96"/>
      <c r="D22" s="96"/>
      <c r="E22" s="96"/>
      <c r="F22" s="96"/>
      <c r="G22" s="96"/>
      <c r="H22" s="96"/>
      <c r="I22" s="96"/>
      <c r="J22" s="96"/>
    </row>
    <row r="23" spans="1:10" x14ac:dyDescent="0.4">
      <c r="A23" s="96"/>
      <c r="B23" s="96"/>
      <c r="C23" s="96"/>
      <c r="D23" s="96"/>
      <c r="E23" s="96"/>
      <c r="F23" s="96"/>
      <c r="G23" s="96"/>
      <c r="H23" s="96"/>
      <c r="I23" s="96"/>
      <c r="J23" s="96"/>
    </row>
    <row r="24" spans="1:10" x14ac:dyDescent="0.4">
      <c r="A24" s="96"/>
      <c r="B24" s="96"/>
      <c r="C24" s="96"/>
      <c r="D24" s="96"/>
      <c r="E24" s="96"/>
      <c r="F24" s="96"/>
      <c r="G24" s="96"/>
      <c r="H24" s="96"/>
      <c r="I24" s="96"/>
      <c r="J24" s="96"/>
    </row>
    <row r="25" spans="1:10" x14ac:dyDescent="0.4">
      <c r="A25" s="96"/>
      <c r="B25" s="96"/>
      <c r="C25" s="96"/>
      <c r="D25" s="96"/>
      <c r="E25" s="96"/>
      <c r="F25" s="96"/>
      <c r="G25" s="96"/>
      <c r="H25" s="96"/>
      <c r="I25" s="96"/>
      <c r="J25" s="96"/>
    </row>
    <row r="26" spans="1:10" x14ac:dyDescent="0.4">
      <c r="A26" s="96"/>
      <c r="B26" s="96"/>
      <c r="C26" s="96"/>
      <c r="D26" s="96"/>
      <c r="E26" s="96"/>
      <c r="F26" s="96"/>
      <c r="G26" s="96"/>
      <c r="H26" s="96"/>
      <c r="I26" s="96"/>
      <c r="J26" s="96"/>
    </row>
    <row r="27" spans="1:10" x14ac:dyDescent="0.4">
      <c r="A27" s="96"/>
      <c r="B27" s="96"/>
      <c r="C27" s="96"/>
      <c r="D27" s="96"/>
      <c r="E27" s="96"/>
      <c r="F27" s="96"/>
      <c r="G27" s="96"/>
      <c r="H27" s="96"/>
      <c r="I27" s="96"/>
      <c r="J27" s="96"/>
    </row>
    <row r="28" spans="1:10" x14ac:dyDescent="0.4">
      <c r="A28" s="96"/>
      <c r="B28" s="96"/>
      <c r="C28" s="96"/>
      <c r="D28" s="96"/>
      <c r="E28" s="96"/>
      <c r="F28" s="96"/>
      <c r="G28" s="96"/>
      <c r="H28" s="96"/>
      <c r="I28" s="96"/>
      <c r="J28" s="96"/>
    </row>
    <row r="29" spans="1:10" x14ac:dyDescent="0.4">
      <c r="A29" s="96"/>
      <c r="B29" s="96"/>
      <c r="C29" s="96"/>
      <c r="D29" s="96"/>
      <c r="E29" s="96"/>
      <c r="F29" s="96"/>
      <c r="G29" s="96"/>
      <c r="H29" s="96"/>
      <c r="I29" s="96"/>
      <c r="J29" s="96"/>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13</v>
      </c>
      <c r="B1" s="31"/>
      <c r="C1" s="32"/>
      <c r="D1" s="33"/>
      <c r="E1" s="32"/>
      <c r="F1" s="33"/>
      <c r="G1" s="32"/>
      <c r="H1" s="33"/>
    </row>
    <row r="2" spans="1:8" x14ac:dyDescent="0.4">
      <c r="A2" s="34"/>
      <c r="B2" s="32"/>
      <c r="C2" s="32"/>
      <c r="D2" s="33"/>
      <c r="E2" s="32"/>
      <c r="F2" s="33"/>
      <c r="G2" s="32"/>
      <c r="H2" s="33"/>
    </row>
    <row r="3" spans="1:8" x14ac:dyDescent="0.4">
      <c r="A3" s="35" t="s">
        <v>14</v>
      </c>
      <c r="B3" s="35" t="s">
        <v>15</v>
      </c>
      <c r="C3" s="35" t="s">
        <v>16</v>
      </c>
      <c r="D3" s="36" t="s">
        <v>17</v>
      </c>
      <c r="E3" s="35" t="s">
        <v>18</v>
      </c>
      <c r="F3" s="36" t="s">
        <v>17</v>
      </c>
      <c r="G3" s="35" t="s">
        <v>19</v>
      </c>
      <c r="H3" s="36" t="s">
        <v>17</v>
      </c>
    </row>
    <row r="4" spans="1:8" x14ac:dyDescent="0.4">
      <c r="A4" s="37" t="s">
        <v>20</v>
      </c>
      <c r="B4" s="37" t="s">
        <v>21</v>
      </c>
      <c r="C4" s="37"/>
      <c r="D4" s="38"/>
      <c r="E4" s="37"/>
      <c r="F4" s="38"/>
      <c r="G4" s="37"/>
      <c r="H4" s="38"/>
    </row>
    <row r="5" spans="1:8" x14ac:dyDescent="0.4">
      <c r="A5" s="37" t="s">
        <v>20</v>
      </c>
      <c r="B5" s="37"/>
      <c r="C5" s="37"/>
      <c r="D5" s="38"/>
      <c r="E5" s="37"/>
      <c r="F5" s="39"/>
      <c r="G5" s="37"/>
      <c r="H5" s="39"/>
    </row>
    <row r="6" spans="1:8" x14ac:dyDescent="0.4">
      <c r="A6" s="37" t="s">
        <v>20</v>
      </c>
      <c r="B6" s="37"/>
      <c r="C6" s="37"/>
      <c r="D6" s="39"/>
      <c r="E6" s="37"/>
      <c r="F6" s="39"/>
      <c r="G6" s="37"/>
      <c r="H6" s="39"/>
    </row>
    <row r="7" spans="1:8" x14ac:dyDescent="0.4">
      <c r="A7" s="37" t="s">
        <v>20</v>
      </c>
      <c r="B7" s="37"/>
      <c r="C7" s="37"/>
      <c r="D7" s="39"/>
      <c r="E7" s="37"/>
      <c r="F7" s="39"/>
      <c r="G7" s="37"/>
      <c r="H7" s="39"/>
    </row>
    <row r="8" spans="1:8" x14ac:dyDescent="0.4">
      <c r="A8" s="37" t="s">
        <v>20</v>
      </c>
      <c r="B8" s="37"/>
      <c r="C8" s="37"/>
      <c r="D8" s="39"/>
      <c r="E8" s="37"/>
      <c r="F8" s="39"/>
      <c r="G8" s="37"/>
      <c r="H8" s="39"/>
    </row>
    <row r="9" spans="1:8" x14ac:dyDescent="0.4">
      <c r="A9" s="37" t="s">
        <v>20</v>
      </c>
      <c r="B9" s="37"/>
      <c r="C9" s="37"/>
      <c r="D9" s="39"/>
      <c r="E9" s="37"/>
      <c r="F9" s="39"/>
      <c r="G9" s="37"/>
      <c r="H9" s="39"/>
    </row>
    <row r="10" spans="1:8" x14ac:dyDescent="0.4">
      <c r="A10" s="37" t="s">
        <v>20</v>
      </c>
      <c r="B10" s="37"/>
      <c r="C10" s="37"/>
      <c r="D10" s="39"/>
      <c r="E10" s="37"/>
      <c r="F10" s="39"/>
      <c r="G10" s="37"/>
      <c r="H10" s="39"/>
    </row>
    <row r="11" spans="1:8" x14ac:dyDescent="0.4">
      <c r="A11" s="37" t="s">
        <v>20</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2022-05-14T09:37:01Z</dcterms:modified>
</cp:coreProperties>
</file>