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1\Desktop\"/>
    </mc:Choice>
  </mc:AlternateContent>
  <xr:revisionPtr revIDLastSave="0" documentId="13_ncr:1_{A883F3C0-7F3C-49E9-AA0F-D5CED3EEBAC8}" xr6:coauthVersionLast="47" xr6:coauthVersionMax="47" xr10:uidLastSave="{00000000-0000-0000-0000-000000000000}"/>
  <bookViews>
    <workbookView xWindow="-120" yWindow="-120" windowWidth="20730" windowHeight="11760" activeTab="2"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9" i="1" l="1"/>
  <c r="K9" i="1"/>
  <c r="L9" i="1"/>
  <c r="F61" i="1"/>
  <c r="E61" i="1"/>
  <c r="D61" i="1"/>
  <c r="F60" i="1"/>
  <c r="E60" i="1"/>
  <c r="D60" i="1"/>
  <c r="K59" i="1"/>
  <c r="F59" i="1"/>
  <c r="E59" i="1"/>
  <c r="D59" i="1"/>
  <c r="I8" i="1"/>
  <c r="H8" i="1"/>
  <c r="G8" i="1"/>
  <c r="O9" i="1" l="1"/>
  <c r="I9" i="1" s="1"/>
  <c r="L10" i="1" s="1"/>
  <c r="N9" i="1"/>
  <c r="H9" i="1" s="1"/>
  <c r="K10" i="1" s="1"/>
  <c r="O10" i="1"/>
  <c r="I10" i="1" s="1"/>
  <c r="L11" i="1" s="1"/>
  <c r="M9" i="1"/>
  <c r="G9" i="1" s="1"/>
  <c r="J10" i="1" s="1"/>
  <c r="E62" i="1"/>
  <c r="F62" i="1"/>
  <c r="D62" i="1"/>
  <c r="M10" i="1" l="1"/>
  <c r="G10" i="1" s="1"/>
  <c r="J11" i="1" s="1"/>
  <c r="O11" i="1"/>
  <c r="I11" i="1" s="1"/>
  <c r="L12" i="1" s="1"/>
  <c r="N10" i="1"/>
  <c r="H10" i="1" s="1"/>
  <c r="K11" i="1" s="1"/>
  <c r="M11" i="1" l="1"/>
  <c r="G11" i="1" s="1"/>
  <c r="J12" i="1" s="1"/>
  <c r="M12" i="1" l="1"/>
  <c r="G12" i="1" s="1"/>
  <c r="J13" i="1" s="1"/>
  <c r="O12" i="1"/>
  <c r="I12" i="1" s="1"/>
  <c r="L13" i="1" s="1"/>
  <c r="N11" i="1"/>
  <c r="H11" i="1" s="1"/>
  <c r="K12" i="1" s="1"/>
  <c r="O13" i="1" l="1"/>
  <c r="I13" i="1" s="1"/>
  <c r="L14" i="1" s="1"/>
  <c r="O14" i="1" l="1"/>
  <c r="I14" i="1" s="1"/>
  <c r="L15" i="1" s="1"/>
  <c r="M13" i="1"/>
  <c r="G13" i="1" s="1"/>
  <c r="J14" i="1" s="1"/>
  <c r="N12" i="1"/>
  <c r="H12" i="1" s="1"/>
  <c r="K13" i="1" s="1"/>
  <c r="N13" i="1" l="1"/>
  <c r="H13" i="1" s="1"/>
  <c r="K14" i="1" s="1"/>
  <c r="O15" i="1"/>
  <c r="I15" i="1" s="1"/>
  <c r="L16" i="1" s="1"/>
  <c r="M14" i="1"/>
  <c r="G14" i="1" s="1"/>
  <c r="J15" i="1" s="1"/>
  <c r="O16" i="1" l="1"/>
  <c r="I16" i="1" s="1"/>
  <c r="L17" i="1" s="1"/>
  <c r="M15" i="1"/>
  <c r="G15" i="1" s="1"/>
  <c r="J16" i="1" s="1"/>
  <c r="N14" i="1"/>
  <c r="H14" i="1" s="1"/>
  <c r="K15" i="1" s="1"/>
  <c r="M16" i="1" l="1"/>
  <c r="G16" i="1" s="1"/>
  <c r="J17" i="1" s="1"/>
  <c r="N15" i="1"/>
  <c r="H15" i="1" s="1"/>
  <c r="K16" i="1" s="1"/>
  <c r="O17" i="1"/>
  <c r="I17" i="1" s="1"/>
  <c r="L18" i="1" s="1"/>
  <c r="N16" i="1" l="1"/>
  <c r="H16" i="1" s="1"/>
  <c r="K17" i="1" s="1"/>
  <c r="M17" i="1"/>
  <c r="G17" i="1" s="1"/>
  <c r="J18" i="1" s="1"/>
  <c r="O18" i="1"/>
  <c r="I18" i="1" s="1"/>
  <c r="L19" i="1" s="1"/>
  <c r="M18" i="1" l="1"/>
  <c r="G18" i="1" s="1"/>
  <c r="J19" i="1" s="1"/>
  <c r="O19" i="1"/>
  <c r="I19" i="1" s="1"/>
  <c r="L20" i="1" s="1"/>
  <c r="N17" i="1"/>
  <c r="H17" i="1" s="1"/>
  <c r="K18" i="1" s="1"/>
  <c r="O20" i="1" l="1"/>
  <c r="I20" i="1" s="1"/>
  <c r="L21" i="1" s="1"/>
  <c r="N18" i="1"/>
  <c r="H18" i="1" s="1"/>
  <c r="K19" i="1" s="1"/>
  <c r="M19" i="1"/>
  <c r="G19" i="1" s="1"/>
  <c r="J20" i="1" s="1"/>
  <c r="N19" i="1" l="1"/>
  <c r="H19" i="1" s="1"/>
  <c r="K20" i="1" s="1"/>
  <c r="O21" i="1"/>
  <c r="I21" i="1" s="1"/>
  <c r="L22" i="1" s="1"/>
  <c r="M20" i="1"/>
  <c r="G20" i="1" s="1"/>
  <c r="J21" i="1" s="1"/>
  <c r="O22" i="1" l="1"/>
  <c r="M21" i="1"/>
  <c r="G21" i="1" s="1"/>
  <c r="J22" i="1" s="1"/>
  <c r="N20" i="1"/>
  <c r="H20" i="1" s="1"/>
  <c r="K21" i="1" s="1"/>
  <c r="I22" i="1" l="1"/>
  <c r="L23" i="1" s="1"/>
  <c r="N21" i="1"/>
  <c r="H21" i="1" s="1"/>
  <c r="K22" i="1" s="1"/>
  <c r="M22" i="1"/>
  <c r="G22" i="1" s="1"/>
  <c r="J23" i="1" s="1"/>
  <c r="O23" i="1" l="1"/>
  <c r="N22" i="1"/>
  <c r="H22" i="1" s="1"/>
  <c r="K23" i="1" s="1"/>
  <c r="M23" i="1"/>
  <c r="G23" i="1" s="1"/>
  <c r="J24" i="1" s="1"/>
  <c r="I23" i="1" l="1"/>
  <c r="L24" i="1" s="1"/>
  <c r="N23" i="1"/>
  <c r="H23" i="1" s="1"/>
  <c r="K24" i="1" s="1"/>
  <c r="M24" i="1"/>
  <c r="G24" i="1" s="1"/>
  <c r="J25" i="1" s="1"/>
  <c r="O24" i="1" l="1"/>
  <c r="M25" i="1"/>
  <c r="G25" i="1" s="1"/>
  <c r="J26" i="1" s="1"/>
  <c r="N24" i="1"/>
  <c r="H24" i="1" s="1"/>
  <c r="K25" i="1" s="1"/>
  <c r="I24" i="1" l="1"/>
  <c r="L25" i="1" s="1"/>
  <c r="N25" i="1"/>
  <c r="H25" i="1" s="1"/>
  <c r="K26" i="1" s="1"/>
  <c r="M26" i="1"/>
  <c r="O25" i="1" l="1"/>
  <c r="G26" i="1"/>
  <c r="J27" i="1" s="1"/>
  <c r="N26" i="1"/>
  <c r="M27" i="1" l="1"/>
  <c r="G27" i="1" s="1"/>
  <c r="J28" i="1" s="1"/>
  <c r="I25" i="1"/>
  <c r="L26" i="1" s="1"/>
  <c r="H26" i="1"/>
  <c r="K27" i="1" s="1"/>
  <c r="N27" i="1" l="1"/>
  <c r="H27" i="1" s="1"/>
  <c r="K28" i="1" s="1"/>
  <c r="O26" i="1"/>
  <c r="I26" i="1" s="1"/>
  <c r="L27" i="1" s="1"/>
  <c r="M28" i="1"/>
  <c r="G28" i="1" s="1"/>
  <c r="J29" i="1" s="1"/>
  <c r="O27" i="1" l="1"/>
  <c r="I27" i="1" s="1"/>
  <c r="L28" i="1" s="1"/>
  <c r="M29" i="1"/>
  <c r="G29" i="1" s="1"/>
  <c r="J30" i="1" s="1"/>
  <c r="N28" i="1"/>
  <c r="H28" i="1" s="1"/>
  <c r="K29" i="1" s="1"/>
  <c r="M30" i="1" l="1"/>
  <c r="N29" i="1"/>
  <c r="H29" i="1" s="1"/>
  <c r="K30" i="1" s="1"/>
  <c r="O28" i="1"/>
  <c r="N30" i="1" l="1"/>
  <c r="H30" i="1" s="1"/>
  <c r="K31" i="1" s="1"/>
  <c r="I28" i="1"/>
  <c r="L29" i="1" s="1"/>
  <c r="G30" i="1"/>
  <c r="J31" i="1" s="1"/>
  <c r="M31" i="1" l="1"/>
  <c r="G31" i="1" s="1"/>
  <c r="J32" i="1" s="1"/>
  <c r="O29" i="1"/>
  <c r="I29" i="1" s="1"/>
  <c r="L30" i="1" s="1"/>
  <c r="N31" i="1"/>
  <c r="O30" i="1" l="1"/>
  <c r="I30" i="1" s="1"/>
  <c r="L31" i="1" s="1"/>
  <c r="M32" i="1"/>
  <c r="H31" i="1"/>
  <c r="K32" i="1" s="1"/>
  <c r="N32" i="1" l="1"/>
  <c r="H32" i="1" s="1"/>
  <c r="K33" i="1" s="1"/>
  <c r="O31" i="1"/>
  <c r="I31" i="1" s="1"/>
  <c r="L32" i="1" s="1"/>
  <c r="G32" i="1"/>
  <c r="J33" i="1" s="1"/>
  <c r="M33" i="1" l="1"/>
  <c r="G33" i="1" s="1"/>
  <c r="J34" i="1" s="1"/>
  <c r="O32" i="1"/>
  <c r="I32" i="1" s="1"/>
  <c r="L33" i="1" s="1"/>
  <c r="N33" i="1"/>
  <c r="O33" i="1" l="1"/>
  <c r="H33" i="1"/>
  <c r="K34" i="1" s="1"/>
  <c r="M34" i="1"/>
  <c r="N34" i="1" l="1"/>
  <c r="H34" i="1" s="1"/>
  <c r="K35" i="1" s="1"/>
  <c r="G34" i="1"/>
  <c r="J35" i="1" s="1"/>
  <c r="I33" i="1"/>
  <c r="L34" i="1" s="1"/>
  <c r="M35" i="1" l="1"/>
  <c r="G35" i="1" s="1"/>
  <c r="J36" i="1" s="1"/>
  <c r="O34" i="1"/>
  <c r="I34" i="1" s="1"/>
  <c r="L35" i="1" s="1"/>
  <c r="N35" i="1"/>
  <c r="M36" i="1" l="1"/>
  <c r="G36" i="1" s="1"/>
  <c r="J37" i="1" s="1"/>
  <c r="O35" i="1"/>
  <c r="H35" i="1"/>
  <c r="K36" i="1" s="1"/>
  <c r="M37" i="1" l="1"/>
  <c r="G37" i="1" s="1"/>
  <c r="J38" i="1" s="1"/>
  <c r="N36" i="1"/>
  <c r="H36" i="1" s="1"/>
  <c r="K37" i="1" s="1"/>
  <c r="I35" i="1"/>
  <c r="L36" i="1" s="1"/>
  <c r="O36" i="1" l="1"/>
  <c r="I36" i="1" s="1"/>
  <c r="L37" i="1" s="1"/>
  <c r="M38" i="1"/>
  <c r="N37" i="1"/>
  <c r="H37" i="1" s="1"/>
  <c r="K38" i="1" s="1"/>
  <c r="O37" i="1" l="1"/>
  <c r="I37" i="1" s="1"/>
  <c r="L38" i="1" s="1"/>
  <c r="N38" i="1"/>
  <c r="H38" i="1" s="1"/>
  <c r="K39" i="1" s="1"/>
  <c r="G38" i="1"/>
  <c r="J39" i="1" s="1"/>
  <c r="O38" i="1" l="1"/>
  <c r="I38" i="1" s="1"/>
  <c r="L39" i="1" s="1"/>
  <c r="M39" i="1"/>
  <c r="G39" i="1" s="1"/>
  <c r="J40" i="1" s="1"/>
  <c r="N39" i="1"/>
  <c r="H39" i="1" l="1"/>
  <c r="K40" i="1" s="1"/>
  <c r="O39" i="1"/>
  <c r="M40" i="1"/>
  <c r="G40" i="1" s="1"/>
  <c r="J41" i="1" s="1"/>
  <c r="M41" i="1" l="1"/>
  <c r="G41" i="1" s="1"/>
  <c r="J42" i="1" s="1"/>
  <c r="N40" i="1"/>
  <c r="H40" i="1" s="1"/>
  <c r="K41" i="1" s="1"/>
  <c r="I39" i="1"/>
  <c r="L40" i="1" s="1"/>
  <c r="O40" i="1" l="1"/>
  <c r="I40" i="1" s="1"/>
  <c r="L41" i="1" s="1"/>
  <c r="N41" i="1"/>
  <c r="M42" i="1"/>
  <c r="G42" i="1" s="1"/>
  <c r="J43" i="1" s="1"/>
  <c r="M43" i="1" l="1"/>
  <c r="G43" i="1" s="1"/>
  <c r="J44" i="1" s="1"/>
  <c r="O41" i="1"/>
  <c r="I41" i="1" s="1"/>
  <c r="L42" i="1" s="1"/>
  <c r="H41" i="1"/>
  <c r="K42" i="1" s="1"/>
  <c r="N42" i="1" l="1"/>
  <c r="H42" i="1" s="1"/>
  <c r="K43" i="1" s="1"/>
  <c r="M44" i="1"/>
  <c r="O42" i="1"/>
  <c r="I42" i="1" s="1"/>
  <c r="L43" i="1" s="1"/>
  <c r="N43" i="1" l="1"/>
  <c r="H43" i="1" s="1"/>
  <c r="K44" i="1" s="1"/>
  <c r="O43" i="1"/>
  <c r="G44" i="1"/>
  <c r="J45" i="1" s="1"/>
  <c r="N44" i="1" l="1"/>
  <c r="H44" i="1" s="1"/>
  <c r="K45" i="1" s="1"/>
  <c r="M45" i="1"/>
  <c r="G45" i="1" s="1"/>
  <c r="J46" i="1" s="1"/>
  <c r="I43" i="1"/>
  <c r="L44" i="1" s="1"/>
  <c r="M46" i="1" l="1"/>
  <c r="N45" i="1"/>
  <c r="O44" i="1"/>
  <c r="H45" i="1" l="1"/>
  <c r="K46" i="1" s="1"/>
  <c r="I44" i="1"/>
  <c r="L45" i="1" s="1"/>
  <c r="G46" i="1"/>
  <c r="J47" i="1" s="1"/>
  <c r="O45" i="1" l="1"/>
  <c r="I45" i="1" s="1"/>
  <c r="L46" i="1" s="1"/>
  <c r="M47" i="1"/>
  <c r="G47" i="1" s="1"/>
  <c r="J48" i="1" s="1"/>
  <c r="N46" i="1"/>
  <c r="H46" i="1" s="1"/>
  <c r="K47" i="1" s="1"/>
  <c r="O46" i="1" l="1"/>
  <c r="I46" i="1" s="1"/>
  <c r="L47" i="1" s="1"/>
  <c r="N47" i="1"/>
  <c r="M48" i="1"/>
  <c r="G48" i="1" s="1"/>
  <c r="J49" i="1" s="1"/>
  <c r="O47" i="1" l="1"/>
  <c r="I47" i="1" s="1"/>
  <c r="L48" i="1" s="1"/>
  <c r="M49" i="1"/>
  <c r="H47" i="1"/>
  <c r="K48" i="1" s="1"/>
  <c r="N48" i="1" l="1"/>
  <c r="H48" i="1" s="1"/>
  <c r="K49" i="1" s="1"/>
  <c r="O48" i="1"/>
  <c r="I48" i="1" s="1"/>
  <c r="L49" i="1" s="1"/>
  <c r="G49" i="1"/>
  <c r="J50" i="1" s="1"/>
  <c r="M50" i="1" l="1"/>
  <c r="G50" i="1" s="1"/>
  <c r="J51" i="1" s="1"/>
  <c r="O49" i="1"/>
  <c r="N49" i="1"/>
  <c r="H49" i="1" s="1"/>
  <c r="K50" i="1" s="1"/>
  <c r="N50" i="1" l="1"/>
  <c r="H50" i="1" s="1"/>
  <c r="K51" i="1" s="1"/>
  <c r="M51" i="1"/>
  <c r="G51" i="1" s="1"/>
  <c r="J52" i="1" s="1"/>
  <c r="I49" i="1"/>
  <c r="L50" i="1" s="1"/>
  <c r="O50" i="1" l="1"/>
  <c r="I50" i="1" s="1"/>
  <c r="L51" i="1" s="1"/>
  <c r="N51" i="1"/>
  <c r="H51" i="1" s="1"/>
  <c r="K52" i="1" s="1"/>
  <c r="M52" i="1"/>
  <c r="G52" i="1" s="1"/>
  <c r="J53" i="1" s="1"/>
  <c r="N52" i="1" l="1"/>
  <c r="H52" i="1" s="1"/>
  <c r="K53" i="1" s="1"/>
  <c r="M53" i="1"/>
  <c r="G53" i="1" s="1"/>
  <c r="J54" i="1" s="1"/>
  <c r="O51" i="1"/>
  <c r="M54" i="1" l="1"/>
  <c r="G54" i="1" s="1"/>
  <c r="J55" i="1" s="1"/>
  <c r="N53" i="1"/>
  <c r="H53" i="1" s="1"/>
  <c r="K54" i="1" s="1"/>
  <c r="I51" i="1"/>
  <c r="L52" i="1" s="1"/>
  <c r="N54" i="1" l="1"/>
  <c r="M55" i="1"/>
  <c r="O52" i="1"/>
  <c r="G55" i="1" l="1"/>
  <c r="J56" i="1" s="1"/>
  <c r="I52" i="1"/>
  <c r="L53" i="1" s="1"/>
  <c r="H54" i="1"/>
  <c r="K55" i="1" s="1"/>
  <c r="O53" i="1" l="1"/>
  <c r="I53" i="1" s="1"/>
  <c r="L54" i="1" s="1"/>
  <c r="N55" i="1"/>
  <c r="H55" i="1" s="1"/>
  <c r="K56" i="1" s="1"/>
  <c r="M56" i="1"/>
  <c r="G56" i="1" l="1"/>
  <c r="J57" i="1" s="1"/>
  <c r="N56" i="1"/>
  <c r="H56" i="1" s="1"/>
  <c r="K57" i="1" s="1"/>
  <c r="O54" i="1"/>
  <c r="I54" i="1" s="1"/>
  <c r="L55" i="1" s="1"/>
  <c r="O55" i="1" l="1"/>
  <c r="N57" i="1"/>
  <c r="H57" i="1" s="1"/>
  <c r="K58" i="1" s="1"/>
  <c r="M57" i="1"/>
  <c r="G57" i="1" s="1"/>
  <c r="J58" i="1" s="1"/>
  <c r="M58" i="1" l="1"/>
  <c r="G58" i="1" s="1"/>
  <c r="M59" i="1"/>
  <c r="G59" i="1" s="1"/>
  <c r="G61" i="1" s="1"/>
  <c r="J61" i="1" s="1"/>
  <c r="N58" i="1"/>
  <c r="N59" i="1" s="1"/>
  <c r="H59" i="1" s="1"/>
  <c r="H61" i="1" s="1"/>
  <c r="K61" i="1" s="1"/>
  <c r="I55" i="1"/>
  <c r="L56" i="1" s="1"/>
  <c r="H58" i="1" l="1"/>
  <c r="O56" i="1"/>
  <c r="I56" i="1" s="1"/>
  <c r="L57" i="1" s="1"/>
  <c r="O57" i="1" l="1"/>
  <c r="I57" i="1" l="1"/>
  <c r="L58" i="1" s="1"/>
  <c r="O58" i="1" l="1"/>
  <c r="O59" i="1" s="1"/>
  <c r="I59" i="1" s="1"/>
  <c r="I61" i="1" s="1"/>
  <c r="L61" i="1" s="1"/>
  <c r="I58" i="1" l="1"/>
</calcChain>
</file>

<file path=xl/sharedStrings.xml><?xml version="1.0" encoding="utf-8"?>
<sst xmlns="http://schemas.openxmlformats.org/spreadsheetml/2006/main" count="58" uniqueCount="44">
  <si>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</si>
  <si>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</si>
  <si>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</si>
  <si>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</si>
  <si>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</si>
  <si>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</si>
  <si>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</si>
  <si>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</si>
  <si>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</si>
  <si>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</si>
  <si>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</si>
  <si>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</si>
  <si>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</si>
  <si>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</si>
  <si>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</si>
  <si>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</si>
  <si>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</si>
  <si>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</si>
  <si>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</si>
  <si>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</si>
  <si>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</si>
  <si>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</si>
  <si>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</si>
  <si>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</si>
  <si>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</si>
  <si>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</si>
  <si>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</si>
  <si>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</si>
  <si>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</si>
  <si>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</si>
  <si>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</si>
  <si>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</si>
  <si>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</si>
  <si>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</si>
  <si>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〇</t>
    <phoneticPr fontId="1"/>
  </si>
  <si>
    <t>FS　水平線のサポレジ転換はヒゲ、もしくは実体どちらかを反転した基準とする。（サポート側がヒゲでレジスタンス側が実体でもOKとする）</t>
    <rPh sb="3" eb="6">
      <t>スイヘイセン</t>
    </rPh>
    <rPh sb="11" eb="13">
      <t>テンカン</t>
    </rPh>
    <rPh sb="21" eb="23">
      <t>ジッタイ</t>
    </rPh>
    <rPh sb="28" eb="30">
      <t>ハンテン</t>
    </rPh>
    <rPh sb="32" eb="34">
      <t>キジュン</t>
    </rPh>
    <rPh sb="43" eb="44">
      <t>ガワ</t>
    </rPh>
    <rPh sb="54" eb="55">
      <t>ガワ</t>
    </rPh>
    <rPh sb="56" eb="58">
      <t>ジッタイ</t>
    </rPh>
    <phoneticPr fontId="1"/>
  </si>
  <si>
    <t>USDJPY</t>
    <phoneticPr fontId="1"/>
  </si>
  <si>
    <t>FS</t>
    <phoneticPr fontId="5"/>
  </si>
  <si>
    <t>USD/JPY</t>
    <phoneticPr fontId="5"/>
  </si>
  <si>
    <t>15分足</t>
    <rPh sb="2" eb="3">
      <t>フン</t>
    </rPh>
    <rPh sb="3" eb="4">
      <t>アシ</t>
    </rPh>
    <phoneticPr fontId="1"/>
  </si>
  <si>
    <t>15分足</t>
    <rPh sb="2" eb="3">
      <t>フン</t>
    </rPh>
    <rPh sb="3" eb="4">
      <t>アシ</t>
    </rPh>
    <phoneticPr fontId="5"/>
  </si>
  <si>
    <t>デモトレードではエントリータイミングが見事に逆行してしまい、その原因がMAの方向性を見ていなかったせいと仮定して今回検証を行った。売りであればレジスタンスになり頭を押さえた箇所を探し、買いではサポートになって底支えされた箇所を探した。　また、今回は84SMA（1H足の21SMA）と336SMA（4H足の21SMA）を表示した。4Hの21SMA線が重なる部分は４H足目線の売り買いの攻防で15分足だと大きなレンジを形成しやすくなる事がわかりエントリーを待ったほうが良いかもという指標になりそう。</t>
    <rPh sb="19" eb="21">
      <t>ミゴト</t>
    </rPh>
    <rPh sb="22" eb="24">
      <t>ギャッコウ</t>
    </rPh>
    <rPh sb="32" eb="34">
      <t>ゲンイン</t>
    </rPh>
    <rPh sb="38" eb="41">
      <t>ホウコウセイ</t>
    </rPh>
    <rPh sb="42" eb="43">
      <t>ミ</t>
    </rPh>
    <rPh sb="52" eb="54">
      <t>カテイ</t>
    </rPh>
    <rPh sb="56" eb="58">
      <t>コンカイ</t>
    </rPh>
    <rPh sb="58" eb="60">
      <t>ケンショウ</t>
    </rPh>
    <rPh sb="61" eb="62">
      <t>オコナ</t>
    </rPh>
    <rPh sb="65" eb="66">
      <t>ウ</t>
    </rPh>
    <rPh sb="80" eb="81">
      <t>アタマ</t>
    </rPh>
    <rPh sb="82" eb="83">
      <t>オ</t>
    </rPh>
    <rPh sb="86" eb="88">
      <t>カショ</t>
    </rPh>
    <rPh sb="89" eb="90">
      <t>サガ</t>
    </rPh>
    <rPh sb="92" eb="93">
      <t>カ</t>
    </rPh>
    <rPh sb="104" eb="105">
      <t>ソコ</t>
    </rPh>
    <rPh sb="105" eb="106">
      <t>ササ</t>
    </rPh>
    <rPh sb="110" eb="112">
      <t>カショ</t>
    </rPh>
    <rPh sb="113" eb="114">
      <t>サガ</t>
    </rPh>
    <rPh sb="121" eb="123">
      <t>コンカイ</t>
    </rPh>
    <rPh sb="132" eb="133">
      <t>アシ</t>
    </rPh>
    <rPh sb="150" eb="151">
      <t>アシ</t>
    </rPh>
    <rPh sb="159" eb="161">
      <t>ヒョウジ</t>
    </rPh>
    <rPh sb="172" eb="173">
      <t>セン</t>
    </rPh>
    <rPh sb="174" eb="175">
      <t>カサ</t>
    </rPh>
    <rPh sb="177" eb="179">
      <t>ブブン</t>
    </rPh>
    <rPh sb="182" eb="183">
      <t>アシ</t>
    </rPh>
    <rPh sb="183" eb="185">
      <t>メセン</t>
    </rPh>
    <rPh sb="186" eb="187">
      <t>ウ</t>
    </rPh>
    <rPh sb="188" eb="189">
      <t>カ</t>
    </rPh>
    <rPh sb="191" eb="193">
      <t>コウボウ</t>
    </rPh>
    <rPh sb="196" eb="198">
      <t>フンアシ</t>
    </rPh>
    <rPh sb="200" eb="201">
      <t>オオ</t>
    </rPh>
    <rPh sb="207" eb="209">
      <t>ケイセイ</t>
    </rPh>
    <rPh sb="215" eb="216">
      <t>コト</t>
    </rPh>
    <rPh sb="226" eb="227">
      <t>マ</t>
    </rPh>
    <rPh sb="232" eb="233">
      <t>イ</t>
    </rPh>
    <rPh sb="239" eb="241">
      <t>シヒョウ</t>
    </rPh>
    <phoneticPr fontId="1"/>
  </si>
  <si>
    <t>デモトレードでは主に15分足でエントリーしているため次回も15分足で違う通貨などを検証してみたいと思う。また、リアルタイムだと焦ってしまいMAが視界に入っていないことが多かったため今回の検証のようにMAの方向性が出たときにエントリーを検討できるように訓練していきたい。</t>
    <rPh sb="63" eb="64">
      <t>アセ</t>
    </rPh>
    <rPh sb="72" eb="74">
      <t>シカイ</t>
    </rPh>
    <rPh sb="75" eb="76">
      <t>ハイ</t>
    </rPh>
    <rPh sb="84" eb="85">
      <t>オオ</t>
    </rPh>
    <rPh sb="90" eb="92">
      <t>コンカイ</t>
    </rPh>
    <rPh sb="93" eb="95">
      <t>ケンショウ</t>
    </rPh>
    <rPh sb="102" eb="105">
      <t>ホウコウセイ</t>
    </rPh>
    <rPh sb="106" eb="107">
      <t>デ</t>
    </rPh>
    <rPh sb="117" eb="119">
      <t>ケントウ</t>
    </rPh>
    <rPh sb="125" eb="127">
      <t>クンレン</t>
    </rPh>
    <phoneticPr fontId="1"/>
  </si>
  <si>
    <r>
      <t>・急落、暴騰の相場では直前（2・3本前）のローソクでもFSが発生し易い。・MAが抜けて21・10SMAがクロスした箇所で上がったり下がったりし易い。・MAの抜けを確認してからのエントリーだと騙しに合うことが増えた。・10・21SMAのバンドウォークに合わせてFSが決まるとFib-500の位置まで利益が伸ばせる可能性がある。・長い期間トレンドが続いた場合反転するまでにレンジ相場を形成しやすい気がする（売り買いの攻防があるから方向性が出るまで時間がかかるのか？）・ロスカットになるパターンの時はFib-64.8かそれより前に反転するパターンが多いため、エントリー後ある程度見て-61.8にいかない場合は撤退したほうが良い気がする。・4H足の21MA（黄線）や1H足の21MA（緑線）が近づくと上位足の攻防が始まるためレンジ相場に突入して方向性が出るまでFSが通用し難くなる気がする。　</t>
    </r>
    <r>
      <rPr>
        <sz val="11"/>
        <color rgb="FFFF0000"/>
        <rFont val="ＭＳ Ｐゴシック"/>
        <family val="3"/>
        <charset val="128"/>
      </rPr>
      <t>質問：</t>
    </r>
    <r>
      <rPr>
        <sz val="11"/>
        <color indexed="8"/>
        <rFont val="ＭＳ Ｐゴシック"/>
        <family val="3"/>
        <charset val="128"/>
      </rPr>
      <t>FSデモトレード２回目の添削コメントがなかったのですが、基本コメントは検証だけなのでしょうか？　</t>
    </r>
    <r>
      <rPr>
        <sz val="11"/>
        <color rgb="FFFF0000"/>
        <rFont val="ＭＳ Ｐゴシック"/>
        <family val="3"/>
        <charset val="128"/>
      </rPr>
      <t>質問：</t>
    </r>
    <r>
      <rPr>
        <sz val="11"/>
        <color theme="1"/>
        <rFont val="ＭＳ Ｐゴシック"/>
        <family val="3"/>
        <charset val="128"/>
      </rPr>
      <t>デモトレードでは途中撤退しても大丈夫でしょうか？ロスカットか-1.27以上で利確かの0か1かでやっているのですがこれは無理だと判断したら撤退か損切りして損失を減らしていきたいです。</t>
    </r>
    <rPh sb="1" eb="3">
      <t>キュウラク</t>
    </rPh>
    <rPh sb="4" eb="6">
      <t>ボウトウ</t>
    </rPh>
    <rPh sb="7" eb="9">
      <t>ソウバ</t>
    </rPh>
    <rPh sb="11" eb="13">
      <t>チョクゼン</t>
    </rPh>
    <rPh sb="17" eb="18">
      <t>ボン</t>
    </rPh>
    <rPh sb="18" eb="19">
      <t>マエ</t>
    </rPh>
    <rPh sb="30" eb="32">
      <t>ハッセイ</t>
    </rPh>
    <rPh sb="33" eb="34">
      <t>ヤス</t>
    </rPh>
    <rPh sb="40" eb="41">
      <t>ヌ</t>
    </rPh>
    <rPh sb="57" eb="59">
      <t>カショ</t>
    </rPh>
    <rPh sb="60" eb="61">
      <t>ア</t>
    </rPh>
    <rPh sb="65" eb="66">
      <t>サ</t>
    </rPh>
    <rPh sb="71" eb="72">
      <t>ヤス</t>
    </rPh>
    <rPh sb="78" eb="79">
      <t>ヌ</t>
    </rPh>
    <rPh sb="81" eb="83">
      <t>カクニン</t>
    </rPh>
    <rPh sb="95" eb="96">
      <t>ダマ</t>
    </rPh>
    <rPh sb="98" eb="99">
      <t>ア</t>
    </rPh>
    <rPh sb="103" eb="104">
      <t>フ</t>
    </rPh>
    <rPh sb="125" eb="126">
      <t>ア</t>
    </rPh>
    <rPh sb="132" eb="133">
      <t>キ</t>
    </rPh>
    <rPh sb="144" eb="146">
      <t>イチ</t>
    </rPh>
    <rPh sb="148" eb="150">
      <t>リエキ</t>
    </rPh>
    <rPh sb="151" eb="152">
      <t>ノ</t>
    </rPh>
    <rPh sb="155" eb="158">
      <t>カノウセイ</t>
    </rPh>
    <rPh sb="163" eb="164">
      <t>ナガ</t>
    </rPh>
    <rPh sb="187" eb="189">
      <t>ソウバ</t>
    </rPh>
    <rPh sb="190" eb="192">
      <t>ケイセイ</t>
    </rPh>
    <rPh sb="196" eb="197">
      <t>キ</t>
    </rPh>
    <rPh sb="201" eb="202">
      <t>ウ</t>
    </rPh>
    <rPh sb="203" eb="204">
      <t>カ</t>
    </rPh>
    <rPh sb="206" eb="208">
      <t>コウボウ</t>
    </rPh>
    <rPh sb="213" eb="216">
      <t>ホウコウセイ</t>
    </rPh>
    <rPh sb="217" eb="218">
      <t>デ</t>
    </rPh>
    <rPh sb="221" eb="223">
      <t>ジカン</t>
    </rPh>
    <rPh sb="245" eb="246">
      <t>トキ</t>
    </rPh>
    <rPh sb="260" eb="261">
      <t>マエ</t>
    </rPh>
    <rPh sb="262" eb="264">
      <t>ハンテン</t>
    </rPh>
    <rPh sb="271" eb="272">
      <t>オオ</t>
    </rPh>
    <rPh sb="281" eb="282">
      <t>ゴ</t>
    </rPh>
    <rPh sb="298" eb="300">
      <t>バアイ</t>
    </rPh>
    <rPh sb="301" eb="303">
      <t>テッタイ</t>
    </rPh>
    <rPh sb="308" eb="309">
      <t>ヨ</t>
    </rPh>
    <rPh sb="310" eb="311">
      <t>キ</t>
    </rPh>
    <rPh sb="318" eb="319">
      <t>アシ</t>
    </rPh>
    <rPh sb="331" eb="332">
      <t>アシ</t>
    </rPh>
    <rPh sb="338" eb="339">
      <t>ミドリ</t>
    </rPh>
    <rPh sb="339" eb="340">
      <t>セン</t>
    </rPh>
    <rPh sb="342" eb="343">
      <t>チカ</t>
    </rPh>
    <rPh sb="346" eb="349">
      <t>ジョウイアシ</t>
    </rPh>
    <rPh sb="350" eb="352">
      <t>コウボウ</t>
    </rPh>
    <rPh sb="353" eb="354">
      <t>ハジ</t>
    </rPh>
    <rPh sb="361" eb="363">
      <t>ソウバ</t>
    </rPh>
    <rPh sb="364" eb="366">
      <t>トツニュウ</t>
    </rPh>
    <rPh sb="368" eb="371">
      <t>ホウコウセイ</t>
    </rPh>
    <rPh sb="372" eb="373">
      <t>デ</t>
    </rPh>
    <rPh sb="379" eb="381">
      <t>ツウヨウ</t>
    </rPh>
    <rPh sb="382" eb="383">
      <t>ニク</t>
    </rPh>
    <rPh sb="386" eb="387">
      <t>キ</t>
    </rPh>
    <rPh sb="392" eb="394">
      <t>シツモン</t>
    </rPh>
    <rPh sb="404" eb="406">
      <t>カイメ</t>
    </rPh>
    <rPh sb="407" eb="409">
      <t>テンサク</t>
    </rPh>
    <rPh sb="423" eb="425">
      <t>キホン</t>
    </rPh>
    <rPh sb="430" eb="432">
      <t>ケンショウ</t>
    </rPh>
    <rPh sb="443" eb="445">
      <t>シツモン</t>
    </rPh>
    <rPh sb="454" eb="456">
      <t>トチュウ</t>
    </rPh>
    <rPh sb="456" eb="458">
      <t>テッタイ</t>
    </rPh>
    <rPh sb="461" eb="464">
      <t>ダイジョウブ</t>
    </rPh>
    <rPh sb="481" eb="483">
      <t>イジョウ</t>
    </rPh>
    <rPh sb="484" eb="486">
      <t>リカク</t>
    </rPh>
    <rPh sb="505" eb="507">
      <t>ムリ</t>
    </rPh>
    <rPh sb="509" eb="511">
      <t>ハンダン</t>
    </rPh>
    <rPh sb="514" eb="516">
      <t>テッタイ</t>
    </rPh>
    <rPh sb="517" eb="519">
      <t>ソンギリ</t>
    </rPh>
    <rPh sb="522" eb="524">
      <t>ソンシツ</t>
    </rPh>
    <rPh sb="525" eb="526">
      <t>ヘ</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</si>
</sst>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7"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b/>
      <sz val="12"/>
      <color indexed="8"/>
      <name val="ＭＳ Ｐゴシック"/>
      <family val="3"/>
      <charset val="128"/>
    </font>
    <font>
      <sz val="11"/>
      <name val="游ゴシック"/>
      <family val="2"/>
      <charset val="128"/>
      <scheme val="minor"/>
    </font>
    <font>
      <b/>
      <sz val="11"/>
      <name val="游ゴシック"/>
      <family val="3"/>
      <charset val="128"/>
      <scheme val="minor"/>
    </font>
    <font>
      <b/>
      <sz val="11"/>
      <color indexed="8"/>
      <name val="ＭＳ Ｐゴシック"/>
      <family val="3"/>
      <charset val="128"/>
    </font>
    <font>
      <sz val="11"/>
      <color rgb="FFFF0000"/>
      <name val="ＭＳ Ｐゴシック"/>
      <family val="3"/>
      <charset val="128"/>
    </font>
    <font>
      <sz val="11"/>
      <color theme="1"/>
      <name val="ＭＳ Ｐゴシック"/>
      <family val="3"/>
      <charset val="128"/>
    </font>
  </fonts>
  <fills count="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s>
  <borders count="20">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0">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10" fillId="0" borderId="0" xfId="2">
      <alignment vertical="center"/>
    </xf>
    <xf numFmtId="0" fontId="11" fillId="0" borderId="0" xfId="2" applyFont="1" applyAlignment="1">
      <alignment horizontal="center"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38" fontId="13" fillId="0" borderId="13" xfId="1" applyFont="1" applyFill="1" applyBorder="1">
      <alignment vertical="center"/>
    </xf>
    <xf numFmtId="0" fontId="13"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0" fillId="0" borderId="8" xfId="0" applyFill="1" applyBorder="1" applyAlignment="1">
      <alignment horizontal="center" vertical="center"/>
    </xf>
    <xf numFmtId="0" fontId="12" fillId="0" borderId="8" xfId="0" applyNumberFormat="1" applyFont="1" applyFill="1" applyBorder="1">
      <alignment vertical="center"/>
    </xf>
    <xf numFmtId="0" fontId="12" fillId="0" borderId="0" xfId="0" applyNumberFormat="1" applyFont="1" applyFill="1" applyBorder="1">
      <alignment vertical="center"/>
    </xf>
    <xf numFmtId="0" fontId="12" fillId="0" borderId="9" xfId="0" applyNumberFormat="1" applyFont="1" applyFill="1" applyBorder="1">
      <alignment vertical="center"/>
    </xf>
    <xf numFmtId="177" fontId="0" fillId="0" borderId="0" xfId="0" applyNumberFormat="1" applyFill="1" applyBorder="1">
      <alignment vertical="center"/>
    </xf>
    <xf numFmtId="38" fontId="0" fillId="0" borderId="8" xfId="1" applyFont="1" applyFill="1" applyBorder="1">
      <alignment vertical="center"/>
    </xf>
    <xf numFmtId="38" fontId="0" fillId="0" borderId="0" xfId="1" applyFont="1" applyFill="1" applyBorder="1">
      <alignment vertical="center"/>
    </xf>
    <xf numFmtId="38" fontId="0" fillId="0" borderId="9" xfId="1" applyFont="1" applyFill="1" applyBorder="1">
      <alignment vertical="center"/>
    </xf>
    <xf numFmtId="0" fontId="12" fillId="0" borderId="17" xfId="0" applyNumberFormat="1" applyFont="1" applyBorder="1">
      <alignment vertical="center"/>
    </xf>
    <xf numFmtId="0" fontId="12" fillId="0" borderId="18" xfId="0" applyNumberFormat="1" applyFont="1" applyBorder="1">
      <alignment vertical="center"/>
    </xf>
    <xf numFmtId="0" fontId="12" fillId="0" borderId="19" xfId="0" applyNumberFormat="1" applyFont="1" applyBorder="1">
      <alignment vertical="center"/>
    </xf>
    <xf numFmtId="0" fontId="14" fillId="0" borderId="0" xfId="2" applyFont="1">
      <alignment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horizontal="left" vertical="top"/>
    </xf>
    <xf numFmtId="0" fontId="10" fillId="0" borderId="0" xfId="2" applyAlignment="1">
      <alignment vertical="top" wrapText="1"/>
    </xf>
    <xf numFmtId="0" fontId="10" fillId="0" borderId="0" xfId="2" applyAlignment="1">
      <alignment vertical="top"/>
    </xf>
    <xf numFmtId="176" fontId="0" fillId="0" borderId="12" xfId="0" applyNumberFormat="1" applyBorder="1">
      <alignment vertical="center"/>
    </xf>
    <xf numFmtId="0" fontId="12" fillId="3" borderId="8" xfId="0" applyNumberFormat="1" applyFont="1" applyFill="1" applyBorder="1">
      <alignment vertical="center"/>
    </xf>
    <xf numFmtId="0" fontId="12" fillId="3" borderId="0" xfId="0" applyNumberFormat="1" applyFont="1" applyFill="1" applyBorder="1">
      <alignment vertical="center"/>
    </xf>
    <xf numFmtId="0" fontId="12" fillId="3" borderId="9" xfId="0" applyNumberFormat="1" applyFont="1" applyFill="1" applyBorder="1">
      <alignment vertical="center"/>
    </xf>
    <xf numFmtId="177" fontId="0" fillId="3" borderId="0" xfId="0" applyNumberFormat="1" applyFill="1" applyBorder="1">
      <alignment vertical="center"/>
    </xf>
    <xf numFmtId="38" fontId="0" fillId="3" borderId="8" xfId="1" applyFont="1" applyFill="1" applyBorder="1">
      <alignment vertical="center"/>
    </xf>
    <xf numFmtId="38" fontId="0" fillId="3" borderId="0" xfId="1" applyFont="1" applyFill="1" applyBorder="1">
      <alignment vertical="center"/>
    </xf>
    <xf numFmtId="38" fontId="0" fillId="3" borderId="9" xfId="1" applyFont="1" applyFill="1" applyBorder="1">
      <alignment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11906</xdr:colOff>
      <xdr:row>0</xdr:row>
      <xdr:rowOff>0</xdr:rowOff>
    </xdr:from>
    <xdr:to>
      <xdr:col>18</xdr:col>
      <xdr:colOff>513498</xdr:colOff>
      <xdr:row>25</xdr:row>
      <xdr:rowOff>79215</xdr:rowOff>
    </xdr:to>
    <xdr:pic>
      <xdr:nvPicPr>
        <xdr:cNvPr id="25" name="図 24">
          <a:extLst>
            <a:ext uri="{FF2B5EF4-FFF2-40B4-BE49-F238E27FC236}">
              <a16:creationId xmlns:a16="http://schemas.microsoft.com/office/drawing/2014/main" id="{6642208F-B51B-46CB-3A3C-058DB32D32C4}"/>
            </a:ext>
          </a:extLst>
        </xdr:cNvPr>
        <xdr:cNvPicPr>
          <a:picLocks noChangeAspect="1"/>
        </xdr:cNvPicPr>
      </xdr:nvPicPr>
      <xdr:blipFill>
        <a:blip xmlns:r="http://schemas.openxmlformats.org/officeDocument/2006/relationships" r:embed="rId1"/>
        <a:stretch>
          <a:fillRect/>
        </a:stretch>
      </xdr:blipFill>
      <xdr:spPr>
        <a:xfrm>
          <a:off x="511969" y="0"/>
          <a:ext cx="10955279" cy="4544059"/>
        </a:xfrm>
        <a:prstGeom prst="rect">
          <a:avLst/>
        </a:prstGeom>
      </xdr:spPr>
    </xdr:pic>
    <xdr:clientData/>
  </xdr:twoCellAnchor>
  <xdr:twoCellAnchor editAs="oneCell">
    <xdr:from>
      <xdr:col>1</xdr:col>
      <xdr:colOff>0</xdr:colOff>
      <xdr:row>28</xdr:row>
      <xdr:rowOff>0</xdr:rowOff>
    </xdr:from>
    <xdr:to>
      <xdr:col>18</xdr:col>
      <xdr:colOff>473013</xdr:colOff>
      <xdr:row>53</xdr:row>
      <xdr:rowOff>50636</xdr:rowOff>
    </xdr:to>
    <xdr:pic>
      <xdr:nvPicPr>
        <xdr:cNvPr id="26" name="図 25">
          <a:extLst>
            <a:ext uri="{FF2B5EF4-FFF2-40B4-BE49-F238E27FC236}">
              <a16:creationId xmlns:a16="http://schemas.microsoft.com/office/drawing/2014/main" id="{F1BD3208-BB55-222C-EB45-9B0CAB9E1165}"/>
            </a:ext>
          </a:extLst>
        </xdr:cNvPr>
        <xdr:cNvPicPr>
          <a:picLocks noChangeAspect="1"/>
        </xdr:cNvPicPr>
      </xdr:nvPicPr>
      <xdr:blipFill>
        <a:blip xmlns:r="http://schemas.openxmlformats.org/officeDocument/2006/relationships" r:embed="rId2"/>
        <a:stretch>
          <a:fillRect/>
        </a:stretch>
      </xdr:blipFill>
      <xdr:spPr>
        <a:xfrm>
          <a:off x="500063" y="5000625"/>
          <a:ext cx="10926700" cy="4515480"/>
        </a:xfrm>
        <a:prstGeom prst="rect">
          <a:avLst/>
        </a:prstGeom>
      </xdr:spPr>
    </xdr:pic>
    <xdr:clientData/>
  </xdr:twoCellAnchor>
  <xdr:twoCellAnchor editAs="oneCell">
    <xdr:from>
      <xdr:col>1</xdr:col>
      <xdr:colOff>0</xdr:colOff>
      <xdr:row>55</xdr:row>
      <xdr:rowOff>0</xdr:rowOff>
    </xdr:from>
    <xdr:to>
      <xdr:col>18</xdr:col>
      <xdr:colOff>511118</xdr:colOff>
      <xdr:row>80</xdr:row>
      <xdr:rowOff>69690</xdr:rowOff>
    </xdr:to>
    <xdr:pic>
      <xdr:nvPicPr>
        <xdr:cNvPr id="27" name="図 26">
          <a:extLst>
            <a:ext uri="{FF2B5EF4-FFF2-40B4-BE49-F238E27FC236}">
              <a16:creationId xmlns:a16="http://schemas.microsoft.com/office/drawing/2014/main" id="{EA4118E2-1DB1-CA02-E6EF-8D8203B01431}"/>
            </a:ext>
          </a:extLst>
        </xdr:cNvPr>
        <xdr:cNvPicPr>
          <a:picLocks noChangeAspect="1"/>
        </xdr:cNvPicPr>
      </xdr:nvPicPr>
      <xdr:blipFill>
        <a:blip xmlns:r="http://schemas.openxmlformats.org/officeDocument/2006/relationships" r:embed="rId3"/>
        <a:stretch>
          <a:fillRect/>
        </a:stretch>
      </xdr:blipFill>
      <xdr:spPr>
        <a:xfrm>
          <a:off x="500063" y="9929813"/>
          <a:ext cx="10964805" cy="4534533"/>
        </a:xfrm>
        <a:prstGeom prst="rect">
          <a:avLst/>
        </a:prstGeom>
      </xdr:spPr>
    </xdr:pic>
    <xdr:clientData/>
  </xdr:twoCellAnchor>
  <xdr:twoCellAnchor editAs="oneCell">
    <xdr:from>
      <xdr:col>1</xdr:col>
      <xdr:colOff>0</xdr:colOff>
      <xdr:row>83</xdr:row>
      <xdr:rowOff>0</xdr:rowOff>
    </xdr:from>
    <xdr:to>
      <xdr:col>21</xdr:col>
      <xdr:colOff>263693</xdr:colOff>
      <xdr:row>108</xdr:row>
      <xdr:rowOff>50637</xdr:rowOff>
    </xdr:to>
    <xdr:pic>
      <xdr:nvPicPr>
        <xdr:cNvPr id="28" name="図 27">
          <a:extLst>
            <a:ext uri="{FF2B5EF4-FFF2-40B4-BE49-F238E27FC236}">
              <a16:creationId xmlns:a16="http://schemas.microsoft.com/office/drawing/2014/main" id="{B9BF7168-6B6C-A229-8380-3DB4203CCB93}"/>
            </a:ext>
          </a:extLst>
        </xdr:cNvPr>
        <xdr:cNvPicPr>
          <a:picLocks noChangeAspect="1"/>
        </xdr:cNvPicPr>
      </xdr:nvPicPr>
      <xdr:blipFill>
        <a:blip xmlns:r="http://schemas.openxmlformats.org/officeDocument/2006/relationships" r:embed="rId4"/>
        <a:stretch>
          <a:fillRect/>
        </a:stretch>
      </xdr:blipFill>
      <xdr:spPr>
        <a:xfrm>
          <a:off x="500063" y="14930438"/>
          <a:ext cx="12574755" cy="4515480"/>
        </a:xfrm>
        <a:prstGeom prst="rect">
          <a:avLst/>
        </a:prstGeom>
      </xdr:spPr>
    </xdr:pic>
    <xdr:clientData/>
  </xdr:twoCellAnchor>
  <xdr:twoCellAnchor editAs="oneCell">
    <xdr:from>
      <xdr:col>1</xdr:col>
      <xdr:colOff>0</xdr:colOff>
      <xdr:row>110</xdr:row>
      <xdr:rowOff>0</xdr:rowOff>
    </xdr:from>
    <xdr:to>
      <xdr:col>18</xdr:col>
      <xdr:colOff>606381</xdr:colOff>
      <xdr:row>135</xdr:row>
      <xdr:rowOff>22058</xdr:rowOff>
    </xdr:to>
    <xdr:pic>
      <xdr:nvPicPr>
        <xdr:cNvPr id="29" name="図 28">
          <a:extLst>
            <a:ext uri="{FF2B5EF4-FFF2-40B4-BE49-F238E27FC236}">
              <a16:creationId xmlns:a16="http://schemas.microsoft.com/office/drawing/2014/main" id="{9B8F4BC9-707C-5F7F-28B9-D6CDEAFBC905}"/>
            </a:ext>
          </a:extLst>
        </xdr:cNvPr>
        <xdr:cNvPicPr>
          <a:picLocks noChangeAspect="1"/>
        </xdr:cNvPicPr>
      </xdr:nvPicPr>
      <xdr:blipFill>
        <a:blip xmlns:r="http://schemas.openxmlformats.org/officeDocument/2006/relationships" r:embed="rId5"/>
        <a:stretch>
          <a:fillRect/>
        </a:stretch>
      </xdr:blipFill>
      <xdr:spPr>
        <a:xfrm>
          <a:off x="500063" y="19883438"/>
          <a:ext cx="11060068" cy="4486901"/>
        </a:xfrm>
        <a:prstGeom prst="rect">
          <a:avLst/>
        </a:prstGeom>
      </xdr:spPr>
    </xdr:pic>
    <xdr:clientData/>
  </xdr:twoCellAnchor>
  <xdr:twoCellAnchor editAs="oneCell">
    <xdr:from>
      <xdr:col>1</xdr:col>
      <xdr:colOff>0</xdr:colOff>
      <xdr:row>138</xdr:row>
      <xdr:rowOff>0</xdr:rowOff>
    </xdr:from>
    <xdr:to>
      <xdr:col>19</xdr:col>
      <xdr:colOff>44414</xdr:colOff>
      <xdr:row>163</xdr:row>
      <xdr:rowOff>79216</xdr:rowOff>
    </xdr:to>
    <xdr:pic>
      <xdr:nvPicPr>
        <xdr:cNvPr id="30" name="図 29">
          <a:extLst>
            <a:ext uri="{FF2B5EF4-FFF2-40B4-BE49-F238E27FC236}">
              <a16:creationId xmlns:a16="http://schemas.microsoft.com/office/drawing/2014/main" id="{FC7F7136-AFEF-A2C9-1CD9-54FEC246AB6A}"/>
            </a:ext>
          </a:extLst>
        </xdr:cNvPr>
        <xdr:cNvPicPr>
          <a:picLocks noChangeAspect="1"/>
        </xdr:cNvPicPr>
      </xdr:nvPicPr>
      <xdr:blipFill>
        <a:blip xmlns:r="http://schemas.openxmlformats.org/officeDocument/2006/relationships" r:embed="rId6"/>
        <a:stretch>
          <a:fillRect/>
        </a:stretch>
      </xdr:blipFill>
      <xdr:spPr>
        <a:xfrm>
          <a:off x="500063" y="24884063"/>
          <a:ext cx="11117226" cy="4544059"/>
        </a:xfrm>
        <a:prstGeom prst="rect">
          <a:avLst/>
        </a:prstGeom>
      </xdr:spPr>
    </xdr:pic>
    <xdr:clientData/>
  </xdr:twoCellAnchor>
  <xdr:twoCellAnchor editAs="oneCell">
    <xdr:from>
      <xdr:col>1</xdr:col>
      <xdr:colOff>0</xdr:colOff>
      <xdr:row>165</xdr:row>
      <xdr:rowOff>0</xdr:rowOff>
    </xdr:from>
    <xdr:to>
      <xdr:col>19</xdr:col>
      <xdr:colOff>34888</xdr:colOff>
      <xdr:row>190</xdr:row>
      <xdr:rowOff>79216</xdr:rowOff>
    </xdr:to>
    <xdr:pic>
      <xdr:nvPicPr>
        <xdr:cNvPr id="31" name="図 30">
          <a:extLst>
            <a:ext uri="{FF2B5EF4-FFF2-40B4-BE49-F238E27FC236}">
              <a16:creationId xmlns:a16="http://schemas.microsoft.com/office/drawing/2014/main" id="{55CCD969-FBDB-6DC0-B706-F1574D5DA1AB}"/>
            </a:ext>
          </a:extLst>
        </xdr:cNvPr>
        <xdr:cNvPicPr>
          <a:picLocks noChangeAspect="1"/>
        </xdr:cNvPicPr>
      </xdr:nvPicPr>
      <xdr:blipFill>
        <a:blip xmlns:r="http://schemas.openxmlformats.org/officeDocument/2006/relationships" r:embed="rId7"/>
        <a:stretch>
          <a:fillRect/>
        </a:stretch>
      </xdr:blipFill>
      <xdr:spPr>
        <a:xfrm>
          <a:off x="500063" y="29789438"/>
          <a:ext cx="11107700" cy="4544059"/>
        </a:xfrm>
        <a:prstGeom prst="rect">
          <a:avLst/>
        </a:prstGeom>
      </xdr:spPr>
    </xdr:pic>
    <xdr:clientData/>
  </xdr:twoCellAnchor>
  <xdr:twoCellAnchor editAs="oneCell">
    <xdr:from>
      <xdr:col>1</xdr:col>
      <xdr:colOff>0</xdr:colOff>
      <xdr:row>193</xdr:row>
      <xdr:rowOff>0</xdr:rowOff>
    </xdr:from>
    <xdr:to>
      <xdr:col>19</xdr:col>
      <xdr:colOff>82520</xdr:colOff>
      <xdr:row>218</xdr:row>
      <xdr:rowOff>60163</xdr:rowOff>
    </xdr:to>
    <xdr:pic>
      <xdr:nvPicPr>
        <xdr:cNvPr id="33" name="図 32">
          <a:extLst>
            <a:ext uri="{FF2B5EF4-FFF2-40B4-BE49-F238E27FC236}">
              <a16:creationId xmlns:a16="http://schemas.microsoft.com/office/drawing/2014/main" id="{016F8915-0E2C-EBAD-A77C-FA80DB60ADE8}"/>
            </a:ext>
          </a:extLst>
        </xdr:cNvPr>
        <xdr:cNvPicPr>
          <a:picLocks noChangeAspect="1"/>
        </xdr:cNvPicPr>
      </xdr:nvPicPr>
      <xdr:blipFill>
        <a:blip xmlns:r="http://schemas.openxmlformats.org/officeDocument/2006/relationships" r:embed="rId8"/>
        <a:stretch>
          <a:fillRect/>
        </a:stretch>
      </xdr:blipFill>
      <xdr:spPr>
        <a:xfrm>
          <a:off x="500063" y="34790063"/>
          <a:ext cx="11155332" cy="4525006"/>
        </a:xfrm>
        <a:prstGeom prst="rect">
          <a:avLst/>
        </a:prstGeom>
      </xdr:spPr>
    </xdr:pic>
    <xdr:clientData/>
  </xdr:twoCellAnchor>
  <xdr:twoCellAnchor editAs="oneCell">
    <xdr:from>
      <xdr:col>1</xdr:col>
      <xdr:colOff>0</xdr:colOff>
      <xdr:row>220</xdr:row>
      <xdr:rowOff>0</xdr:rowOff>
    </xdr:from>
    <xdr:to>
      <xdr:col>19</xdr:col>
      <xdr:colOff>63467</xdr:colOff>
      <xdr:row>245</xdr:row>
      <xdr:rowOff>50636</xdr:rowOff>
    </xdr:to>
    <xdr:pic>
      <xdr:nvPicPr>
        <xdr:cNvPr id="34" name="図 33">
          <a:extLst>
            <a:ext uri="{FF2B5EF4-FFF2-40B4-BE49-F238E27FC236}">
              <a16:creationId xmlns:a16="http://schemas.microsoft.com/office/drawing/2014/main" id="{E96CAD25-557E-D5BB-7CAC-B64C58EF3E43}"/>
            </a:ext>
          </a:extLst>
        </xdr:cNvPr>
        <xdr:cNvPicPr>
          <a:picLocks noChangeAspect="1"/>
        </xdr:cNvPicPr>
      </xdr:nvPicPr>
      <xdr:blipFill>
        <a:blip xmlns:r="http://schemas.openxmlformats.org/officeDocument/2006/relationships" r:embed="rId9"/>
        <a:stretch>
          <a:fillRect/>
        </a:stretch>
      </xdr:blipFill>
      <xdr:spPr>
        <a:xfrm>
          <a:off x="500063" y="39719250"/>
          <a:ext cx="11136279" cy="4515480"/>
        </a:xfrm>
        <a:prstGeom prst="rect">
          <a:avLst/>
        </a:prstGeom>
      </xdr:spPr>
    </xdr:pic>
    <xdr:clientData/>
  </xdr:twoCellAnchor>
  <xdr:twoCellAnchor editAs="oneCell">
    <xdr:from>
      <xdr:col>1</xdr:col>
      <xdr:colOff>0</xdr:colOff>
      <xdr:row>248</xdr:row>
      <xdr:rowOff>0</xdr:rowOff>
    </xdr:from>
    <xdr:to>
      <xdr:col>19</xdr:col>
      <xdr:colOff>53941</xdr:colOff>
      <xdr:row>273</xdr:row>
      <xdr:rowOff>50636</xdr:rowOff>
    </xdr:to>
    <xdr:pic>
      <xdr:nvPicPr>
        <xdr:cNvPr id="35" name="図 34">
          <a:extLst>
            <a:ext uri="{FF2B5EF4-FFF2-40B4-BE49-F238E27FC236}">
              <a16:creationId xmlns:a16="http://schemas.microsoft.com/office/drawing/2014/main" id="{7A01B126-952C-B808-3AB4-99E4554357CB}"/>
            </a:ext>
          </a:extLst>
        </xdr:cNvPr>
        <xdr:cNvPicPr>
          <a:picLocks noChangeAspect="1"/>
        </xdr:cNvPicPr>
      </xdr:nvPicPr>
      <xdr:blipFill>
        <a:blip xmlns:r="http://schemas.openxmlformats.org/officeDocument/2006/relationships" r:embed="rId10"/>
        <a:stretch>
          <a:fillRect/>
        </a:stretch>
      </xdr:blipFill>
      <xdr:spPr>
        <a:xfrm>
          <a:off x="500063" y="44719875"/>
          <a:ext cx="11126753" cy="4515480"/>
        </a:xfrm>
        <a:prstGeom prst="rect">
          <a:avLst/>
        </a:prstGeom>
      </xdr:spPr>
    </xdr:pic>
    <xdr:clientData/>
  </xdr:twoCellAnchor>
  <xdr:twoCellAnchor editAs="oneCell">
    <xdr:from>
      <xdr:col>1</xdr:col>
      <xdr:colOff>0</xdr:colOff>
      <xdr:row>276</xdr:row>
      <xdr:rowOff>0</xdr:rowOff>
    </xdr:from>
    <xdr:to>
      <xdr:col>19</xdr:col>
      <xdr:colOff>72993</xdr:colOff>
      <xdr:row>301</xdr:row>
      <xdr:rowOff>88741</xdr:rowOff>
    </xdr:to>
    <xdr:pic>
      <xdr:nvPicPr>
        <xdr:cNvPr id="36" name="図 35">
          <a:extLst>
            <a:ext uri="{FF2B5EF4-FFF2-40B4-BE49-F238E27FC236}">
              <a16:creationId xmlns:a16="http://schemas.microsoft.com/office/drawing/2014/main" id="{E10F2713-8477-76A0-5014-88D105D6058D}"/>
            </a:ext>
          </a:extLst>
        </xdr:cNvPr>
        <xdr:cNvPicPr>
          <a:picLocks noChangeAspect="1"/>
        </xdr:cNvPicPr>
      </xdr:nvPicPr>
      <xdr:blipFill>
        <a:blip xmlns:r="http://schemas.openxmlformats.org/officeDocument/2006/relationships" r:embed="rId11"/>
        <a:stretch>
          <a:fillRect/>
        </a:stretch>
      </xdr:blipFill>
      <xdr:spPr>
        <a:xfrm>
          <a:off x="500063" y="49720500"/>
          <a:ext cx="11145805" cy="4553585"/>
        </a:xfrm>
        <a:prstGeom prst="rect">
          <a:avLst/>
        </a:prstGeom>
      </xdr:spPr>
    </xdr:pic>
    <xdr:clientData/>
  </xdr:twoCellAnchor>
  <xdr:twoCellAnchor editAs="oneCell">
    <xdr:from>
      <xdr:col>1</xdr:col>
      <xdr:colOff>0</xdr:colOff>
      <xdr:row>304</xdr:row>
      <xdr:rowOff>0</xdr:rowOff>
    </xdr:from>
    <xdr:to>
      <xdr:col>19</xdr:col>
      <xdr:colOff>53941</xdr:colOff>
      <xdr:row>329</xdr:row>
      <xdr:rowOff>60162</xdr:rowOff>
    </xdr:to>
    <xdr:pic>
      <xdr:nvPicPr>
        <xdr:cNvPr id="37" name="図 36">
          <a:extLst>
            <a:ext uri="{FF2B5EF4-FFF2-40B4-BE49-F238E27FC236}">
              <a16:creationId xmlns:a16="http://schemas.microsoft.com/office/drawing/2014/main" id="{9B7BC181-8D86-4570-FC68-BA16B16B8EF3}"/>
            </a:ext>
          </a:extLst>
        </xdr:cNvPr>
        <xdr:cNvPicPr>
          <a:picLocks noChangeAspect="1"/>
        </xdr:cNvPicPr>
      </xdr:nvPicPr>
      <xdr:blipFill>
        <a:blip xmlns:r="http://schemas.openxmlformats.org/officeDocument/2006/relationships" r:embed="rId12"/>
        <a:stretch>
          <a:fillRect/>
        </a:stretch>
      </xdr:blipFill>
      <xdr:spPr>
        <a:xfrm>
          <a:off x="500063" y="54721125"/>
          <a:ext cx="11126753" cy="4525006"/>
        </a:xfrm>
        <a:prstGeom prst="rect">
          <a:avLst/>
        </a:prstGeom>
      </xdr:spPr>
    </xdr:pic>
    <xdr:clientData/>
  </xdr:twoCellAnchor>
  <xdr:twoCellAnchor editAs="oneCell">
    <xdr:from>
      <xdr:col>1</xdr:col>
      <xdr:colOff>0</xdr:colOff>
      <xdr:row>332</xdr:row>
      <xdr:rowOff>0</xdr:rowOff>
    </xdr:from>
    <xdr:to>
      <xdr:col>19</xdr:col>
      <xdr:colOff>63467</xdr:colOff>
      <xdr:row>357</xdr:row>
      <xdr:rowOff>69689</xdr:rowOff>
    </xdr:to>
    <xdr:pic>
      <xdr:nvPicPr>
        <xdr:cNvPr id="39" name="図 38">
          <a:extLst>
            <a:ext uri="{FF2B5EF4-FFF2-40B4-BE49-F238E27FC236}">
              <a16:creationId xmlns:a16="http://schemas.microsoft.com/office/drawing/2014/main" id="{5A8C6FBA-B6B6-FA73-C02E-A8D7B7507237}"/>
            </a:ext>
          </a:extLst>
        </xdr:cNvPr>
        <xdr:cNvPicPr>
          <a:picLocks noChangeAspect="1"/>
        </xdr:cNvPicPr>
      </xdr:nvPicPr>
      <xdr:blipFill>
        <a:blip xmlns:r="http://schemas.openxmlformats.org/officeDocument/2006/relationships" r:embed="rId13"/>
        <a:stretch>
          <a:fillRect/>
        </a:stretch>
      </xdr:blipFill>
      <xdr:spPr>
        <a:xfrm>
          <a:off x="500063" y="59721750"/>
          <a:ext cx="11136279" cy="4534533"/>
        </a:xfrm>
        <a:prstGeom prst="rect">
          <a:avLst/>
        </a:prstGeom>
      </xdr:spPr>
    </xdr:pic>
    <xdr:clientData/>
  </xdr:twoCellAnchor>
  <xdr:twoCellAnchor editAs="oneCell">
    <xdr:from>
      <xdr:col>1</xdr:col>
      <xdr:colOff>0</xdr:colOff>
      <xdr:row>360</xdr:row>
      <xdr:rowOff>0</xdr:rowOff>
    </xdr:from>
    <xdr:to>
      <xdr:col>19</xdr:col>
      <xdr:colOff>63467</xdr:colOff>
      <xdr:row>385</xdr:row>
      <xdr:rowOff>88741</xdr:rowOff>
    </xdr:to>
    <xdr:pic>
      <xdr:nvPicPr>
        <xdr:cNvPr id="40" name="図 39">
          <a:extLst>
            <a:ext uri="{FF2B5EF4-FFF2-40B4-BE49-F238E27FC236}">
              <a16:creationId xmlns:a16="http://schemas.microsoft.com/office/drawing/2014/main" id="{C5DBC15A-378F-9403-1721-49E2D609DDFD}"/>
            </a:ext>
          </a:extLst>
        </xdr:cNvPr>
        <xdr:cNvPicPr>
          <a:picLocks noChangeAspect="1"/>
        </xdr:cNvPicPr>
      </xdr:nvPicPr>
      <xdr:blipFill>
        <a:blip xmlns:r="http://schemas.openxmlformats.org/officeDocument/2006/relationships" r:embed="rId14"/>
        <a:stretch>
          <a:fillRect/>
        </a:stretch>
      </xdr:blipFill>
      <xdr:spPr>
        <a:xfrm>
          <a:off x="500063" y="64722375"/>
          <a:ext cx="11136279" cy="4553585"/>
        </a:xfrm>
        <a:prstGeom prst="rect">
          <a:avLst/>
        </a:prstGeom>
      </xdr:spPr>
    </xdr:pic>
    <xdr:clientData/>
  </xdr:twoCellAnchor>
  <xdr:twoCellAnchor editAs="oneCell">
    <xdr:from>
      <xdr:col>1</xdr:col>
      <xdr:colOff>0</xdr:colOff>
      <xdr:row>388</xdr:row>
      <xdr:rowOff>0</xdr:rowOff>
    </xdr:from>
    <xdr:to>
      <xdr:col>19</xdr:col>
      <xdr:colOff>15835</xdr:colOff>
      <xdr:row>413</xdr:row>
      <xdr:rowOff>50636</xdr:rowOff>
    </xdr:to>
    <xdr:pic>
      <xdr:nvPicPr>
        <xdr:cNvPr id="42" name="図 41">
          <a:extLst>
            <a:ext uri="{FF2B5EF4-FFF2-40B4-BE49-F238E27FC236}">
              <a16:creationId xmlns:a16="http://schemas.microsoft.com/office/drawing/2014/main" id="{3340693B-C83B-E50E-216F-F6274FD9C057}"/>
            </a:ext>
          </a:extLst>
        </xdr:cNvPr>
        <xdr:cNvPicPr>
          <a:picLocks noChangeAspect="1"/>
        </xdr:cNvPicPr>
      </xdr:nvPicPr>
      <xdr:blipFill>
        <a:blip xmlns:r="http://schemas.openxmlformats.org/officeDocument/2006/relationships" r:embed="rId15"/>
        <a:stretch>
          <a:fillRect/>
        </a:stretch>
      </xdr:blipFill>
      <xdr:spPr>
        <a:xfrm>
          <a:off x="500063" y="69723000"/>
          <a:ext cx="11088647" cy="4515480"/>
        </a:xfrm>
        <a:prstGeom prst="rect">
          <a:avLst/>
        </a:prstGeom>
      </xdr:spPr>
    </xdr:pic>
    <xdr:clientData/>
  </xdr:twoCellAnchor>
  <xdr:twoCellAnchor editAs="oneCell">
    <xdr:from>
      <xdr:col>1</xdr:col>
      <xdr:colOff>0</xdr:colOff>
      <xdr:row>416</xdr:row>
      <xdr:rowOff>0</xdr:rowOff>
    </xdr:from>
    <xdr:to>
      <xdr:col>18</xdr:col>
      <xdr:colOff>558750</xdr:colOff>
      <xdr:row>441</xdr:row>
      <xdr:rowOff>50636</xdr:rowOff>
    </xdr:to>
    <xdr:pic>
      <xdr:nvPicPr>
        <xdr:cNvPr id="43" name="図 42">
          <a:extLst>
            <a:ext uri="{FF2B5EF4-FFF2-40B4-BE49-F238E27FC236}">
              <a16:creationId xmlns:a16="http://schemas.microsoft.com/office/drawing/2014/main" id="{CEC0ADE6-9A97-5765-DC13-35E7A3ADE78C}"/>
            </a:ext>
          </a:extLst>
        </xdr:cNvPr>
        <xdr:cNvPicPr>
          <a:picLocks noChangeAspect="1"/>
        </xdr:cNvPicPr>
      </xdr:nvPicPr>
      <xdr:blipFill>
        <a:blip xmlns:r="http://schemas.openxmlformats.org/officeDocument/2006/relationships" r:embed="rId16"/>
        <a:stretch>
          <a:fillRect/>
        </a:stretch>
      </xdr:blipFill>
      <xdr:spPr>
        <a:xfrm>
          <a:off x="500063" y="74723625"/>
          <a:ext cx="11012437" cy="4515480"/>
        </a:xfrm>
        <a:prstGeom prst="rect">
          <a:avLst/>
        </a:prstGeom>
      </xdr:spPr>
    </xdr:pic>
    <xdr:clientData/>
  </xdr:twoCellAnchor>
  <xdr:twoCellAnchor editAs="oneCell">
    <xdr:from>
      <xdr:col>1</xdr:col>
      <xdr:colOff>0</xdr:colOff>
      <xdr:row>445</xdr:row>
      <xdr:rowOff>0</xdr:rowOff>
    </xdr:from>
    <xdr:to>
      <xdr:col>19</xdr:col>
      <xdr:colOff>53941</xdr:colOff>
      <xdr:row>470</xdr:row>
      <xdr:rowOff>88741</xdr:rowOff>
    </xdr:to>
    <xdr:pic>
      <xdr:nvPicPr>
        <xdr:cNvPr id="44" name="図 43">
          <a:extLst>
            <a:ext uri="{FF2B5EF4-FFF2-40B4-BE49-F238E27FC236}">
              <a16:creationId xmlns:a16="http://schemas.microsoft.com/office/drawing/2014/main" id="{8EA0D9A6-015B-47E7-B88B-8D306BAEF3D1}"/>
            </a:ext>
          </a:extLst>
        </xdr:cNvPr>
        <xdr:cNvPicPr>
          <a:picLocks noChangeAspect="1"/>
        </xdr:cNvPicPr>
      </xdr:nvPicPr>
      <xdr:blipFill>
        <a:blip xmlns:r="http://schemas.openxmlformats.org/officeDocument/2006/relationships" r:embed="rId17"/>
        <a:stretch>
          <a:fillRect/>
        </a:stretch>
      </xdr:blipFill>
      <xdr:spPr>
        <a:xfrm>
          <a:off x="500063" y="79902844"/>
          <a:ext cx="11126753" cy="4553585"/>
        </a:xfrm>
        <a:prstGeom prst="rect">
          <a:avLst/>
        </a:prstGeom>
      </xdr:spPr>
    </xdr:pic>
    <xdr:clientData/>
  </xdr:twoCellAnchor>
  <xdr:twoCellAnchor editAs="oneCell">
    <xdr:from>
      <xdr:col>1</xdr:col>
      <xdr:colOff>0</xdr:colOff>
      <xdr:row>474</xdr:row>
      <xdr:rowOff>0</xdr:rowOff>
    </xdr:from>
    <xdr:to>
      <xdr:col>18</xdr:col>
      <xdr:colOff>606381</xdr:colOff>
      <xdr:row>499</xdr:row>
      <xdr:rowOff>31584</xdr:rowOff>
    </xdr:to>
    <xdr:pic>
      <xdr:nvPicPr>
        <xdr:cNvPr id="45" name="図 44">
          <a:extLst>
            <a:ext uri="{FF2B5EF4-FFF2-40B4-BE49-F238E27FC236}">
              <a16:creationId xmlns:a16="http://schemas.microsoft.com/office/drawing/2014/main" id="{6742788B-7CF6-F8A6-5910-ECE03D6D65DF}"/>
            </a:ext>
          </a:extLst>
        </xdr:cNvPr>
        <xdr:cNvPicPr>
          <a:picLocks noChangeAspect="1"/>
        </xdr:cNvPicPr>
      </xdr:nvPicPr>
      <xdr:blipFill>
        <a:blip xmlns:r="http://schemas.openxmlformats.org/officeDocument/2006/relationships" r:embed="rId18"/>
        <a:stretch>
          <a:fillRect/>
        </a:stretch>
      </xdr:blipFill>
      <xdr:spPr>
        <a:xfrm>
          <a:off x="500063" y="85082063"/>
          <a:ext cx="11060068" cy="4496427"/>
        </a:xfrm>
        <a:prstGeom prst="rect">
          <a:avLst/>
        </a:prstGeom>
      </xdr:spPr>
    </xdr:pic>
    <xdr:clientData/>
  </xdr:twoCellAnchor>
  <xdr:twoCellAnchor editAs="oneCell">
    <xdr:from>
      <xdr:col>1</xdr:col>
      <xdr:colOff>0</xdr:colOff>
      <xdr:row>501</xdr:row>
      <xdr:rowOff>0</xdr:rowOff>
    </xdr:from>
    <xdr:to>
      <xdr:col>19</xdr:col>
      <xdr:colOff>34888</xdr:colOff>
      <xdr:row>526</xdr:row>
      <xdr:rowOff>22057</xdr:rowOff>
    </xdr:to>
    <xdr:pic>
      <xdr:nvPicPr>
        <xdr:cNvPr id="46" name="図 45">
          <a:extLst>
            <a:ext uri="{FF2B5EF4-FFF2-40B4-BE49-F238E27FC236}">
              <a16:creationId xmlns:a16="http://schemas.microsoft.com/office/drawing/2014/main" id="{0533269F-B521-8870-DC18-493810A2FC6D}"/>
            </a:ext>
          </a:extLst>
        </xdr:cNvPr>
        <xdr:cNvPicPr>
          <a:picLocks noChangeAspect="1"/>
        </xdr:cNvPicPr>
      </xdr:nvPicPr>
      <xdr:blipFill>
        <a:blip xmlns:r="http://schemas.openxmlformats.org/officeDocument/2006/relationships" r:embed="rId19"/>
        <a:stretch>
          <a:fillRect/>
        </a:stretch>
      </xdr:blipFill>
      <xdr:spPr>
        <a:xfrm>
          <a:off x="500063" y="90011250"/>
          <a:ext cx="11107700" cy="4486901"/>
        </a:xfrm>
        <a:prstGeom prst="rect">
          <a:avLst/>
        </a:prstGeom>
      </xdr:spPr>
    </xdr:pic>
    <xdr:clientData/>
  </xdr:twoCellAnchor>
  <xdr:twoCellAnchor editAs="oneCell">
    <xdr:from>
      <xdr:col>1</xdr:col>
      <xdr:colOff>0</xdr:colOff>
      <xdr:row>530</xdr:row>
      <xdr:rowOff>0</xdr:rowOff>
    </xdr:from>
    <xdr:to>
      <xdr:col>19</xdr:col>
      <xdr:colOff>63467</xdr:colOff>
      <xdr:row>555</xdr:row>
      <xdr:rowOff>69689</xdr:rowOff>
    </xdr:to>
    <xdr:pic>
      <xdr:nvPicPr>
        <xdr:cNvPr id="47" name="図 46">
          <a:extLst>
            <a:ext uri="{FF2B5EF4-FFF2-40B4-BE49-F238E27FC236}">
              <a16:creationId xmlns:a16="http://schemas.microsoft.com/office/drawing/2014/main" id="{B7D1BF50-2969-0B24-F2A3-6DA7425D1F84}"/>
            </a:ext>
          </a:extLst>
        </xdr:cNvPr>
        <xdr:cNvPicPr>
          <a:picLocks noChangeAspect="1"/>
        </xdr:cNvPicPr>
      </xdr:nvPicPr>
      <xdr:blipFill>
        <a:blip xmlns:r="http://schemas.openxmlformats.org/officeDocument/2006/relationships" r:embed="rId20"/>
        <a:stretch>
          <a:fillRect/>
        </a:stretch>
      </xdr:blipFill>
      <xdr:spPr>
        <a:xfrm>
          <a:off x="500063" y="95190469"/>
          <a:ext cx="11136279" cy="4534533"/>
        </a:xfrm>
        <a:prstGeom prst="rect">
          <a:avLst/>
        </a:prstGeom>
      </xdr:spPr>
    </xdr:pic>
    <xdr:clientData/>
  </xdr:twoCellAnchor>
  <xdr:twoCellAnchor editAs="oneCell">
    <xdr:from>
      <xdr:col>0</xdr:col>
      <xdr:colOff>488156</xdr:colOff>
      <xdr:row>558</xdr:row>
      <xdr:rowOff>11907</xdr:rowOff>
    </xdr:from>
    <xdr:to>
      <xdr:col>19</xdr:col>
      <xdr:colOff>61086</xdr:colOff>
      <xdr:row>583</xdr:row>
      <xdr:rowOff>91122</xdr:rowOff>
    </xdr:to>
    <xdr:pic>
      <xdr:nvPicPr>
        <xdr:cNvPr id="48" name="図 47">
          <a:extLst>
            <a:ext uri="{FF2B5EF4-FFF2-40B4-BE49-F238E27FC236}">
              <a16:creationId xmlns:a16="http://schemas.microsoft.com/office/drawing/2014/main" id="{9AB815F2-E6F9-0FFD-8D2C-A853732C9DE5}"/>
            </a:ext>
          </a:extLst>
        </xdr:cNvPr>
        <xdr:cNvPicPr>
          <a:picLocks noChangeAspect="1"/>
        </xdr:cNvPicPr>
      </xdr:nvPicPr>
      <xdr:blipFill>
        <a:blip xmlns:r="http://schemas.openxmlformats.org/officeDocument/2006/relationships" r:embed="rId21"/>
        <a:stretch>
          <a:fillRect/>
        </a:stretch>
      </xdr:blipFill>
      <xdr:spPr>
        <a:xfrm>
          <a:off x="488156" y="100203001"/>
          <a:ext cx="11145805" cy="4544059"/>
        </a:xfrm>
        <a:prstGeom prst="rect">
          <a:avLst/>
        </a:prstGeom>
      </xdr:spPr>
    </xdr:pic>
    <xdr:clientData/>
  </xdr:twoCellAnchor>
  <xdr:twoCellAnchor editAs="oneCell">
    <xdr:from>
      <xdr:col>1</xdr:col>
      <xdr:colOff>0</xdr:colOff>
      <xdr:row>586</xdr:row>
      <xdr:rowOff>0</xdr:rowOff>
    </xdr:from>
    <xdr:to>
      <xdr:col>19</xdr:col>
      <xdr:colOff>63467</xdr:colOff>
      <xdr:row>611</xdr:row>
      <xdr:rowOff>88741</xdr:rowOff>
    </xdr:to>
    <xdr:pic>
      <xdr:nvPicPr>
        <xdr:cNvPr id="49" name="図 48">
          <a:extLst>
            <a:ext uri="{FF2B5EF4-FFF2-40B4-BE49-F238E27FC236}">
              <a16:creationId xmlns:a16="http://schemas.microsoft.com/office/drawing/2014/main" id="{7B0794EA-9DC0-6C13-80E5-3A068072986D}"/>
            </a:ext>
          </a:extLst>
        </xdr:cNvPr>
        <xdr:cNvPicPr>
          <a:picLocks noChangeAspect="1"/>
        </xdr:cNvPicPr>
      </xdr:nvPicPr>
      <xdr:blipFill>
        <a:blip xmlns:r="http://schemas.openxmlformats.org/officeDocument/2006/relationships" r:embed="rId22"/>
        <a:stretch>
          <a:fillRect/>
        </a:stretch>
      </xdr:blipFill>
      <xdr:spPr>
        <a:xfrm>
          <a:off x="500063" y="105191719"/>
          <a:ext cx="11136279" cy="4553585"/>
        </a:xfrm>
        <a:prstGeom prst="rect">
          <a:avLst/>
        </a:prstGeom>
      </xdr:spPr>
    </xdr:pic>
    <xdr:clientData/>
  </xdr:twoCellAnchor>
  <xdr:twoCellAnchor editAs="oneCell">
    <xdr:from>
      <xdr:col>1</xdr:col>
      <xdr:colOff>0</xdr:colOff>
      <xdr:row>614</xdr:row>
      <xdr:rowOff>0</xdr:rowOff>
    </xdr:from>
    <xdr:to>
      <xdr:col>19</xdr:col>
      <xdr:colOff>53941</xdr:colOff>
      <xdr:row>639</xdr:row>
      <xdr:rowOff>98268</xdr:rowOff>
    </xdr:to>
    <xdr:pic>
      <xdr:nvPicPr>
        <xdr:cNvPr id="50" name="図 49">
          <a:extLst>
            <a:ext uri="{FF2B5EF4-FFF2-40B4-BE49-F238E27FC236}">
              <a16:creationId xmlns:a16="http://schemas.microsoft.com/office/drawing/2014/main" id="{2E62C489-3970-FB7E-D55F-297AF0990D73}"/>
            </a:ext>
          </a:extLst>
        </xdr:cNvPr>
        <xdr:cNvPicPr>
          <a:picLocks noChangeAspect="1"/>
        </xdr:cNvPicPr>
      </xdr:nvPicPr>
      <xdr:blipFill>
        <a:blip xmlns:r="http://schemas.openxmlformats.org/officeDocument/2006/relationships" r:embed="rId23"/>
        <a:stretch>
          <a:fillRect/>
        </a:stretch>
      </xdr:blipFill>
      <xdr:spPr>
        <a:xfrm>
          <a:off x="500063" y="110192344"/>
          <a:ext cx="11126753" cy="4563112"/>
        </a:xfrm>
        <a:prstGeom prst="rect">
          <a:avLst/>
        </a:prstGeom>
      </xdr:spPr>
    </xdr:pic>
    <xdr:clientData/>
  </xdr:twoCellAnchor>
  <xdr:twoCellAnchor editAs="oneCell">
    <xdr:from>
      <xdr:col>1</xdr:col>
      <xdr:colOff>0</xdr:colOff>
      <xdr:row>642</xdr:row>
      <xdr:rowOff>0</xdr:rowOff>
    </xdr:from>
    <xdr:to>
      <xdr:col>19</xdr:col>
      <xdr:colOff>101572</xdr:colOff>
      <xdr:row>667</xdr:row>
      <xdr:rowOff>69689</xdr:rowOff>
    </xdr:to>
    <xdr:pic>
      <xdr:nvPicPr>
        <xdr:cNvPr id="51" name="図 50">
          <a:extLst>
            <a:ext uri="{FF2B5EF4-FFF2-40B4-BE49-F238E27FC236}">
              <a16:creationId xmlns:a16="http://schemas.microsoft.com/office/drawing/2014/main" id="{E32F07C9-493C-139D-5213-8F96309DD41A}"/>
            </a:ext>
          </a:extLst>
        </xdr:cNvPr>
        <xdr:cNvPicPr>
          <a:picLocks noChangeAspect="1"/>
        </xdr:cNvPicPr>
      </xdr:nvPicPr>
      <xdr:blipFill>
        <a:blip xmlns:r="http://schemas.openxmlformats.org/officeDocument/2006/relationships" r:embed="rId24"/>
        <a:stretch>
          <a:fillRect/>
        </a:stretch>
      </xdr:blipFill>
      <xdr:spPr>
        <a:xfrm>
          <a:off x="500063" y="115192969"/>
          <a:ext cx="11174384" cy="4534533"/>
        </a:xfrm>
        <a:prstGeom prst="rect">
          <a:avLst/>
        </a:prstGeom>
      </xdr:spPr>
    </xdr:pic>
    <xdr:clientData/>
  </xdr:twoCellAnchor>
  <xdr:twoCellAnchor editAs="oneCell">
    <xdr:from>
      <xdr:col>1</xdr:col>
      <xdr:colOff>0</xdr:colOff>
      <xdr:row>670</xdr:row>
      <xdr:rowOff>0</xdr:rowOff>
    </xdr:from>
    <xdr:to>
      <xdr:col>19</xdr:col>
      <xdr:colOff>82520</xdr:colOff>
      <xdr:row>695</xdr:row>
      <xdr:rowOff>79215</xdr:rowOff>
    </xdr:to>
    <xdr:pic>
      <xdr:nvPicPr>
        <xdr:cNvPr id="52" name="図 51">
          <a:extLst>
            <a:ext uri="{FF2B5EF4-FFF2-40B4-BE49-F238E27FC236}">
              <a16:creationId xmlns:a16="http://schemas.microsoft.com/office/drawing/2014/main" id="{9C97A2E7-5920-64E0-8472-E69AD2A7EC38}"/>
            </a:ext>
          </a:extLst>
        </xdr:cNvPr>
        <xdr:cNvPicPr>
          <a:picLocks noChangeAspect="1"/>
        </xdr:cNvPicPr>
      </xdr:nvPicPr>
      <xdr:blipFill>
        <a:blip xmlns:r="http://schemas.openxmlformats.org/officeDocument/2006/relationships" r:embed="rId25"/>
        <a:stretch>
          <a:fillRect/>
        </a:stretch>
      </xdr:blipFill>
      <xdr:spPr>
        <a:xfrm>
          <a:off x="500063" y="120193594"/>
          <a:ext cx="11155332" cy="4544059"/>
        </a:xfrm>
        <a:prstGeom prst="rect">
          <a:avLst/>
        </a:prstGeom>
      </xdr:spPr>
    </xdr:pic>
    <xdr:clientData/>
  </xdr:twoCellAnchor>
  <xdr:twoCellAnchor editAs="oneCell">
    <xdr:from>
      <xdr:col>1</xdr:col>
      <xdr:colOff>0</xdr:colOff>
      <xdr:row>698</xdr:row>
      <xdr:rowOff>0</xdr:rowOff>
    </xdr:from>
    <xdr:to>
      <xdr:col>19</xdr:col>
      <xdr:colOff>53941</xdr:colOff>
      <xdr:row>723</xdr:row>
      <xdr:rowOff>98268</xdr:rowOff>
    </xdr:to>
    <xdr:pic>
      <xdr:nvPicPr>
        <xdr:cNvPr id="53" name="図 52">
          <a:extLst>
            <a:ext uri="{FF2B5EF4-FFF2-40B4-BE49-F238E27FC236}">
              <a16:creationId xmlns:a16="http://schemas.microsoft.com/office/drawing/2014/main" id="{96BBB9E7-1693-D5CD-29BF-750AE5D6B1AA}"/>
            </a:ext>
          </a:extLst>
        </xdr:cNvPr>
        <xdr:cNvPicPr>
          <a:picLocks noChangeAspect="1"/>
        </xdr:cNvPicPr>
      </xdr:nvPicPr>
      <xdr:blipFill>
        <a:blip xmlns:r="http://schemas.openxmlformats.org/officeDocument/2006/relationships" r:embed="rId26"/>
        <a:stretch>
          <a:fillRect/>
        </a:stretch>
      </xdr:blipFill>
      <xdr:spPr>
        <a:xfrm>
          <a:off x="500063" y="125194219"/>
          <a:ext cx="11126753" cy="4563112"/>
        </a:xfrm>
        <a:prstGeom prst="rect">
          <a:avLst/>
        </a:prstGeom>
      </xdr:spPr>
    </xdr:pic>
    <xdr:clientData/>
  </xdr:twoCellAnchor>
  <xdr:twoCellAnchor editAs="oneCell">
    <xdr:from>
      <xdr:col>1</xdr:col>
      <xdr:colOff>0</xdr:colOff>
      <xdr:row>725</xdr:row>
      <xdr:rowOff>0</xdr:rowOff>
    </xdr:from>
    <xdr:to>
      <xdr:col>19</xdr:col>
      <xdr:colOff>63467</xdr:colOff>
      <xdr:row>750</xdr:row>
      <xdr:rowOff>69689</xdr:rowOff>
    </xdr:to>
    <xdr:pic>
      <xdr:nvPicPr>
        <xdr:cNvPr id="54" name="図 53">
          <a:extLst>
            <a:ext uri="{FF2B5EF4-FFF2-40B4-BE49-F238E27FC236}">
              <a16:creationId xmlns:a16="http://schemas.microsoft.com/office/drawing/2014/main" id="{655B970B-3119-F21D-981E-21CEB2BC88A8}"/>
            </a:ext>
          </a:extLst>
        </xdr:cNvPr>
        <xdr:cNvPicPr>
          <a:picLocks noChangeAspect="1"/>
        </xdr:cNvPicPr>
      </xdr:nvPicPr>
      <xdr:blipFill>
        <a:blip xmlns:r="http://schemas.openxmlformats.org/officeDocument/2006/relationships" r:embed="rId27"/>
        <a:stretch>
          <a:fillRect/>
        </a:stretch>
      </xdr:blipFill>
      <xdr:spPr>
        <a:xfrm>
          <a:off x="500063" y="130159125"/>
          <a:ext cx="11136279" cy="4534533"/>
        </a:xfrm>
        <a:prstGeom prst="rect">
          <a:avLst/>
        </a:prstGeom>
      </xdr:spPr>
    </xdr:pic>
    <xdr:clientData/>
  </xdr:twoCellAnchor>
  <xdr:twoCellAnchor editAs="oneCell">
    <xdr:from>
      <xdr:col>1</xdr:col>
      <xdr:colOff>0</xdr:colOff>
      <xdr:row>753</xdr:row>
      <xdr:rowOff>0</xdr:rowOff>
    </xdr:from>
    <xdr:to>
      <xdr:col>19</xdr:col>
      <xdr:colOff>63467</xdr:colOff>
      <xdr:row>778</xdr:row>
      <xdr:rowOff>88741</xdr:rowOff>
    </xdr:to>
    <xdr:pic>
      <xdr:nvPicPr>
        <xdr:cNvPr id="55" name="図 54">
          <a:extLst>
            <a:ext uri="{FF2B5EF4-FFF2-40B4-BE49-F238E27FC236}">
              <a16:creationId xmlns:a16="http://schemas.microsoft.com/office/drawing/2014/main" id="{493DD9C1-40AC-2175-C95C-92D5BA3186E9}"/>
            </a:ext>
          </a:extLst>
        </xdr:cNvPr>
        <xdr:cNvPicPr>
          <a:picLocks noChangeAspect="1"/>
        </xdr:cNvPicPr>
      </xdr:nvPicPr>
      <xdr:blipFill>
        <a:blip xmlns:r="http://schemas.openxmlformats.org/officeDocument/2006/relationships" r:embed="rId28"/>
        <a:stretch>
          <a:fillRect/>
        </a:stretch>
      </xdr:blipFill>
      <xdr:spPr>
        <a:xfrm>
          <a:off x="500063" y="135159750"/>
          <a:ext cx="11136279" cy="4553585"/>
        </a:xfrm>
        <a:prstGeom prst="rect">
          <a:avLst/>
        </a:prstGeom>
      </xdr:spPr>
    </xdr:pic>
    <xdr:clientData/>
  </xdr:twoCellAnchor>
  <xdr:twoCellAnchor editAs="oneCell">
    <xdr:from>
      <xdr:col>1</xdr:col>
      <xdr:colOff>0</xdr:colOff>
      <xdr:row>781</xdr:row>
      <xdr:rowOff>0</xdr:rowOff>
    </xdr:from>
    <xdr:to>
      <xdr:col>21</xdr:col>
      <xdr:colOff>82693</xdr:colOff>
      <xdr:row>806</xdr:row>
      <xdr:rowOff>69689</xdr:rowOff>
    </xdr:to>
    <xdr:pic>
      <xdr:nvPicPr>
        <xdr:cNvPr id="56" name="図 55">
          <a:extLst>
            <a:ext uri="{FF2B5EF4-FFF2-40B4-BE49-F238E27FC236}">
              <a16:creationId xmlns:a16="http://schemas.microsoft.com/office/drawing/2014/main" id="{63C1CA31-9BF1-0E00-A5F7-B21C7F292708}"/>
            </a:ext>
          </a:extLst>
        </xdr:cNvPr>
        <xdr:cNvPicPr>
          <a:picLocks noChangeAspect="1"/>
        </xdr:cNvPicPr>
      </xdr:nvPicPr>
      <xdr:blipFill>
        <a:blip xmlns:r="http://schemas.openxmlformats.org/officeDocument/2006/relationships" r:embed="rId29"/>
        <a:stretch>
          <a:fillRect/>
        </a:stretch>
      </xdr:blipFill>
      <xdr:spPr>
        <a:xfrm>
          <a:off x="500063" y="140160375"/>
          <a:ext cx="12393755" cy="4534533"/>
        </a:xfrm>
        <a:prstGeom prst="rect">
          <a:avLst/>
        </a:prstGeom>
      </xdr:spPr>
    </xdr:pic>
    <xdr:clientData/>
  </xdr:twoCellAnchor>
  <xdr:twoCellAnchor editAs="oneCell">
    <xdr:from>
      <xdr:col>1</xdr:col>
      <xdr:colOff>0</xdr:colOff>
      <xdr:row>808</xdr:row>
      <xdr:rowOff>0</xdr:rowOff>
    </xdr:from>
    <xdr:to>
      <xdr:col>21</xdr:col>
      <xdr:colOff>63640</xdr:colOff>
      <xdr:row>833</xdr:row>
      <xdr:rowOff>79215</xdr:rowOff>
    </xdr:to>
    <xdr:pic>
      <xdr:nvPicPr>
        <xdr:cNvPr id="57" name="図 56">
          <a:extLst>
            <a:ext uri="{FF2B5EF4-FFF2-40B4-BE49-F238E27FC236}">
              <a16:creationId xmlns:a16="http://schemas.microsoft.com/office/drawing/2014/main" id="{1001DA17-9F4B-68F6-8725-EBDB022BA8E0}"/>
            </a:ext>
          </a:extLst>
        </xdr:cNvPr>
        <xdr:cNvPicPr>
          <a:picLocks noChangeAspect="1"/>
        </xdr:cNvPicPr>
      </xdr:nvPicPr>
      <xdr:blipFill>
        <a:blip xmlns:r="http://schemas.openxmlformats.org/officeDocument/2006/relationships" r:embed="rId30"/>
        <a:stretch>
          <a:fillRect/>
        </a:stretch>
      </xdr:blipFill>
      <xdr:spPr>
        <a:xfrm>
          <a:off x="500063" y="145196719"/>
          <a:ext cx="12374702" cy="4544059"/>
        </a:xfrm>
        <a:prstGeom prst="rect">
          <a:avLst/>
        </a:prstGeom>
      </xdr:spPr>
    </xdr:pic>
    <xdr:clientData/>
  </xdr:twoCellAnchor>
  <xdr:twoCellAnchor editAs="oneCell">
    <xdr:from>
      <xdr:col>1</xdr:col>
      <xdr:colOff>0</xdr:colOff>
      <xdr:row>835</xdr:row>
      <xdr:rowOff>0</xdr:rowOff>
    </xdr:from>
    <xdr:to>
      <xdr:col>21</xdr:col>
      <xdr:colOff>54114</xdr:colOff>
      <xdr:row>860</xdr:row>
      <xdr:rowOff>88741</xdr:rowOff>
    </xdr:to>
    <xdr:pic>
      <xdr:nvPicPr>
        <xdr:cNvPr id="58" name="図 57">
          <a:extLst>
            <a:ext uri="{FF2B5EF4-FFF2-40B4-BE49-F238E27FC236}">
              <a16:creationId xmlns:a16="http://schemas.microsoft.com/office/drawing/2014/main" id="{8403A983-3B8D-A11D-ABA7-92AFAAAA23B9}"/>
            </a:ext>
          </a:extLst>
        </xdr:cNvPr>
        <xdr:cNvPicPr>
          <a:picLocks noChangeAspect="1"/>
        </xdr:cNvPicPr>
      </xdr:nvPicPr>
      <xdr:blipFill>
        <a:blip xmlns:r="http://schemas.openxmlformats.org/officeDocument/2006/relationships" r:embed="rId31"/>
        <a:stretch>
          <a:fillRect/>
        </a:stretch>
      </xdr:blipFill>
      <xdr:spPr>
        <a:xfrm>
          <a:off x="500063" y="150197344"/>
          <a:ext cx="12365176" cy="4553585"/>
        </a:xfrm>
        <a:prstGeom prst="rect">
          <a:avLst/>
        </a:prstGeom>
      </xdr:spPr>
    </xdr:pic>
    <xdr:clientData/>
  </xdr:twoCellAnchor>
  <xdr:twoCellAnchor editAs="oneCell">
    <xdr:from>
      <xdr:col>1</xdr:col>
      <xdr:colOff>0</xdr:colOff>
      <xdr:row>862</xdr:row>
      <xdr:rowOff>0</xdr:rowOff>
    </xdr:from>
    <xdr:to>
      <xdr:col>21</xdr:col>
      <xdr:colOff>44587</xdr:colOff>
      <xdr:row>887</xdr:row>
      <xdr:rowOff>69689</xdr:rowOff>
    </xdr:to>
    <xdr:pic>
      <xdr:nvPicPr>
        <xdr:cNvPr id="59" name="図 58">
          <a:extLst>
            <a:ext uri="{FF2B5EF4-FFF2-40B4-BE49-F238E27FC236}">
              <a16:creationId xmlns:a16="http://schemas.microsoft.com/office/drawing/2014/main" id="{E064C41C-3B3E-EA2E-2186-C0C834CAA984}"/>
            </a:ext>
          </a:extLst>
        </xdr:cNvPr>
        <xdr:cNvPicPr>
          <a:picLocks noChangeAspect="1"/>
        </xdr:cNvPicPr>
      </xdr:nvPicPr>
      <xdr:blipFill>
        <a:blip xmlns:r="http://schemas.openxmlformats.org/officeDocument/2006/relationships" r:embed="rId32"/>
        <a:stretch>
          <a:fillRect/>
        </a:stretch>
      </xdr:blipFill>
      <xdr:spPr>
        <a:xfrm>
          <a:off x="500063" y="155174156"/>
          <a:ext cx="12355649" cy="4534533"/>
        </a:xfrm>
        <a:prstGeom prst="rect">
          <a:avLst/>
        </a:prstGeom>
      </xdr:spPr>
    </xdr:pic>
    <xdr:clientData/>
  </xdr:twoCellAnchor>
  <xdr:twoCellAnchor editAs="oneCell">
    <xdr:from>
      <xdr:col>1</xdr:col>
      <xdr:colOff>0</xdr:colOff>
      <xdr:row>889</xdr:row>
      <xdr:rowOff>0</xdr:rowOff>
    </xdr:from>
    <xdr:to>
      <xdr:col>21</xdr:col>
      <xdr:colOff>35061</xdr:colOff>
      <xdr:row>914</xdr:row>
      <xdr:rowOff>69689</xdr:rowOff>
    </xdr:to>
    <xdr:pic>
      <xdr:nvPicPr>
        <xdr:cNvPr id="60" name="図 59">
          <a:extLst>
            <a:ext uri="{FF2B5EF4-FFF2-40B4-BE49-F238E27FC236}">
              <a16:creationId xmlns:a16="http://schemas.microsoft.com/office/drawing/2014/main" id="{AC9D2FF3-D5EA-F54A-49AA-1067028CE525}"/>
            </a:ext>
          </a:extLst>
        </xdr:cNvPr>
        <xdr:cNvPicPr>
          <a:picLocks noChangeAspect="1"/>
        </xdr:cNvPicPr>
      </xdr:nvPicPr>
      <xdr:blipFill>
        <a:blip xmlns:r="http://schemas.openxmlformats.org/officeDocument/2006/relationships" r:embed="rId33"/>
        <a:stretch>
          <a:fillRect/>
        </a:stretch>
      </xdr:blipFill>
      <xdr:spPr>
        <a:xfrm>
          <a:off x="500063" y="160150969"/>
          <a:ext cx="12346123" cy="4534533"/>
        </a:xfrm>
        <a:prstGeom prst="rect">
          <a:avLst/>
        </a:prstGeom>
      </xdr:spPr>
    </xdr:pic>
    <xdr:clientData/>
  </xdr:twoCellAnchor>
  <xdr:twoCellAnchor editAs="oneCell">
    <xdr:from>
      <xdr:col>1</xdr:col>
      <xdr:colOff>0</xdr:colOff>
      <xdr:row>916</xdr:row>
      <xdr:rowOff>0</xdr:rowOff>
    </xdr:from>
    <xdr:to>
      <xdr:col>21</xdr:col>
      <xdr:colOff>44587</xdr:colOff>
      <xdr:row>941</xdr:row>
      <xdr:rowOff>79215</xdr:rowOff>
    </xdr:to>
    <xdr:pic>
      <xdr:nvPicPr>
        <xdr:cNvPr id="61" name="図 60">
          <a:extLst>
            <a:ext uri="{FF2B5EF4-FFF2-40B4-BE49-F238E27FC236}">
              <a16:creationId xmlns:a16="http://schemas.microsoft.com/office/drawing/2014/main" id="{82E3C017-3908-2384-694F-8EAEEEF651EF}"/>
            </a:ext>
          </a:extLst>
        </xdr:cNvPr>
        <xdr:cNvPicPr>
          <a:picLocks noChangeAspect="1"/>
        </xdr:cNvPicPr>
      </xdr:nvPicPr>
      <xdr:blipFill>
        <a:blip xmlns:r="http://schemas.openxmlformats.org/officeDocument/2006/relationships" r:embed="rId34"/>
        <a:stretch>
          <a:fillRect/>
        </a:stretch>
      </xdr:blipFill>
      <xdr:spPr>
        <a:xfrm>
          <a:off x="500063" y="165115875"/>
          <a:ext cx="12355649" cy="4544059"/>
        </a:xfrm>
        <a:prstGeom prst="rect">
          <a:avLst/>
        </a:prstGeom>
      </xdr:spPr>
    </xdr:pic>
    <xdr:clientData/>
  </xdr:twoCellAnchor>
  <xdr:twoCellAnchor editAs="oneCell">
    <xdr:from>
      <xdr:col>1</xdr:col>
      <xdr:colOff>0</xdr:colOff>
      <xdr:row>944</xdr:row>
      <xdr:rowOff>0</xdr:rowOff>
    </xdr:from>
    <xdr:to>
      <xdr:col>21</xdr:col>
      <xdr:colOff>73166</xdr:colOff>
      <xdr:row>969</xdr:row>
      <xdr:rowOff>88741</xdr:rowOff>
    </xdr:to>
    <xdr:pic>
      <xdr:nvPicPr>
        <xdr:cNvPr id="62" name="図 61">
          <a:extLst>
            <a:ext uri="{FF2B5EF4-FFF2-40B4-BE49-F238E27FC236}">
              <a16:creationId xmlns:a16="http://schemas.microsoft.com/office/drawing/2014/main" id="{B28D4B5C-5D71-4A37-C40D-B3E8805E25C5}"/>
            </a:ext>
          </a:extLst>
        </xdr:cNvPr>
        <xdr:cNvPicPr>
          <a:picLocks noChangeAspect="1"/>
        </xdr:cNvPicPr>
      </xdr:nvPicPr>
      <xdr:blipFill>
        <a:blip xmlns:r="http://schemas.openxmlformats.org/officeDocument/2006/relationships" r:embed="rId35"/>
        <a:stretch>
          <a:fillRect/>
        </a:stretch>
      </xdr:blipFill>
      <xdr:spPr>
        <a:xfrm>
          <a:off x="500063" y="170116500"/>
          <a:ext cx="12384228" cy="4553585"/>
        </a:xfrm>
        <a:prstGeom prst="rect">
          <a:avLst/>
        </a:prstGeom>
      </xdr:spPr>
    </xdr:pic>
    <xdr:clientData/>
  </xdr:twoCellAnchor>
  <xdr:twoCellAnchor editAs="oneCell">
    <xdr:from>
      <xdr:col>1</xdr:col>
      <xdr:colOff>0</xdr:colOff>
      <xdr:row>972</xdr:row>
      <xdr:rowOff>0</xdr:rowOff>
    </xdr:from>
    <xdr:to>
      <xdr:col>21</xdr:col>
      <xdr:colOff>63640</xdr:colOff>
      <xdr:row>997</xdr:row>
      <xdr:rowOff>79215</xdr:rowOff>
    </xdr:to>
    <xdr:pic>
      <xdr:nvPicPr>
        <xdr:cNvPr id="63" name="図 62">
          <a:extLst>
            <a:ext uri="{FF2B5EF4-FFF2-40B4-BE49-F238E27FC236}">
              <a16:creationId xmlns:a16="http://schemas.microsoft.com/office/drawing/2014/main" id="{42E50ACF-6CBB-B4EE-8977-0AF8A10FCB1A}"/>
            </a:ext>
          </a:extLst>
        </xdr:cNvPr>
        <xdr:cNvPicPr>
          <a:picLocks noChangeAspect="1"/>
        </xdr:cNvPicPr>
      </xdr:nvPicPr>
      <xdr:blipFill>
        <a:blip xmlns:r="http://schemas.openxmlformats.org/officeDocument/2006/relationships" r:embed="rId36"/>
        <a:stretch>
          <a:fillRect/>
        </a:stretch>
      </xdr:blipFill>
      <xdr:spPr>
        <a:xfrm>
          <a:off x="500063" y="175117125"/>
          <a:ext cx="12374702" cy="4544059"/>
        </a:xfrm>
        <a:prstGeom prst="rect">
          <a:avLst/>
        </a:prstGeom>
      </xdr:spPr>
    </xdr:pic>
    <xdr:clientData/>
  </xdr:twoCellAnchor>
  <xdr:twoCellAnchor editAs="oneCell">
    <xdr:from>
      <xdr:col>1</xdr:col>
      <xdr:colOff>0</xdr:colOff>
      <xdr:row>1027</xdr:row>
      <xdr:rowOff>0</xdr:rowOff>
    </xdr:from>
    <xdr:to>
      <xdr:col>21</xdr:col>
      <xdr:colOff>44587</xdr:colOff>
      <xdr:row>1052</xdr:row>
      <xdr:rowOff>60163</xdr:rowOff>
    </xdr:to>
    <xdr:pic>
      <xdr:nvPicPr>
        <xdr:cNvPr id="64" name="図 63">
          <a:extLst>
            <a:ext uri="{FF2B5EF4-FFF2-40B4-BE49-F238E27FC236}">
              <a16:creationId xmlns:a16="http://schemas.microsoft.com/office/drawing/2014/main" id="{46DE21AE-DE6A-D1EE-1D3A-36839F54953D}"/>
            </a:ext>
          </a:extLst>
        </xdr:cNvPr>
        <xdr:cNvPicPr>
          <a:picLocks noChangeAspect="1"/>
        </xdr:cNvPicPr>
      </xdr:nvPicPr>
      <xdr:blipFill>
        <a:blip xmlns:r="http://schemas.openxmlformats.org/officeDocument/2006/relationships" r:embed="rId37"/>
        <a:stretch>
          <a:fillRect/>
        </a:stretch>
      </xdr:blipFill>
      <xdr:spPr>
        <a:xfrm>
          <a:off x="500063" y="185094563"/>
          <a:ext cx="12355649" cy="4525006"/>
        </a:xfrm>
        <a:prstGeom prst="rect">
          <a:avLst/>
        </a:prstGeom>
      </xdr:spPr>
    </xdr:pic>
    <xdr:clientData/>
  </xdr:twoCellAnchor>
  <xdr:twoCellAnchor editAs="oneCell">
    <xdr:from>
      <xdr:col>1</xdr:col>
      <xdr:colOff>0</xdr:colOff>
      <xdr:row>999</xdr:row>
      <xdr:rowOff>0</xdr:rowOff>
    </xdr:from>
    <xdr:to>
      <xdr:col>21</xdr:col>
      <xdr:colOff>25535</xdr:colOff>
      <xdr:row>1024</xdr:row>
      <xdr:rowOff>50637</xdr:rowOff>
    </xdr:to>
    <xdr:pic>
      <xdr:nvPicPr>
        <xdr:cNvPr id="65" name="図 64">
          <a:extLst>
            <a:ext uri="{FF2B5EF4-FFF2-40B4-BE49-F238E27FC236}">
              <a16:creationId xmlns:a16="http://schemas.microsoft.com/office/drawing/2014/main" id="{73D69283-971E-B7EB-438D-642C3239D132}"/>
            </a:ext>
          </a:extLst>
        </xdr:cNvPr>
        <xdr:cNvPicPr>
          <a:picLocks noChangeAspect="1"/>
        </xdr:cNvPicPr>
      </xdr:nvPicPr>
      <xdr:blipFill>
        <a:blip xmlns:r="http://schemas.openxmlformats.org/officeDocument/2006/relationships" r:embed="rId38"/>
        <a:stretch>
          <a:fillRect/>
        </a:stretch>
      </xdr:blipFill>
      <xdr:spPr>
        <a:xfrm>
          <a:off x="500063" y="180093938"/>
          <a:ext cx="12336597" cy="4515480"/>
        </a:xfrm>
        <a:prstGeom prst="rect">
          <a:avLst/>
        </a:prstGeom>
      </xdr:spPr>
    </xdr:pic>
    <xdr:clientData/>
  </xdr:twoCellAnchor>
  <xdr:twoCellAnchor editAs="oneCell">
    <xdr:from>
      <xdr:col>1</xdr:col>
      <xdr:colOff>0</xdr:colOff>
      <xdr:row>1055</xdr:row>
      <xdr:rowOff>0</xdr:rowOff>
    </xdr:from>
    <xdr:to>
      <xdr:col>21</xdr:col>
      <xdr:colOff>63640</xdr:colOff>
      <xdr:row>1080</xdr:row>
      <xdr:rowOff>79216</xdr:rowOff>
    </xdr:to>
    <xdr:pic>
      <xdr:nvPicPr>
        <xdr:cNvPr id="66" name="図 65">
          <a:extLst>
            <a:ext uri="{FF2B5EF4-FFF2-40B4-BE49-F238E27FC236}">
              <a16:creationId xmlns:a16="http://schemas.microsoft.com/office/drawing/2014/main" id="{F0E6B148-1115-A826-5BA4-283239C6A3B5}"/>
            </a:ext>
          </a:extLst>
        </xdr:cNvPr>
        <xdr:cNvPicPr>
          <a:picLocks noChangeAspect="1"/>
        </xdr:cNvPicPr>
      </xdr:nvPicPr>
      <xdr:blipFill>
        <a:blip xmlns:r="http://schemas.openxmlformats.org/officeDocument/2006/relationships" r:embed="rId39"/>
        <a:stretch>
          <a:fillRect/>
        </a:stretch>
      </xdr:blipFill>
      <xdr:spPr>
        <a:xfrm>
          <a:off x="500063" y="190095188"/>
          <a:ext cx="12374702" cy="4544059"/>
        </a:xfrm>
        <a:prstGeom prst="rect">
          <a:avLst/>
        </a:prstGeom>
      </xdr:spPr>
    </xdr:pic>
    <xdr:clientData/>
  </xdr:twoCellAnchor>
  <xdr:twoCellAnchor editAs="oneCell">
    <xdr:from>
      <xdr:col>1</xdr:col>
      <xdr:colOff>0</xdr:colOff>
      <xdr:row>1083</xdr:row>
      <xdr:rowOff>0</xdr:rowOff>
    </xdr:from>
    <xdr:to>
      <xdr:col>21</xdr:col>
      <xdr:colOff>63640</xdr:colOff>
      <xdr:row>1108</xdr:row>
      <xdr:rowOff>107795</xdr:rowOff>
    </xdr:to>
    <xdr:pic>
      <xdr:nvPicPr>
        <xdr:cNvPr id="67" name="図 66">
          <a:extLst>
            <a:ext uri="{FF2B5EF4-FFF2-40B4-BE49-F238E27FC236}">
              <a16:creationId xmlns:a16="http://schemas.microsoft.com/office/drawing/2014/main" id="{F1D41F1D-AA51-2422-88B0-4CC1F24117FB}"/>
            </a:ext>
          </a:extLst>
        </xdr:cNvPr>
        <xdr:cNvPicPr>
          <a:picLocks noChangeAspect="1"/>
        </xdr:cNvPicPr>
      </xdr:nvPicPr>
      <xdr:blipFill>
        <a:blip xmlns:r="http://schemas.openxmlformats.org/officeDocument/2006/relationships" r:embed="rId40"/>
        <a:stretch>
          <a:fillRect/>
        </a:stretch>
      </xdr:blipFill>
      <xdr:spPr>
        <a:xfrm>
          <a:off x="500063" y="195095813"/>
          <a:ext cx="12374702" cy="4572638"/>
        </a:xfrm>
        <a:prstGeom prst="rect">
          <a:avLst/>
        </a:prstGeom>
      </xdr:spPr>
    </xdr:pic>
    <xdr:clientData/>
  </xdr:twoCellAnchor>
  <xdr:twoCellAnchor editAs="oneCell">
    <xdr:from>
      <xdr:col>1</xdr:col>
      <xdr:colOff>0</xdr:colOff>
      <xdr:row>1111</xdr:row>
      <xdr:rowOff>0</xdr:rowOff>
    </xdr:from>
    <xdr:to>
      <xdr:col>21</xdr:col>
      <xdr:colOff>54114</xdr:colOff>
      <xdr:row>1136</xdr:row>
      <xdr:rowOff>69690</xdr:rowOff>
    </xdr:to>
    <xdr:pic>
      <xdr:nvPicPr>
        <xdr:cNvPr id="69" name="図 68">
          <a:extLst>
            <a:ext uri="{FF2B5EF4-FFF2-40B4-BE49-F238E27FC236}">
              <a16:creationId xmlns:a16="http://schemas.microsoft.com/office/drawing/2014/main" id="{0FABDC52-193F-D03D-2B9D-673813A552F8}"/>
            </a:ext>
          </a:extLst>
        </xdr:cNvPr>
        <xdr:cNvPicPr>
          <a:picLocks noChangeAspect="1"/>
        </xdr:cNvPicPr>
      </xdr:nvPicPr>
      <xdr:blipFill>
        <a:blip xmlns:r="http://schemas.openxmlformats.org/officeDocument/2006/relationships" r:embed="rId41"/>
        <a:stretch>
          <a:fillRect/>
        </a:stretch>
      </xdr:blipFill>
      <xdr:spPr>
        <a:xfrm>
          <a:off x="500063" y="200096438"/>
          <a:ext cx="12365176" cy="4534533"/>
        </a:xfrm>
        <a:prstGeom prst="rect">
          <a:avLst/>
        </a:prstGeom>
      </xdr:spPr>
    </xdr:pic>
    <xdr:clientData/>
  </xdr:twoCellAnchor>
  <xdr:twoCellAnchor editAs="oneCell">
    <xdr:from>
      <xdr:col>1</xdr:col>
      <xdr:colOff>0</xdr:colOff>
      <xdr:row>1139</xdr:row>
      <xdr:rowOff>0</xdr:rowOff>
    </xdr:from>
    <xdr:to>
      <xdr:col>21</xdr:col>
      <xdr:colOff>35061</xdr:colOff>
      <xdr:row>1164</xdr:row>
      <xdr:rowOff>60163</xdr:rowOff>
    </xdr:to>
    <xdr:pic>
      <xdr:nvPicPr>
        <xdr:cNvPr id="70" name="図 69">
          <a:extLst>
            <a:ext uri="{FF2B5EF4-FFF2-40B4-BE49-F238E27FC236}">
              <a16:creationId xmlns:a16="http://schemas.microsoft.com/office/drawing/2014/main" id="{F73061C7-ABCB-9C50-BB70-3997EAA98D7F}"/>
            </a:ext>
          </a:extLst>
        </xdr:cNvPr>
        <xdr:cNvPicPr>
          <a:picLocks noChangeAspect="1"/>
        </xdr:cNvPicPr>
      </xdr:nvPicPr>
      <xdr:blipFill>
        <a:blip xmlns:r="http://schemas.openxmlformats.org/officeDocument/2006/relationships" r:embed="rId42"/>
        <a:stretch>
          <a:fillRect/>
        </a:stretch>
      </xdr:blipFill>
      <xdr:spPr>
        <a:xfrm>
          <a:off x="500063" y="205097063"/>
          <a:ext cx="12346123" cy="4525006"/>
        </a:xfrm>
        <a:prstGeom prst="rect">
          <a:avLst/>
        </a:prstGeom>
      </xdr:spPr>
    </xdr:pic>
    <xdr:clientData/>
  </xdr:twoCellAnchor>
  <xdr:twoCellAnchor editAs="oneCell">
    <xdr:from>
      <xdr:col>1</xdr:col>
      <xdr:colOff>0</xdr:colOff>
      <xdr:row>1167</xdr:row>
      <xdr:rowOff>0</xdr:rowOff>
    </xdr:from>
    <xdr:to>
      <xdr:col>21</xdr:col>
      <xdr:colOff>44587</xdr:colOff>
      <xdr:row>1192</xdr:row>
      <xdr:rowOff>69690</xdr:rowOff>
    </xdr:to>
    <xdr:pic>
      <xdr:nvPicPr>
        <xdr:cNvPr id="72" name="図 71">
          <a:extLst>
            <a:ext uri="{FF2B5EF4-FFF2-40B4-BE49-F238E27FC236}">
              <a16:creationId xmlns:a16="http://schemas.microsoft.com/office/drawing/2014/main" id="{9A1FE362-F2EF-E81C-E25C-C85355090480}"/>
            </a:ext>
          </a:extLst>
        </xdr:cNvPr>
        <xdr:cNvPicPr>
          <a:picLocks noChangeAspect="1"/>
        </xdr:cNvPicPr>
      </xdr:nvPicPr>
      <xdr:blipFill>
        <a:blip xmlns:r="http://schemas.openxmlformats.org/officeDocument/2006/relationships" r:embed="rId43"/>
        <a:stretch>
          <a:fillRect/>
        </a:stretch>
      </xdr:blipFill>
      <xdr:spPr>
        <a:xfrm>
          <a:off x="500063" y="210097688"/>
          <a:ext cx="12355649" cy="4534533"/>
        </a:xfrm>
        <a:prstGeom prst="rect">
          <a:avLst/>
        </a:prstGeom>
      </xdr:spPr>
    </xdr:pic>
    <xdr:clientData/>
  </xdr:twoCellAnchor>
  <xdr:twoCellAnchor editAs="oneCell">
    <xdr:from>
      <xdr:col>1</xdr:col>
      <xdr:colOff>0</xdr:colOff>
      <xdr:row>1195</xdr:row>
      <xdr:rowOff>0</xdr:rowOff>
    </xdr:from>
    <xdr:to>
      <xdr:col>21</xdr:col>
      <xdr:colOff>35061</xdr:colOff>
      <xdr:row>1220</xdr:row>
      <xdr:rowOff>79216</xdr:rowOff>
    </xdr:to>
    <xdr:pic>
      <xdr:nvPicPr>
        <xdr:cNvPr id="73" name="図 72">
          <a:extLst>
            <a:ext uri="{FF2B5EF4-FFF2-40B4-BE49-F238E27FC236}">
              <a16:creationId xmlns:a16="http://schemas.microsoft.com/office/drawing/2014/main" id="{5CE7398E-3585-F8AF-A147-1191C77D2B6E}"/>
            </a:ext>
          </a:extLst>
        </xdr:cNvPr>
        <xdr:cNvPicPr>
          <a:picLocks noChangeAspect="1"/>
        </xdr:cNvPicPr>
      </xdr:nvPicPr>
      <xdr:blipFill>
        <a:blip xmlns:r="http://schemas.openxmlformats.org/officeDocument/2006/relationships" r:embed="rId44"/>
        <a:stretch>
          <a:fillRect/>
        </a:stretch>
      </xdr:blipFill>
      <xdr:spPr>
        <a:xfrm>
          <a:off x="500063" y="215098313"/>
          <a:ext cx="12346123" cy="4544059"/>
        </a:xfrm>
        <a:prstGeom prst="rect">
          <a:avLst/>
        </a:prstGeom>
      </xdr:spPr>
    </xdr:pic>
    <xdr:clientData/>
  </xdr:twoCellAnchor>
  <xdr:twoCellAnchor editAs="oneCell">
    <xdr:from>
      <xdr:col>1</xdr:col>
      <xdr:colOff>0</xdr:colOff>
      <xdr:row>1223</xdr:row>
      <xdr:rowOff>0</xdr:rowOff>
    </xdr:from>
    <xdr:to>
      <xdr:col>21</xdr:col>
      <xdr:colOff>63640</xdr:colOff>
      <xdr:row>1248</xdr:row>
      <xdr:rowOff>79216</xdr:rowOff>
    </xdr:to>
    <xdr:pic>
      <xdr:nvPicPr>
        <xdr:cNvPr id="74" name="図 73">
          <a:extLst>
            <a:ext uri="{FF2B5EF4-FFF2-40B4-BE49-F238E27FC236}">
              <a16:creationId xmlns:a16="http://schemas.microsoft.com/office/drawing/2014/main" id="{C343C0B2-0013-1559-9018-F8E0B1E3F09F}"/>
            </a:ext>
          </a:extLst>
        </xdr:cNvPr>
        <xdr:cNvPicPr>
          <a:picLocks noChangeAspect="1"/>
        </xdr:cNvPicPr>
      </xdr:nvPicPr>
      <xdr:blipFill>
        <a:blip xmlns:r="http://schemas.openxmlformats.org/officeDocument/2006/relationships" r:embed="rId45"/>
        <a:stretch>
          <a:fillRect/>
        </a:stretch>
      </xdr:blipFill>
      <xdr:spPr>
        <a:xfrm>
          <a:off x="500063" y="220098938"/>
          <a:ext cx="12374702" cy="4544059"/>
        </a:xfrm>
        <a:prstGeom prst="rect">
          <a:avLst/>
        </a:prstGeom>
      </xdr:spPr>
    </xdr:pic>
    <xdr:clientData/>
  </xdr:twoCellAnchor>
  <xdr:twoCellAnchor editAs="oneCell">
    <xdr:from>
      <xdr:col>1</xdr:col>
      <xdr:colOff>0</xdr:colOff>
      <xdr:row>1251</xdr:row>
      <xdr:rowOff>0</xdr:rowOff>
    </xdr:from>
    <xdr:to>
      <xdr:col>20</xdr:col>
      <xdr:colOff>606554</xdr:colOff>
      <xdr:row>1276</xdr:row>
      <xdr:rowOff>41111</xdr:rowOff>
    </xdr:to>
    <xdr:pic>
      <xdr:nvPicPr>
        <xdr:cNvPr id="75" name="図 74">
          <a:extLst>
            <a:ext uri="{FF2B5EF4-FFF2-40B4-BE49-F238E27FC236}">
              <a16:creationId xmlns:a16="http://schemas.microsoft.com/office/drawing/2014/main" id="{447CD24A-1D83-D5FE-5D1E-882CB974F7FA}"/>
            </a:ext>
          </a:extLst>
        </xdr:cNvPr>
        <xdr:cNvPicPr>
          <a:picLocks noChangeAspect="1"/>
        </xdr:cNvPicPr>
      </xdr:nvPicPr>
      <xdr:blipFill>
        <a:blip xmlns:r="http://schemas.openxmlformats.org/officeDocument/2006/relationships" r:embed="rId46"/>
        <a:stretch>
          <a:fillRect/>
        </a:stretch>
      </xdr:blipFill>
      <xdr:spPr>
        <a:xfrm>
          <a:off x="500063" y="225099563"/>
          <a:ext cx="12298491" cy="4505954"/>
        </a:xfrm>
        <a:prstGeom prst="rect">
          <a:avLst/>
        </a:prstGeom>
      </xdr:spPr>
    </xdr:pic>
    <xdr:clientData/>
  </xdr:twoCellAnchor>
  <xdr:twoCellAnchor editAs="oneCell">
    <xdr:from>
      <xdr:col>1</xdr:col>
      <xdr:colOff>0</xdr:colOff>
      <xdr:row>1279</xdr:row>
      <xdr:rowOff>0</xdr:rowOff>
    </xdr:from>
    <xdr:to>
      <xdr:col>21</xdr:col>
      <xdr:colOff>25535</xdr:colOff>
      <xdr:row>1304</xdr:row>
      <xdr:rowOff>69690</xdr:rowOff>
    </xdr:to>
    <xdr:pic>
      <xdr:nvPicPr>
        <xdr:cNvPr id="76" name="図 75">
          <a:extLst>
            <a:ext uri="{FF2B5EF4-FFF2-40B4-BE49-F238E27FC236}">
              <a16:creationId xmlns:a16="http://schemas.microsoft.com/office/drawing/2014/main" id="{8A04D504-1EDF-A5B2-3C57-BA8170F3640F}"/>
            </a:ext>
          </a:extLst>
        </xdr:cNvPr>
        <xdr:cNvPicPr>
          <a:picLocks noChangeAspect="1"/>
        </xdr:cNvPicPr>
      </xdr:nvPicPr>
      <xdr:blipFill>
        <a:blip xmlns:r="http://schemas.openxmlformats.org/officeDocument/2006/relationships" r:embed="rId47"/>
        <a:stretch>
          <a:fillRect/>
        </a:stretch>
      </xdr:blipFill>
      <xdr:spPr>
        <a:xfrm>
          <a:off x="500063" y="230100188"/>
          <a:ext cx="12336597" cy="4534533"/>
        </a:xfrm>
        <a:prstGeom prst="rect">
          <a:avLst/>
        </a:prstGeom>
      </xdr:spPr>
    </xdr:pic>
    <xdr:clientData/>
  </xdr:twoCellAnchor>
  <xdr:twoCellAnchor editAs="oneCell">
    <xdr:from>
      <xdr:col>1</xdr:col>
      <xdr:colOff>0</xdr:colOff>
      <xdr:row>1307</xdr:row>
      <xdr:rowOff>0</xdr:rowOff>
    </xdr:from>
    <xdr:to>
      <xdr:col>21</xdr:col>
      <xdr:colOff>54114</xdr:colOff>
      <xdr:row>1332</xdr:row>
      <xdr:rowOff>79216</xdr:rowOff>
    </xdr:to>
    <xdr:pic>
      <xdr:nvPicPr>
        <xdr:cNvPr id="77" name="図 76">
          <a:extLst>
            <a:ext uri="{FF2B5EF4-FFF2-40B4-BE49-F238E27FC236}">
              <a16:creationId xmlns:a16="http://schemas.microsoft.com/office/drawing/2014/main" id="{584F80C6-01A0-E0F3-F50F-8FE1EACEDEB7}"/>
            </a:ext>
          </a:extLst>
        </xdr:cNvPr>
        <xdr:cNvPicPr>
          <a:picLocks noChangeAspect="1"/>
        </xdr:cNvPicPr>
      </xdr:nvPicPr>
      <xdr:blipFill>
        <a:blip xmlns:r="http://schemas.openxmlformats.org/officeDocument/2006/relationships" r:embed="rId48"/>
        <a:stretch>
          <a:fillRect/>
        </a:stretch>
      </xdr:blipFill>
      <xdr:spPr>
        <a:xfrm>
          <a:off x="500063" y="235100813"/>
          <a:ext cx="12365176" cy="4544059"/>
        </a:xfrm>
        <a:prstGeom prst="rect">
          <a:avLst/>
        </a:prstGeom>
      </xdr:spPr>
    </xdr:pic>
    <xdr:clientData/>
  </xdr:twoCellAnchor>
  <xdr:twoCellAnchor editAs="oneCell">
    <xdr:from>
      <xdr:col>1</xdr:col>
      <xdr:colOff>0</xdr:colOff>
      <xdr:row>1335</xdr:row>
      <xdr:rowOff>0</xdr:rowOff>
    </xdr:from>
    <xdr:to>
      <xdr:col>21</xdr:col>
      <xdr:colOff>16008</xdr:colOff>
      <xdr:row>1360</xdr:row>
      <xdr:rowOff>88742</xdr:rowOff>
    </xdr:to>
    <xdr:pic>
      <xdr:nvPicPr>
        <xdr:cNvPr id="78" name="図 77">
          <a:extLst>
            <a:ext uri="{FF2B5EF4-FFF2-40B4-BE49-F238E27FC236}">
              <a16:creationId xmlns:a16="http://schemas.microsoft.com/office/drawing/2014/main" id="{AB3EEE67-DF15-88DD-36CC-37E8A07C2020}"/>
            </a:ext>
          </a:extLst>
        </xdr:cNvPr>
        <xdr:cNvPicPr>
          <a:picLocks noChangeAspect="1"/>
        </xdr:cNvPicPr>
      </xdr:nvPicPr>
      <xdr:blipFill>
        <a:blip xmlns:r="http://schemas.openxmlformats.org/officeDocument/2006/relationships" r:embed="rId49"/>
        <a:stretch>
          <a:fillRect/>
        </a:stretch>
      </xdr:blipFill>
      <xdr:spPr>
        <a:xfrm>
          <a:off x="500063" y="240101438"/>
          <a:ext cx="12327070" cy="4553585"/>
        </a:xfrm>
        <a:prstGeom prst="rect">
          <a:avLst/>
        </a:prstGeom>
      </xdr:spPr>
    </xdr:pic>
    <xdr:clientData/>
  </xdr:twoCellAnchor>
  <xdr:twoCellAnchor editAs="oneCell">
    <xdr:from>
      <xdr:col>1</xdr:col>
      <xdr:colOff>0</xdr:colOff>
      <xdr:row>1363</xdr:row>
      <xdr:rowOff>0</xdr:rowOff>
    </xdr:from>
    <xdr:to>
      <xdr:col>21</xdr:col>
      <xdr:colOff>44587</xdr:colOff>
      <xdr:row>1388</xdr:row>
      <xdr:rowOff>41111</xdr:rowOff>
    </xdr:to>
    <xdr:pic>
      <xdr:nvPicPr>
        <xdr:cNvPr id="79" name="図 78">
          <a:extLst>
            <a:ext uri="{FF2B5EF4-FFF2-40B4-BE49-F238E27FC236}">
              <a16:creationId xmlns:a16="http://schemas.microsoft.com/office/drawing/2014/main" id="{9D04185C-2E2C-12C6-F186-031205294AB3}"/>
            </a:ext>
          </a:extLst>
        </xdr:cNvPr>
        <xdr:cNvPicPr>
          <a:picLocks noChangeAspect="1"/>
        </xdr:cNvPicPr>
      </xdr:nvPicPr>
      <xdr:blipFill>
        <a:blip xmlns:r="http://schemas.openxmlformats.org/officeDocument/2006/relationships" r:embed="rId50"/>
        <a:stretch>
          <a:fillRect/>
        </a:stretch>
      </xdr:blipFill>
      <xdr:spPr>
        <a:xfrm>
          <a:off x="500063" y="245102063"/>
          <a:ext cx="12355649" cy="450595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zoomScaleNormal="100" workbookViewId="0">
      <pane xSplit="1" ySplit="8" topLeftCell="B54" activePane="bottomRight" state="frozen"/>
      <selection pane="topRight" activeCell="B1" sqref="B1"/>
      <selection pane="bottomLeft" activeCell="A9" sqref="A9"/>
      <selection pane="bottomRight" activeCell="D58" sqref="D58:O58"/>
    </sheetView>
  </sheetViews>
  <sheetFormatPr defaultRowHeight="18.75" x14ac:dyDescent="0.4"/>
  <cols>
    <col min="1" max="1" width="4.875" customWidth="1"/>
    <col min="2" max="2" width="12" customWidth="1"/>
    <col min="3" max="3" width="10.625" customWidth="1"/>
    <col min="4" max="6" width="8.25" customWidth="1"/>
    <col min="7" max="7" width="9.875" customWidth="1"/>
    <col min="10" max="15" width="7.75" customWidth="1"/>
  </cols>
  <sheetData>
    <row r="1" spans="1:18" x14ac:dyDescent="0.4">
      <c r="A1" s="1" t="s">
        <v>7</v>
      </c>
      <c r="C1" t="s">
        <v>36</v>
      </c>
    </row>
    <row r="2" spans="1:18" x14ac:dyDescent="0.4">
      <c r="A2" s="1" t="s">
        <v>8</v>
      </c>
      <c r="C2" t="s">
        <v>39</v>
      </c>
    </row>
    <row r="3" spans="1:18" x14ac:dyDescent="0.4">
      <c r="A3" s="1" t="s">
        <v>10</v>
      </c>
      <c r="C3" s="27">
        <v>100000</v>
      </c>
    </row>
    <row r="4" spans="1:18" x14ac:dyDescent="0.4">
      <c r="A4" s="1" t="s">
        <v>11</v>
      </c>
      <c r="C4" s="27" t="s">
        <v>35</v>
      </c>
    </row>
    <row r="5" spans="1:18" ht="19.5" thickBot="1" x14ac:dyDescent="0.45">
      <c r="A5" s="1" t="s">
        <v>12</v>
      </c>
      <c r="C5" s="27" t="s">
        <v>32</v>
      </c>
    </row>
    <row r="6" spans="1:18" ht="19.5" thickBot="1" x14ac:dyDescent="0.45">
      <c r="A6" s="22" t="s">
        <v>0</v>
      </c>
      <c r="B6" s="22" t="s">
        <v>1</v>
      </c>
      <c r="C6" s="22" t="s">
        <v>1</v>
      </c>
      <c r="D6" s="42" t="s">
        <v>23</v>
      </c>
      <c r="E6" s="23"/>
      <c r="F6" s="24"/>
      <c r="G6" s="78" t="s">
        <v>3</v>
      </c>
      <c r="H6" s="79"/>
      <c r="I6" s="85"/>
      <c r="J6" s="78" t="s">
        <v>21</v>
      </c>
      <c r="K6" s="79"/>
      <c r="L6" s="85"/>
      <c r="M6" s="78" t="s">
        <v>22</v>
      </c>
      <c r="N6" s="79"/>
      <c r="O6" s="85"/>
    </row>
    <row r="7" spans="1:18" ht="19.5" thickBot="1" x14ac:dyDescent="0.45">
      <c r="A7" s="25"/>
      <c r="B7" s="25" t="s">
        <v>2</v>
      </c>
      <c r="C7" s="47" t="s">
        <v>27</v>
      </c>
      <c r="D7" s="11">
        <v>1.27</v>
      </c>
      <c r="E7" s="12">
        <v>1.5</v>
      </c>
      <c r="F7" s="13">
        <v>2</v>
      </c>
      <c r="G7" s="11">
        <v>1.27</v>
      </c>
      <c r="H7" s="12">
        <v>1.5</v>
      </c>
      <c r="I7" s="13">
        <v>2</v>
      </c>
      <c r="J7" s="11">
        <v>1.27</v>
      </c>
      <c r="K7" s="12">
        <v>1.5</v>
      </c>
      <c r="L7" s="13">
        <v>2</v>
      </c>
      <c r="M7" s="11">
        <v>1.27</v>
      </c>
      <c r="N7" s="12">
        <v>1.5</v>
      </c>
      <c r="O7" s="13">
        <v>2</v>
      </c>
    </row>
    <row r="8" spans="1:18" ht="19.5" thickBot="1" x14ac:dyDescent="0.45">
      <c r="A8" s="26" t="s">
        <v>9</v>
      </c>
      <c r="B8" s="10"/>
      <c r="C8" s="43"/>
      <c r="D8" s="15"/>
      <c r="E8" s="14"/>
      <c r="F8" s="16"/>
      <c r="G8" s="17">
        <f>C3</f>
        <v>100000</v>
      </c>
      <c r="H8" s="18">
        <f>C3</f>
        <v>100000</v>
      </c>
      <c r="I8" s="19">
        <f>C3</f>
        <v>100000</v>
      </c>
      <c r="J8" s="82" t="s">
        <v>21</v>
      </c>
      <c r="K8" s="83"/>
      <c r="L8" s="84"/>
      <c r="M8" s="82"/>
      <c r="N8" s="83"/>
      <c r="O8" s="84"/>
    </row>
    <row r="9" spans="1:18" x14ac:dyDescent="0.4">
      <c r="A9" s="7">
        <v>1</v>
      </c>
      <c r="B9" s="21">
        <v>43830</v>
      </c>
      <c r="C9" s="44">
        <v>2</v>
      </c>
      <c r="D9" s="74">
        <v>1.27</v>
      </c>
      <c r="E9" s="75">
        <v>1.5</v>
      </c>
      <c r="F9" s="76">
        <v>2</v>
      </c>
      <c r="G9" s="20">
        <f>IF(D9="","",G8+M9)</f>
        <v>103810</v>
      </c>
      <c r="H9" s="20">
        <f>IF(E9="","",H8+N9)</f>
        <v>104500</v>
      </c>
      <c r="I9" s="20">
        <f>IF(F9="","",I8+O9)</f>
        <v>106000</v>
      </c>
      <c r="J9" s="39">
        <f t="shared" ref="J9:L12" si="0">IF(G8="","",G8*0.03)</f>
        <v>3000</v>
      </c>
      <c r="K9" s="40">
        <f t="shared" si="0"/>
        <v>3000</v>
      </c>
      <c r="L9" s="41">
        <f t="shared" si="0"/>
        <v>3000</v>
      </c>
      <c r="M9" s="39">
        <f t="shared" ref="M9:O12" si="1">IF(D9="","",J9*D9)</f>
        <v>3810</v>
      </c>
      <c r="N9" s="40">
        <f t="shared" si="1"/>
        <v>4500</v>
      </c>
      <c r="O9" s="41">
        <f t="shared" si="1"/>
        <v>6000</v>
      </c>
      <c r="P9" s="38"/>
      <c r="Q9" s="38"/>
      <c r="R9" s="38"/>
    </row>
    <row r="10" spans="1:18" x14ac:dyDescent="0.4">
      <c r="A10" s="7">
        <v>2</v>
      </c>
      <c r="B10" s="92">
        <v>43830</v>
      </c>
      <c r="C10" s="66">
        <v>1</v>
      </c>
      <c r="D10" s="67">
        <v>1.27</v>
      </c>
      <c r="E10" s="68">
        <v>1.5</v>
      </c>
      <c r="F10" s="69">
        <v>2</v>
      </c>
      <c r="G10" s="70">
        <f t="shared" ref="G10:G42" si="2">IF(D10="","",G9+M10)</f>
        <v>107765.16099999999</v>
      </c>
      <c r="H10" s="70">
        <f t="shared" ref="H10:H42" si="3">IF(E10="","",H9+N10)</f>
        <v>109202.5</v>
      </c>
      <c r="I10" s="70">
        <f t="shared" ref="I10:I42" si="4">IF(F10="","",I9+O10)</f>
        <v>112360</v>
      </c>
      <c r="J10" s="71">
        <f t="shared" si="0"/>
        <v>3114.2999999999997</v>
      </c>
      <c r="K10" s="72">
        <f t="shared" si="0"/>
        <v>3135</v>
      </c>
      <c r="L10" s="73">
        <f t="shared" si="0"/>
        <v>3180</v>
      </c>
      <c r="M10" s="71">
        <f t="shared" si="1"/>
        <v>3955.1609999999996</v>
      </c>
      <c r="N10" s="72">
        <f t="shared" si="1"/>
        <v>4702.5</v>
      </c>
      <c r="O10" s="73">
        <f t="shared" si="1"/>
        <v>6360</v>
      </c>
      <c r="P10" s="38"/>
      <c r="Q10" s="38"/>
      <c r="R10" s="38"/>
    </row>
    <row r="11" spans="1:18" x14ac:dyDescent="0.4">
      <c r="A11" s="7">
        <v>3</v>
      </c>
      <c r="B11" s="92">
        <v>43832</v>
      </c>
      <c r="C11" s="66">
        <v>1</v>
      </c>
      <c r="D11" s="67">
        <v>1.27</v>
      </c>
      <c r="E11" s="68">
        <v>1.5</v>
      </c>
      <c r="F11" s="69">
        <v>2</v>
      </c>
      <c r="G11" s="70">
        <f t="shared" si="2"/>
        <v>111871.01363409999</v>
      </c>
      <c r="H11" s="70">
        <f t="shared" si="3"/>
        <v>114116.6125</v>
      </c>
      <c r="I11" s="70">
        <f t="shared" si="4"/>
        <v>119101.6</v>
      </c>
      <c r="J11" s="71">
        <f t="shared" si="0"/>
        <v>3232.9548299999997</v>
      </c>
      <c r="K11" s="72">
        <f t="shared" si="0"/>
        <v>3276.0749999999998</v>
      </c>
      <c r="L11" s="73">
        <f t="shared" si="0"/>
        <v>3370.7999999999997</v>
      </c>
      <c r="M11" s="71">
        <f t="shared" si="1"/>
        <v>4105.8526340999997</v>
      </c>
      <c r="N11" s="72">
        <f t="shared" si="1"/>
        <v>4914.1124999999993</v>
      </c>
      <c r="O11" s="73">
        <f t="shared" si="1"/>
        <v>6741.5999999999995</v>
      </c>
      <c r="P11" s="38"/>
      <c r="Q11" s="38"/>
      <c r="R11" s="38"/>
    </row>
    <row r="12" spans="1:18" x14ac:dyDescent="0.4">
      <c r="A12" s="7">
        <v>4</v>
      </c>
      <c r="B12" s="92">
        <v>43832</v>
      </c>
      <c r="C12" s="66">
        <v>2</v>
      </c>
      <c r="D12" s="93">
        <v>1.27</v>
      </c>
      <c r="E12" s="94">
        <v>1.5</v>
      </c>
      <c r="F12" s="95">
        <v>2</v>
      </c>
      <c r="G12" s="96">
        <f t="shared" si="2"/>
        <v>116133.29925355921</v>
      </c>
      <c r="H12" s="96">
        <f t="shared" si="3"/>
        <v>119251.8600625</v>
      </c>
      <c r="I12" s="96">
        <f t="shared" si="4"/>
        <v>126247.69600000001</v>
      </c>
      <c r="J12" s="97">
        <f t="shared" si="0"/>
        <v>3356.1304090229996</v>
      </c>
      <c r="K12" s="98">
        <f t="shared" si="0"/>
        <v>3423.4983750000001</v>
      </c>
      <c r="L12" s="99">
        <f t="shared" si="0"/>
        <v>3573.0480000000002</v>
      </c>
      <c r="M12" s="97">
        <f t="shared" si="1"/>
        <v>4262.2856194592096</v>
      </c>
      <c r="N12" s="98">
        <f t="shared" si="1"/>
        <v>5135.2475625000006</v>
      </c>
      <c r="O12" s="99">
        <f t="shared" si="1"/>
        <v>7146.0960000000005</v>
      </c>
      <c r="P12" s="38"/>
      <c r="Q12" s="38"/>
      <c r="R12" s="38"/>
    </row>
    <row r="13" spans="1:18" x14ac:dyDescent="0.4">
      <c r="A13" s="7">
        <v>5</v>
      </c>
      <c r="B13" s="92">
        <v>43833</v>
      </c>
      <c r="C13" s="66">
        <v>2</v>
      </c>
      <c r="D13" s="67">
        <v>1.27</v>
      </c>
      <c r="E13" s="68">
        <v>1.5</v>
      </c>
      <c r="F13" s="69">
        <v>2</v>
      </c>
      <c r="G13" s="70">
        <f t="shared" si="2"/>
        <v>120557.97795511982</v>
      </c>
      <c r="H13" s="70">
        <f t="shared" si="3"/>
        <v>124618.19376531249</v>
      </c>
      <c r="I13" s="70">
        <f t="shared" si="4"/>
        <v>133822.55776000003</v>
      </c>
      <c r="J13" s="71">
        <f t="shared" ref="J13:J58" si="5">IF(G12="","",G12*0.03)</f>
        <v>3483.998977606776</v>
      </c>
      <c r="K13" s="72">
        <f t="shared" ref="K13:K58" si="6">IF(H12="","",H12*0.03)</f>
        <v>3577.5558018749998</v>
      </c>
      <c r="L13" s="73">
        <f t="shared" ref="L13:L58" si="7">IF(I12="","",I12*0.03)</f>
        <v>3787.4308800000003</v>
      </c>
      <c r="M13" s="71">
        <f t="shared" ref="M13:M58" si="8">IF(D13="","",J13*D13)</f>
        <v>4424.6787015606051</v>
      </c>
      <c r="N13" s="72">
        <f t="shared" ref="N13:N58" si="9">IF(E13="","",K13*E13)</f>
        <v>5366.3337028124997</v>
      </c>
      <c r="O13" s="73">
        <f t="shared" ref="O13:O58" si="10">IF(F13="","",L13*F13)</f>
        <v>7574.8617600000007</v>
      </c>
      <c r="P13" s="38"/>
      <c r="Q13" s="38"/>
      <c r="R13" s="38"/>
    </row>
    <row r="14" spans="1:18" x14ac:dyDescent="0.4">
      <c r="A14" s="7">
        <v>6</v>
      </c>
      <c r="B14" s="92">
        <v>43833</v>
      </c>
      <c r="C14" s="66">
        <v>1</v>
      </c>
      <c r="D14" s="67">
        <v>1.27</v>
      </c>
      <c r="E14" s="68">
        <v>-1</v>
      </c>
      <c r="F14" s="69">
        <v>-1</v>
      </c>
      <c r="G14" s="70">
        <f t="shared" si="2"/>
        <v>125151.23691520988</v>
      </c>
      <c r="H14" s="70">
        <f t="shared" si="3"/>
        <v>120879.64795235312</v>
      </c>
      <c r="I14" s="70">
        <f t="shared" si="4"/>
        <v>129807.88102720003</v>
      </c>
      <c r="J14" s="71">
        <f t="shared" si="5"/>
        <v>3616.7393386535941</v>
      </c>
      <c r="K14" s="72">
        <f t="shared" si="6"/>
        <v>3738.5458129593744</v>
      </c>
      <c r="L14" s="73">
        <f t="shared" si="7"/>
        <v>4014.6767328000005</v>
      </c>
      <c r="M14" s="71">
        <f t="shared" si="8"/>
        <v>4593.2589600900646</v>
      </c>
      <c r="N14" s="72">
        <f t="shared" si="9"/>
        <v>-3738.5458129593744</v>
      </c>
      <c r="O14" s="73">
        <f t="shared" si="10"/>
        <v>-4014.6767328000005</v>
      </c>
      <c r="P14" s="38"/>
      <c r="Q14" s="38"/>
      <c r="R14" s="38"/>
    </row>
    <row r="15" spans="1:18" x14ac:dyDescent="0.4">
      <c r="A15" s="7">
        <v>7</v>
      </c>
      <c r="B15" s="92">
        <v>43833</v>
      </c>
      <c r="C15" s="66">
        <v>2</v>
      </c>
      <c r="D15" s="67">
        <v>-1</v>
      </c>
      <c r="E15" s="68">
        <v>-1</v>
      </c>
      <c r="F15" s="69">
        <v>-1</v>
      </c>
      <c r="G15" s="70">
        <f t="shared" si="2"/>
        <v>121396.69980775358</v>
      </c>
      <c r="H15" s="70">
        <f t="shared" si="3"/>
        <v>117253.25851378252</v>
      </c>
      <c r="I15" s="70">
        <f t="shared" si="4"/>
        <v>125913.64459638402</v>
      </c>
      <c r="J15" s="71">
        <f t="shared" si="5"/>
        <v>3754.5371074562963</v>
      </c>
      <c r="K15" s="72">
        <f t="shared" si="6"/>
        <v>3626.3894385705935</v>
      </c>
      <c r="L15" s="73">
        <f t="shared" si="7"/>
        <v>3894.2364308160008</v>
      </c>
      <c r="M15" s="71">
        <f t="shared" si="8"/>
        <v>-3754.5371074562963</v>
      </c>
      <c r="N15" s="72">
        <f t="shared" si="9"/>
        <v>-3626.3894385705935</v>
      </c>
      <c r="O15" s="73">
        <f t="shared" si="10"/>
        <v>-3894.2364308160008</v>
      </c>
      <c r="P15" s="38"/>
      <c r="Q15" s="38"/>
      <c r="R15" s="38"/>
    </row>
    <row r="16" spans="1:18" x14ac:dyDescent="0.4">
      <c r="A16" s="7">
        <v>8</v>
      </c>
      <c r="B16" s="92">
        <v>43836</v>
      </c>
      <c r="C16" s="66">
        <v>1</v>
      </c>
      <c r="D16" s="93">
        <v>1.27</v>
      </c>
      <c r="E16" s="94">
        <v>1.5</v>
      </c>
      <c r="F16" s="95">
        <v>2</v>
      </c>
      <c r="G16" s="96">
        <f t="shared" si="2"/>
        <v>126021.91407042899</v>
      </c>
      <c r="H16" s="96">
        <f t="shared" si="3"/>
        <v>122529.65514690273</v>
      </c>
      <c r="I16" s="96">
        <f t="shared" si="4"/>
        <v>133468.46327216708</v>
      </c>
      <c r="J16" s="97">
        <f t="shared" si="5"/>
        <v>3641.9009942326074</v>
      </c>
      <c r="K16" s="98">
        <f t="shared" si="6"/>
        <v>3517.5977554134756</v>
      </c>
      <c r="L16" s="99">
        <f t="shared" si="7"/>
        <v>3777.4093378915204</v>
      </c>
      <c r="M16" s="97">
        <f t="shared" si="8"/>
        <v>4625.2142626754112</v>
      </c>
      <c r="N16" s="98">
        <f t="shared" si="9"/>
        <v>5276.3966331202137</v>
      </c>
      <c r="O16" s="99">
        <f t="shared" si="10"/>
        <v>7554.8186757830408</v>
      </c>
      <c r="P16" s="38"/>
      <c r="Q16" s="38"/>
      <c r="R16" s="38"/>
    </row>
    <row r="17" spans="1:18" x14ac:dyDescent="0.4">
      <c r="A17" s="7">
        <v>9</v>
      </c>
      <c r="B17" s="92">
        <v>43837</v>
      </c>
      <c r="C17" s="66">
        <v>1</v>
      </c>
      <c r="D17" s="67">
        <v>-1</v>
      </c>
      <c r="E17" s="68">
        <v>-1</v>
      </c>
      <c r="F17" s="69">
        <v>-1</v>
      </c>
      <c r="G17" s="70">
        <f t="shared" si="2"/>
        <v>122241.25664831612</v>
      </c>
      <c r="H17" s="70">
        <f t="shared" si="3"/>
        <v>118853.76549249564</v>
      </c>
      <c r="I17" s="70">
        <f t="shared" si="4"/>
        <v>129464.40937400206</v>
      </c>
      <c r="J17" s="71">
        <f t="shared" si="5"/>
        <v>3780.6574221128694</v>
      </c>
      <c r="K17" s="72">
        <f t="shared" si="6"/>
        <v>3675.8896544070817</v>
      </c>
      <c r="L17" s="73">
        <f t="shared" si="7"/>
        <v>4004.053898165012</v>
      </c>
      <c r="M17" s="71">
        <f t="shared" si="8"/>
        <v>-3780.6574221128694</v>
      </c>
      <c r="N17" s="72">
        <f t="shared" si="9"/>
        <v>-3675.8896544070817</v>
      </c>
      <c r="O17" s="73">
        <f t="shared" si="10"/>
        <v>-4004.053898165012</v>
      </c>
      <c r="P17" s="38"/>
      <c r="Q17" s="38"/>
      <c r="R17" s="38"/>
    </row>
    <row r="18" spans="1:18" x14ac:dyDescent="0.4">
      <c r="A18" s="7">
        <v>10</v>
      </c>
      <c r="B18" s="92">
        <v>43837</v>
      </c>
      <c r="C18" s="66">
        <v>2</v>
      </c>
      <c r="D18" s="67">
        <v>1.27</v>
      </c>
      <c r="E18" s="68">
        <v>1.5</v>
      </c>
      <c r="F18" s="69">
        <v>2</v>
      </c>
      <c r="G18" s="70">
        <f t="shared" si="2"/>
        <v>126898.64852661696</v>
      </c>
      <c r="H18" s="70">
        <f t="shared" si="3"/>
        <v>124202.18493965795</v>
      </c>
      <c r="I18" s="70">
        <f t="shared" si="4"/>
        <v>137232.27393644219</v>
      </c>
      <c r="J18" s="71">
        <f t="shared" si="5"/>
        <v>3667.2376994494834</v>
      </c>
      <c r="K18" s="72">
        <f t="shared" si="6"/>
        <v>3565.6129647748694</v>
      </c>
      <c r="L18" s="73">
        <f t="shared" si="7"/>
        <v>3883.9322812200617</v>
      </c>
      <c r="M18" s="71">
        <f t="shared" si="8"/>
        <v>4657.3918783008439</v>
      </c>
      <c r="N18" s="72">
        <f t="shared" si="9"/>
        <v>5348.4194471623041</v>
      </c>
      <c r="O18" s="73">
        <f t="shared" si="10"/>
        <v>7767.8645624401233</v>
      </c>
      <c r="P18" s="38"/>
      <c r="Q18" s="38"/>
      <c r="R18" s="38"/>
    </row>
    <row r="19" spans="1:18" x14ac:dyDescent="0.4">
      <c r="A19" s="7">
        <v>11</v>
      </c>
      <c r="B19" s="92">
        <v>43838</v>
      </c>
      <c r="C19" s="66">
        <v>2</v>
      </c>
      <c r="D19" s="93">
        <v>1.27</v>
      </c>
      <c r="E19" s="94">
        <v>1.5</v>
      </c>
      <c r="F19" s="95">
        <v>2</v>
      </c>
      <c r="G19" s="96">
        <f t="shared" si="2"/>
        <v>131733.48703548106</v>
      </c>
      <c r="H19" s="96">
        <f t="shared" si="3"/>
        <v>129791.28326194256</v>
      </c>
      <c r="I19" s="96">
        <f t="shared" si="4"/>
        <v>145466.2103726287</v>
      </c>
      <c r="J19" s="97">
        <f t="shared" si="5"/>
        <v>3806.9594557985088</v>
      </c>
      <c r="K19" s="98">
        <f t="shared" si="6"/>
        <v>3726.0655481897384</v>
      </c>
      <c r="L19" s="99">
        <f t="shared" si="7"/>
        <v>4116.968218093265</v>
      </c>
      <c r="M19" s="97">
        <f t="shared" si="8"/>
        <v>4834.8385088641062</v>
      </c>
      <c r="N19" s="98">
        <f t="shared" si="9"/>
        <v>5589.098322284608</v>
      </c>
      <c r="O19" s="99">
        <f t="shared" si="10"/>
        <v>8233.93643618653</v>
      </c>
      <c r="P19" s="38"/>
      <c r="Q19" s="38"/>
      <c r="R19" s="38"/>
    </row>
    <row r="20" spans="1:18" x14ac:dyDescent="0.4">
      <c r="A20" s="7">
        <v>12</v>
      </c>
      <c r="B20" s="92">
        <v>43838</v>
      </c>
      <c r="C20" s="66">
        <v>1</v>
      </c>
      <c r="D20" s="67">
        <v>1.27</v>
      </c>
      <c r="E20" s="68">
        <v>1.5</v>
      </c>
      <c r="F20" s="69">
        <v>2</v>
      </c>
      <c r="G20" s="70">
        <f t="shared" si="2"/>
        <v>136752.53289153287</v>
      </c>
      <c r="H20" s="70">
        <f t="shared" si="3"/>
        <v>135631.89100872999</v>
      </c>
      <c r="I20" s="70">
        <f t="shared" si="4"/>
        <v>154194.18299498642</v>
      </c>
      <c r="J20" s="71">
        <f t="shared" si="5"/>
        <v>3952.0046110644316</v>
      </c>
      <c r="K20" s="72">
        <f t="shared" si="6"/>
        <v>3893.7384978582768</v>
      </c>
      <c r="L20" s="73">
        <f t="shared" si="7"/>
        <v>4363.9863111788609</v>
      </c>
      <c r="M20" s="71">
        <f t="shared" si="8"/>
        <v>5019.0458560518282</v>
      </c>
      <c r="N20" s="72">
        <f t="shared" si="9"/>
        <v>5840.6077467874147</v>
      </c>
      <c r="O20" s="73">
        <f t="shared" si="10"/>
        <v>8727.9726223577218</v>
      </c>
      <c r="P20" s="38"/>
      <c r="Q20" s="38"/>
      <c r="R20" s="38"/>
    </row>
    <row r="21" spans="1:18" x14ac:dyDescent="0.4">
      <c r="A21" s="7">
        <v>13</v>
      </c>
      <c r="B21" s="92">
        <v>43839</v>
      </c>
      <c r="C21" s="66">
        <v>1</v>
      </c>
      <c r="D21" s="93">
        <v>1.27</v>
      </c>
      <c r="E21" s="94">
        <v>1.5</v>
      </c>
      <c r="F21" s="95">
        <v>2</v>
      </c>
      <c r="G21" s="96">
        <f t="shared" si="2"/>
        <v>141962.80439470027</v>
      </c>
      <c r="H21" s="96">
        <f t="shared" si="3"/>
        <v>141735.32610412283</v>
      </c>
      <c r="I21" s="96">
        <f t="shared" si="4"/>
        <v>163445.83397468561</v>
      </c>
      <c r="J21" s="97">
        <f t="shared" si="5"/>
        <v>4102.5759867459856</v>
      </c>
      <c r="K21" s="98">
        <f t="shared" si="6"/>
        <v>4068.9567302618993</v>
      </c>
      <c r="L21" s="99">
        <f t="shared" si="7"/>
        <v>4625.8254898495925</v>
      </c>
      <c r="M21" s="97">
        <f t="shared" si="8"/>
        <v>5210.2715031674015</v>
      </c>
      <c r="N21" s="98">
        <f t="shared" si="9"/>
        <v>6103.4350953928488</v>
      </c>
      <c r="O21" s="99">
        <f t="shared" si="10"/>
        <v>9251.650979699185</v>
      </c>
      <c r="P21" s="38"/>
      <c r="Q21" s="38"/>
      <c r="R21" s="38"/>
    </row>
    <row r="22" spans="1:18" x14ac:dyDescent="0.4">
      <c r="A22" s="7">
        <v>14</v>
      </c>
      <c r="B22" s="92">
        <v>43839</v>
      </c>
      <c r="C22" s="66">
        <v>1</v>
      </c>
      <c r="D22" s="67">
        <v>1.27</v>
      </c>
      <c r="E22" s="68">
        <v>1.5</v>
      </c>
      <c r="F22" s="69">
        <v>2</v>
      </c>
      <c r="G22" s="70">
        <f t="shared" si="2"/>
        <v>147371.58724213834</v>
      </c>
      <c r="H22" s="70">
        <f t="shared" si="3"/>
        <v>148113.41577880835</v>
      </c>
      <c r="I22" s="70">
        <f t="shared" si="4"/>
        <v>173252.58401316675</v>
      </c>
      <c r="J22" s="71">
        <f t="shared" si="5"/>
        <v>4258.8841318410077</v>
      </c>
      <c r="K22" s="72">
        <f t="shared" si="6"/>
        <v>4252.0597831236846</v>
      </c>
      <c r="L22" s="73">
        <f t="shared" si="7"/>
        <v>4903.3750192405678</v>
      </c>
      <c r="M22" s="71">
        <f t="shared" si="8"/>
        <v>5408.7828474380794</v>
      </c>
      <c r="N22" s="72">
        <f t="shared" si="9"/>
        <v>6378.0896746855269</v>
      </c>
      <c r="O22" s="73">
        <f t="shared" si="10"/>
        <v>9806.7500384811356</v>
      </c>
      <c r="P22" s="38"/>
      <c r="Q22" s="38"/>
      <c r="R22" s="38"/>
    </row>
    <row r="23" spans="1:18" x14ac:dyDescent="0.4">
      <c r="A23" s="7">
        <v>15</v>
      </c>
      <c r="B23" s="92">
        <v>43840</v>
      </c>
      <c r="C23" s="66">
        <v>2</v>
      </c>
      <c r="D23" s="67">
        <v>-1</v>
      </c>
      <c r="E23" s="68">
        <v>-1</v>
      </c>
      <c r="F23" s="69">
        <v>-1</v>
      </c>
      <c r="G23" s="70">
        <f t="shared" si="2"/>
        <v>142950.43962487418</v>
      </c>
      <c r="H23" s="70">
        <f t="shared" si="3"/>
        <v>143670.0133054441</v>
      </c>
      <c r="I23" s="70">
        <f t="shared" si="4"/>
        <v>168055.00649277176</v>
      </c>
      <c r="J23" s="71">
        <f t="shared" si="5"/>
        <v>4421.1476172641496</v>
      </c>
      <c r="K23" s="72">
        <f t="shared" si="6"/>
        <v>4443.40247336425</v>
      </c>
      <c r="L23" s="73">
        <f t="shared" si="7"/>
        <v>5197.5775203950025</v>
      </c>
      <c r="M23" s="71">
        <f t="shared" si="8"/>
        <v>-4421.1476172641496</v>
      </c>
      <c r="N23" s="72">
        <f t="shared" si="9"/>
        <v>-4443.40247336425</v>
      </c>
      <c r="O23" s="73">
        <f t="shared" si="10"/>
        <v>-5197.5775203950025</v>
      </c>
      <c r="P23" s="38"/>
      <c r="Q23" s="38"/>
      <c r="R23" s="38"/>
    </row>
    <row r="24" spans="1:18" x14ac:dyDescent="0.4">
      <c r="A24" s="7">
        <v>16</v>
      </c>
      <c r="B24" s="92">
        <v>43843</v>
      </c>
      <c r="C24" s="66">
        <v>1</v>
      </c>
      <c r="D24" s="67">
        <v>1.27</v>
      </c>
      <c r="E24" s="68">
        <v>1.5</v>
      </c>
      <c r="F24" s="69">
        <v>2</v>
      </c>
      <c r="G24" s="70">
        <f t="shared" si="2"/>
        <v>148396.85137458189</v>
      </c>
      <c r="H24" s="70">
        <f t="shared" si="3"/>
        <v>150135.16390418907</v>
      </c>
      <c r="I24" s="70">
        <f t="shared" si="4"/>
        <v>178138.30688233807</v>
      </c>
      <c r="J24" s="71">
        <f t="shared" si="5"/>
        <v>4288.5131887462258</v>
      </c>
      <c r="K24" s="72">
        <f t="shared" si="6"/>
        <v>4310.1003991633224</v>
      </c>
      <c r="L24" s="73">
        <f t="shared" si="7"/>
        <v>5041.650194783153</v>
      </c>
      <c r="M24" s="71">
        <f t="shared" si="8"/>
        <v>5446.4117497077068</v>
      </c>
      <c r="N24" s="72">
        <f t="shared" si="9"/>
        <v>6465.1505987449837</v>
      </c>
      <c r="O24" s="73">
        <f t="shared" si="10"/>
        <v>10083.300389566306</v>
      </c>
      <c r="P24" s="38"/>
      <c r="Q24" s="38"/>
      <c r="R24" s="38"/>
    </row>
    <row r="25" spans="1:18" x14ac:dyDescent="0.4">
      <c r="A25" s="7">
        <v>17</v>
      </c>
      <c r="B25" s="92">
        <v>43843</v>
      </c>
      <c r="C25" s="66">
        <v>1</v>
      </c>
      <c r="D25" s="93">
        <v>1.27</v>
      </c>
      <c r="E25" s="94">
        <v>1.5</v>
      </c>
      <c r="F25" s="95">
        <v>2</v>
      </c>
      <c r="G25" s="96">
        <f t="shared" si="2"/>
        <v>154050.77141195346</v>
      </c>
      <c r="H25" s="96">
        <f t="shared" si="3"/>
        <v>156891.24627987758</v>
      </c>
      <c r="I25" s="96">
        <f t="shared" si="4"/>
        <v>188826.60529527836</v>
      </c>
      <c r="J25" s="97">
        <f t="shared" si="5"/>
        <v>4451.9055412374564</v>
      </c>
      <c r="K25" s="98">
        <f t="shared" si="6"/>
        <v>4504.0549171256716</v>
      </c>
      <c r="L25" s="99">
        <f t="shared" si="7"/>
        <v>5344.1492064701424</v>
      </c>
      <c r="M25" s="97">
        <f t="shared" si="8"/>
        <v>5653.9200373715694</v>
      </c>
      <c r="N25" s="98">
        <f t="shared" si="9"/>
        <v>6756.0823756885075</v>
      </c>
      <c r="O25" s="99">
        <f t="shared" si="10"/>
        <v>10688.298412940285</v>
      </c>
      <c r="P25" s="38"/>
      <c r="Q25" s="38"/>
      <c r="R25" s="38"/>
    </row>
    <row r="26" spans="1:18" x14ac:dyDescent="0.4">
      <c r="A26" s="7">
        <v>18</v>
      </c>
      <c r="B26" s="92">
        <v>43843</v>
      </c>
      <c r="C26" s="66">
        <v>1</v>
      </c>
      <c r="D26" s="93">
        <v>1.27</v>
      </c>
      <c r="E26" s="94">
        <v>1.5</v>
      </c>
      <c r="F26" s="95">
        <v>2</v>
      </c>
      <c r="G26" s="96">
        <f t="shared" si="2"/>
        <v>159920.10580274891</v>
      </c>
      <c r="H26" s="96">
        <f t="shared" si="3"/>
        <v>163951.35236247207</v>
      </c>
      <c r="I26" s="96">
        <f t="shared" si="4"/>
        <v>200156.20161299506</v>
      </c>
      <c r="J26" s="97">
        <f t="shared" si="5"/>
        <v>4621.5231423586038</v>
      </c>
      <c r="K26" s="98">
        <f t="shared" si="6"/>
        <v>4706.7373883963273</v>
      </c>
      <c r="L26" s="99">
        <f t="shared" si="7"/>
        <v>5664.7981588583507</v>
      </c>
      <c r="M26" s="97">
        <f t="shared" si="8"/>
        <v>5869.3343907954268</v>
      </c>
      <c r="N26" s="98">
        <f t="shared" si="9"/>
        <v>7060.1060825944915</v>
      </c>
      <c r="O26" s="99">
        <f t="shared" si="10"/>
        <v>11329.596317716701</v>
      </c>
      <c r="P26" s="38"/>
      <c r="Q26" s="38"/>
      <c r="R26" s="38"/>
    </row>
    <row r="27" spans="1:18" x14ac:dyDescent="0.4">
      <c r="A27" s="7">
        <v>19</v>
      </c>
      <c r="B27" s="92">
        <v>43843</v>
      </c>
      <c r="C27" s="66">
        <v>2</v>
      </c>
      <c r="D27" s="67">
        <v>-1</v>
      </c>
      <c r="E27" s="68">
        <v>-1</v>
      </c>
      <c r="F27" s="69">
        <v>-1</v>
      </c>
      <c r="G27" s="70">
        <f t="shared" si="2"/>
        <v>155122.50262866644</v>
      </c>
      <c r="H27" s="70">
        <f t="shared" si="3"/>
        <v>159032.81179159789</v>
      </c>
      <c r="I27" s="70">
        <f t="shared" si="4"/>
        <v>194151.51556460522</v>
      </c>
      <c r="J27" s="71">
        <f t="shared" si="5"/>
        <v>4797.6031740824674</v>
      </c>
      <c r="K27" s="72">
        <f t="shared" si="6"/>
        <v>4918.5405708741619</v>
      </c>
      <c r="L27" s="73">
        <f t="shared" si="7"/>
        <v>6004.6860483898517</v>
      </c>
      <c r="M27" s="71">
        <f t="shared" si="8"/>
        <v>-4797.6031740824674</v>
      </c>
      <c r="N27" s="72">
        <f t="shared" si="9"/>
        <v>-4918.5405708741619</v>
      </c>
      <c r="O27" s="73">
        <f t="shared" si="10"/>
        <v>-6004.6860483898517</v>
      </c>
      <c r="P27" s="38"/>
      <c r="Q27" s="38"/>
      <c r="R27" s="38"/>
    </row>
    <row r="28" spans="1:18" x14ac:dyDescent="0.4">
      <c r="A28" s="7">
        <v>20</v>
      </c>
      <c r="B28" s="92">
        <v>43844</v>
      </c>
      <c r="C28" s="66">
        <v>2</v>
      </c>
      <c r="D28" s="67">
        <v>-1</v>
      </c>
      <c r="E28" s="68">
        <v>-1</v>
      </c>
      <c r="F28" s="69">
        <v>-1</v>
      </c>
      <c r="G28" s="70">
        <f t="shared" si="2"/>
        <v>150468.82754980645</v>
      </c>
      <c r="H28" s="70">
        <f t="shared" si="3"/>
        <v>154261.82743784995</v>
      </c>
      <c r="I28" s="70">
        <f t="shared" si="4"/>
        <v>188326.97009766707</v>
      </c>
      <c r="J28" s="71">
        <f t="shared" si="5"/>
        <v>4653.6750788599929</v>
      </c>
      <c r="K28" s="72">
        <f t="shared" si="6"/>
        <v>4770.9843537479364</v>
      </c>
      <c r="L28" s="73">
        <f t="shared" si="7"/>
        <v>5824.5454669381561</v>
      </c>
      <c r="M28" s="71">
        <f t="shared" si="8"/>
        <v>-4653.6750788599929</v>
      </c>
      <c r="N28" s="72">
        <f t="shared" si="9"/>
        <v>-4770.9843537479364</v>
      </c>
      <c r="O28" s="73">
        <f t="shared" si="10"/>
        <v>-5824.5454669381561</v>
      </c>
      <c r="P28" s="38"/>
      <c r="Q28" s="38"/>
      <c r="R28" s="38"/>
    </row>
    <row r="29" spans="1:18" x14ac:dyDescent="0.4">
      <c r="A29" s="7">
        <v>21</v>
      </c>
      <c r="B29" s="92">
        <v>43844</v>
      </c>
      <c r="C29" s="66">
        <v>1</v>
      </c>
      <c r="D29" s="67">
        <v>1.27</v>
      </c>
      <c r="E29" s="68">
        <v>1.5</v>
      </c>
      <c r="F29" s="69">
        <v>2</v>
      </c>
      <c r="G29" s="70">
        <f t="shared" si="2"/>
        <v>156201.68987945406</v>
      </c>
      <c r="H29" s="70">
        <f t="shared" si="3"/>
        <v>161203.6096725532</v>
      </c>
      <c r="I29" s="70">
        <f t="shared" si="4"/>
        <v>199626.5883035271</v>
      </c>
      <c r="J29" s="71">
        <f t="shared" si="5"/>
        <v>4514.0648264941929</v>
      </c>
      <c r="K29" s="72">
        <f t="shared" si="6"/>
        <v>4627.854823135498</v>
      </c>
      <c r="L29" s="73">
        <f t="shared" si="7"/>
        <v>5649.8091029300122</v>
      </c>
      <c r="M29" s="71">
        <f t="shared" si="8"/>
        <v>5732.8623296476253</v>
      </c>
      <c r="N29" s="72">
        <f t="shared" si="9"/>
        <v>6941.782234703247</v>
      </c>
      <c r="O29" s="73">
        <f t="shared" si="10"/>
        <v>11299.618205860024</v>
      </c>
      <c r="P29" s="38"/>
      <c r="Q29" s="38"/>
      <c r="R29" s="38"/>
    </row>
    <row r="30" spans="1:18" x14ac:dyDescent="0.4">
      <c r="A30" s="7">
        <v>22</v>
      </c>
      <c r="B30" s="92">
        <v>43844</v>
      </c>
      <c r="C30" s="66">
        <v>2</v>
      </c>
      <c r="D30" s="67">
        <v>1.27</v>
      </c>
      <c r="E30" s="68">
        <v>1.5</v>
      </c>
      <c r="F30" s="69">
        <v>2</v>
      </c>
      <c r="G30" s="70">
        <f t="shared" si="2"/>
        <v>162152.97426386125</v>
      </c>
      <c r="H30" s="70">
        <f t="shared" si="3"/>
        <v>168457.77210781811</v>
      </c>
      <c r="I30" s="70">
        <f t="shared" si="4"/>
        <v>211604.18360173871</v>
      </c>
      <c r="J30" s="71">
        <f t="shared" si="5"/>
        <v>4686.0506963836215</v>
      </c>
      <c r="K30" s="72">
        <f t="shared" si="6"/>
        <v>4836.1082901765958</v>
      </c>
      <c r="L30" s="73">
        <f t="shared" si="7"/>
        <v>5988.7976491058125</v>
      </c>
      <c r="M30" s="71">
        <f t="shared" si="8"/>
        <v>5951.2843844071995</v>
      </c>
      <c r="N30" s="72">
        <f t="shared" si="9"/>
        <v>7254.1624352648942</v>
      </c>
      <c r="O30" s="73">
        <f t="shared" si="10"/>
        <v>11977.595298211625</v>
      </c>
      <c r="P30" s="38"/>
      <c r="Q30" s="38"/>
      <c r="R30" s="38"/>
    </row>
    <row r="31" spans="1:18" x14ac:dyDescent="0.4">
      <c r="A31" s="7">
        <v>23</v>
      </c>
      <c r="B31" s="92">
        <v>43845</v>
      </c>
      <c r="C31" s="66">
        <v>2</v>
      </c>
      <c r="D31" s="67">
        <v>1.27</v>
      </c>
      <c r="E31" s="68">
        <v>1.5</v>
      </c>
      <c r="F31" s="69">
        <v>2</v>
      </c>
      <c r="G31" s="70">
        <f t="shared" si="2"/>
        <v>168331.00258331437</v>
      </c>
      <c r="H31" s="70">
        <f t="shared" si="3"/>
        <v>176038.37185266992</v>
      </c>
      <c r="I31" s="70">
        <f t="shared" si="4"/>
        <v>224300.43461784304</v>
      </c>
      <c r="J31" s="71">
        <f t="shared" si="5"/>
        <v>4864.589227915837</v>
      </c>
      <c r="K31" s="72">
        <f t="shared" si="6"/>
        <v>5053.7331632345431</v>
      </c>
      <c r="L31" s="73">
        <f t="shared" si="7"/>
        <v>6348.1255080521614</v>
      </c>
      <c r="M31" s="71">
        <f t="shared" si="8"/>
        <v>6178.028319453113</v>
      </c>
      <c r="N31" s="72">
        <f t="shared" si="9"/>
        <v>7580.5997448518146</v>
      </c>
      <c r="O31" s="73">
        <f t="shared" si="10"/>
        <v>12696.251016104323</v>
      </c>
      <c r="P31" s="38"/>
      <c r="Q31" s="38"/>
      <c r="R31" s="38"/>
    </row>
    <row r="32" spans="1:18" x14ac:dyDescent="0.4">
      <c r="A32" s="7">
        <v>24</v>
      </c>
      <c r="B32" s="92">
        <v>43846</v>
      </c>
      <c r="C32" s="66">
        <v>1</v>
      </c>
      <c r="D32" s="67">
        <v>1.27</v>
      </c>
      <c r="E32" s="68">
        <v>1.5</v>
      </c>
      <c r="F32" s="69">
        <v>2</v>
      </c>
      <c r="G32" s="70">
        <f t="shared" si="2"/>
        <v>174744.41378173867</v>
      </c>
      <c r="H32" s="70">
        <f t="shared" si="3"/>
        <v>183960.09858604008</v>
      </c>
      <c r="I32" s="70">
        <f t="shared" si="4"/>
        <v>237758.46069491364</v>
      </c>
      <c r="J32" s="71">
        <f t="shared" si="5"/>
        <v>5049.9300774994308</v>
      </c>
      <c r="K32" s="72">
        <f t="shared" si="6"/>
        <v>5281.1511555800971</v>
      </c>
      <c r="L32" s="73">
        <f t="shared" si="7"/>
        <v>6729.0130385352913</v>
      </c>
      <c r="M32" s="71">
        <f t="shared" si="8"/>
        <v>6413.4111984242772</v>
      </c>
      <c r="N32" s="72">
        <f t="shared" si="9"/>
        <v>7921.7267333701457</v>
      </c>
      <c r="O32" s="73">
        <f t="shared" si="10"/>
        <v>13458.026077070583</v>
      </c>
      <c r="P32" s="38"/>
      <c r="Q32" s="38"/>
      <c r="R32" s="38"/>
    </row>
    <row r="33" spans="1:18" x14ac:dyDescent="0.4">
      <c r="A33" s="7">
        <v>25</v>
      </c>
      <c r="B33" s="92">
        <v>43846</v>
      </c>
      <c r="C33" s="66">
        <v>1</v>
      </c>
      <c r="D33" s="67">
        <v>-1</v>
      </c>
      <c r="E33" s="68">
        <v>-1</v>
      </c>
      <c r="F33" s="69">
        <v>-1</v>
      </c>
      <c r="G33" s="70">
        <f t="shared" si="2"/>
        <v>169502.08136828651</v>
      </c>
      <c r="H33" s="70">
        <f t="shared" si="3"/>
        <v>178441.29562845887</v>
      </c>
      <c r="I33" s="70">
        <f t="shared" si="4"/>
        <v>230625.70687406624</v>
      </c>
      <c r="J33" s="71">
        <f t="shared" si="5"/>
        <v>5242.3324134521599</v>
      </c>
      <c r="K33" s="72">
        <f t="shared" si="6"/>
        <v>5518.8029575812025</v>
      </c>
      <c r="L33" s="73">
        <f t="shared" si="7"/>
        <v>7132.7538208474089</v>
      </c>
      <c r="M33" s="71">
        <f t="shared" si="8"/>
        <v>-5242.3324134521599</v>
      </c>
      <c r="N33" s="72">
        <f t="shared" si="9"/>
        <v>-5518.8029575812025</v>
      </c>
      <c r="O33" s="73">
        <f t="shared" si="10"/>
        <v>-7132.7538208474089</v>
      </c>
      <c r="P33" s="38"/>
      <c r="Q33" s="38"/>
      <c r="R33" s="38"/>
    </row>
    <row r="34" spans="1:18" x14ac:dyDescent="0.4">
      <c r="A34" s="7">
        <v>26</v>
      </c>
      <c r="B34" s="92">
        <v>43847</v>
      </c>
      <c r="C34" s="66">
        <v>1</v>
      </c>
      <c r="D34" s="67">
        <v>1.27</v>
      </c>
      <c r="E34" s="68">
        <v>1.5</v>
      </c>
      <c r="F34" s="69">
        <v>-1</v>
      </c>
      <c r="G34" s="70">
        <f t="shared" si="2"/>
        <v>175960.11066841823</v>
      </c>
      <c r="H34" s="70">
        <f t="shared" si="3"/>
        <v>186471.15393173951</v>
      </c>
      <c r="I34" s="70">
        <f t="shared" si="4"/>
        <v>223706.93566784426</v>
      </c>
      <c r="J34" s="71">
        <f t="shared" si="5"/>
        <v>5085.0624410485952</v>
      </c>
      <c r="K34" s="72">
        <f t="shared" si="6"/>
        <v>5353.2388688537658</v>
      </c>
      <c r="L34" s="73">
        <f t="shared" si="7"/>
        <v>6918.7712062219871</v>
      </c>
      <c r="M34" s="71">
        <f t="shared" si="8"/>
        <v>6458.0293001317159</v>
      </c>
      <c r="N34" s="72">
        <f t="shared" si="9"/>
        <v>8029.8583032806491</v>
      </c>
      <c r="O34" s="73">
        <f t="shared" si="10"/>
        <v>-6918.7712062219871</v>
      </c>
      <c r="P34" s="38"/>
      <c r="Q34" s="38"/>
      <c r="R34" s="38"/>
    </row>
    <row r="35" spans="1:18" x14ac:dyDescent="0.4">
      <c r="A35" s="7">
        <v>27</v>
      </c>
      <c r="B35" s="92">
        <v>43847</v>
      </c>
      <c r="C35" s="66">
        <v>2</v>
      </c>
      <c r="D35" s="67">
        <v>-1</v>
      </c>
      <c r="E35" s="68">
        <v>-1</v>
      </c>
      <c r="F35" s="69">
        <v>-1</v>
      </c>
      <c r="G35" s="70">
        <f t="shared" si="2"/>
        <v>170681.30734836569</v>
      </c>
      <c r="H35" s="70">
        <f t="shared" si="3"/>
        <v>180877.01931378731</v>
      </c>
      <c r="I35" s="70">
        <f t="shared" si="4"/>
        <v>216995.72759780893</v>
      </c>
      <c r="J35" s="71">
        <f t="shared" si="5"/>
        <v>5278.803320052547</v>
      </c>
      <c r="K35" s="72">
        <f t="shared" si="6"/>
        <v>5594.1346179521852</v>
      </c>
      <c r="L35" s="73">
        <f t="shared" si="7"/>
        <v>6711.2080700353272</v>
      </c>
      <c r="M35" s="71">
        <f t="shared" si="8"/>
        <v>-5278.803320052547</v>
      </c>
      <c r="N35" s="72">
        <f t="shared" si="9"/>
        <v>-5594.1346179521852</v>
      </c>
      <c r="O35" s="73">
        <f t="shared" si="10"/>
        <v>-6711.2080700353272</v>
      </c>
      <c r="P35" s="38"/>
      <c r="Q35" s="38"/>
      <c r="R35" s="38"/>
    </row>
    <row r="36" spans="1:18" x14ac:dyDescent="0.4">
      <c r="A36" s="7">
        <v>28</v>
      </c>
      <c r="B36" s="92">
        <v>43850</v>
      </c>
      <c r="C36" s="66">
        <v>1</v>
      </c>
      <c r="D36" s="67">
        <v>-1</v>
      </c>
      <c r="E36" s="68">
        <v>-1</v>
      </c>
      <c r="F36" s="69">
        <v>-1</v>
      </c>
      <c r="G36" s="70">
        <f t="shared" si="2"/>
        <v>165560.86812791473</v>
      </c>
      <c r="H36" s="70">
        <f t="shared" si="3"/>
        <v>175450.70873437371</v>
      </c>
      <c r="I36" s="70">
        <f t="shared" si="4"/>
        <v>210485.85576987467</v>
      </c>
      <c r="J36" s="71">
        <f t="shared" si="5"/>
        <v>5120.4392204509704</v>
      </c>
      <c r="K36" s="72">
        <f t="shared" si="6"/>
        <v>5426.3105794136191</v>
      </c>
      <c r="L36" s="73">
        <f t="shared" si="7"/>
        <v>6509.8718279342675</v>
      </c>
      <c r="M36" s="71">
        <f t="shared" si="8"/>
        <v>-5120.4392204509704</v>
      </c>
      <c r="N36" s="72">
        <f t="shared" si="9"/>
        <v>-5426.3105794136191</v>
      </c>
      <c r="O36" s="73">
        <f t="shared" si="10"/>
        <v>-6509.8718279342675</v>
      </c>
      <c r="P36" s="38"/>
      <c r="Q36" s="38"/>
      <c r="R36" s="38"/>
    </row>
    <row r="37" spans="1:18" x14ac:dyDescent="0.4">
      <c r="A37" s="7">
        <v>29</v>
      </c>
      <c r="B37" s="92">
        <v>43851</v>
      </c>
      <c r="C37" s="66">
        <v>2</v>
      </c>
      <c r="D37" s="93">
        <v>1.27</v>
      </c>
      <c r="E37" s="94">
        <v>1.5</v>
      </c>
      <c r="F37" s="95">
        <v>2</v>
      </c>
      <c r="G37" s="96">
        <f t="shared" si="2"/>
        <v>171868.73720358827</v>
      </c>
      <c r="H37" s="96">
        <f t="shared" si="3"/>
        <v>183345.99062742051</v>
      </c>
      <c r="I37" s="96">
        <f t="shared" si="4"/>
        <v>223115.00711606717</v>
      </c>
      <c r="J37" s="97">
        <f t="shared" si="5"/>
        <v>4966.8260438374418</v>
      </c>
      <c r="K37" s="98">
        <f t="shared" si="6"/>
        <v>5263.5212620312113</v>
      </c>
      <c r="L37" s="99">
        <f t="shared" si="7"/>
        <v>6314.5756730962403</v>
      </c>
      <c r="M37" s="97">
        <f t="shared" si="8"/>
        <v>6307.8690756735514</v>
      </c>
      <c r="N37" s="98">
        <f t="shared" si="9"/>
        <v>7895.2818930468165</v>
      </c>
      <c r="O37" s="99">
        <f t="shared" si="10"/>
        <v>12629.151346192481</v>
      </c>
      <c r="P37" s="38"/>
      <c r="Q37" s="38"/>
      <c r="R37" s="38"/>
    </row>
    <row r="38" spans="1:18" x14ac:dyDescent="0.4">
      <c r="A38" s="7">
        <v>30</v>
      </c>
      <c r="B38" s="92">
        <v>43852</v>
      </c>
      <c r="C38" s="66">
        <v>1</v>
      </c>
      <c r="D38" s="67">
        <v>1.27</v>
      </c>
      <c r="E38" s="68">
        <v>1.5</v>
      </c>
      <c r="F38" s="69">
        <v>-1</v>
      </c>
      <c r="G38" s="70">
        <f t="shared" si="2"/>
        <v>178416.93609104498</v>
      </c>
      <c r="H38" s="70">
        <f t="shared" si="3"/>
        <v>191596.56020565444</v>
      </c>
      <c r="I38" s="70">
        <f t="shared" si="4"/>
        <v>216421.55690258514</v>
      </c>
      <c r="J38" s="71">
        <f t="shared" si="5"/>
        <v>5156.0621161076479</v>
      </c>
      <c r="K38" s="72">
        <f t="shared" si="6"/>
        <v>5500.3797188226154</v>
      </c>
      <c r="L38" s="73">
        <f t="shared" si="7"/>
        <v>6693.450213482015</v>
      </c>
      <c r="M38" s="71">
        <f t="shared" si="8"/>
        <v>6548.1988874567132</v>
      </c>
      <c r="N38" s="72">
        <f t="shared" si="9"/>
        <v>8250.5695782339226</v>
      </c>
      <c r="O38" s="73">
        <f t="shared" si="10"/>
        <v>-6693.450213482015</v>
      </c>
      <c r="P38" s="38"/>
      <c r="Q38" s="38"/>
      <c r="R38" s="38"/>
    </row>
    <row r="39" spans="1:18" x14ac:dyDescent="0.4">
      <c r="A39" s="7">
        <v>31</v>
      </c>
      <c r="B39" s="92">
        <v>43852</v>
      </c>
      <c r="C39" s="66">
        <v>2</v>
      </c>
      <c r="D39" s="93">
        <v>1.27</v>
      </c>
      <c r="E39" s="94">
        <v>1.5</v>
      </c>
      <c r="F39" s="95">
        <v>2</v>
      </c>
      <c r="G39" s="96">
        <f t="shared" si="2"/>
        <v>185214.62135611378</v>
      </c>
      <c r="H39" s="96">
        <f t="shared" si="3"/>
        <v>200218.40541490889</v>
      </c>
      <c r="I39" s="96">
        <f t="shared" si="4"/>
        <v>229406.85031674025</v>
      </c>
      <c r="J39" s="97">
        <f t="shared" si="5"/>
        <v>5352.5080827313495</v>
      </c>
      <c r="K39" s="98">
        <f t="shared" si="6"/>
        <v>5747.8968061696332</v>
      </c>
      <c r="L39" s="99">
        <f t="shared" si="7"/>
        <v>6492.6467070775543</v>
      </c>
      <c r="M39" s="97">
        <f t="shared" si="8"/>
        <v>6797.6852650688143</v>
      </c>
      <c r="N39" s="98">
        <f t="shared" si="9"/>
        <v>8621.8452092544503</v>
      </c>
      <c r="O39" s="99">
        <f t="shared" si="10"/>
        <v>12985.293414155109</v>
      </c>
      <c r="P39" s="38"/>
      <c r="Q39" s="38"/>
      <c r="R39" s="38"/>
    </row>
    <row r="40" spans="1:18" x14ac:dyDescent="0.4">
      <c r="A40" s="7">
        <v>32</v>
      </c>
      <c r="B40" s="92">
        <v>43853</v>
      </c>
      <c r="C40" s="66">
        <v>2</v>
      </c>
      <c r="D40" s="67">
        <v>1.27</v>
      </c>
      <c r="E40" s="68">
        <v>1.5</v>
      </c>
      <c r="F40" s="69">
        <v>2</v>
      </c>
      <c r="G40" s="70">
        <f t="shared" si="2"/>
        <v>192271.29842978172</v>
      </c>
      <c r="H40" s="70">
        <f t="shared" si="3"/>
        <v>209228.23365857979</v>
      </c>
      <c r="I40" s="70">
        <f t="shared" si="4"/>
        <v>243171.26133574467</v>
      </c>
      <c r="J40" s="71">
        <f t="shared" si="5"/>
        <v>5556.4386406834137</v>
      </c>
      <c r="K40" s="72">
        <f t="shared" si="6"/>
        <v>6006.5521624472667</v>
      </c>
      <c r="L40" s="73">
        <f t="shared" si="7"/>
        <v>6882.205509502207</v>
      </c>
      <c r="M40" s="71">
        <f t="shared" si="8"/>
        <v>7056.6770736679355</v>
      </c>
      <c r="N40" s="72">
        <f t="shared" si="9"/>
        <v>9009.8282436708996</v>
      </c>
      <c r="O40" s="73">
        <f t="shared" si="10"/>
        <v>13764.411019004414</v>
      </c>
      <c r="P40" s="38"/>
      <c r="Q40" s="38"/>
      <c r="R40" s="38"/>
    </row>
    <row r="41" spans="1:18" x14ac:dyDescent="0.4">
      <c r="A41" s="7">
        <v>33</v>
      </c>
      <c r="B41" s="92">
        <v>43854</v>
      </c>
      <c r="C41" s="66">
        <v>1</v>
      </c>
      <c r="D41" s="67">
        <v>1.27</v>
      </c>
      <c r="E41" s="68">
        <v>1.5</v>
      </c>
      <c r="F41" s="69">
        <v>2</v>
      </c>
      <c r="G41" s="70">
        <f t="shared" si="2"/>
        <v>199596.83489995639</v>
      </c>
      <c r="H41" s="70">
        <f t="shared" si="3"/>
        <v>218643.50417321589</v>
      </c>
      <c r="I41" s="70">
        <f t="shared" si="4"/>
        <v>257761.53701588933</v>
      </c>
      <c r="J41" s="71">
        <f t="shared" si="5"/>
        <v>5768.1389528934515</v>
      </c>
      <c r="K41" s="72">
        <f t="shared" si="6"/>
        <v>6276.8470097573936</v>
      </c>
      <c r="L41" s="73">
        <f t="shared" si="7"/>
        <v>7295.1378400723397</v>
      </c>
      <c r="M41" s="71">
        <f t="shared" si="8"/>
        <v>7325.536470174683</v>
      </c>
      <c r="N41" s="72">
        <f t="shared" si="9"/>
        <v>9415.2705146360895</v>
      </c>
      <c r="O41" s="73">
        <f t="shared" si="10"/>
        <v>14590.275680144679</v>
      </c>
      <c r="P41" s="38"/>
      <c r="Q41" s="38"/>
      <c r="R41" s="38"/>
    </row>
    <row r="42" spans="1:18" x14ac:dyDescent="0.4">
      <c r="A42" s="7">
        <v>34</v>
      </c>
      <c r="B42" s="92">
        <v>43854</v>
      </c>
      <c r="C42" s="66">
        <v>2</v>
      </c>
      <c r="D42" s="93">
        <v>1.27</v>
      </c>
      <c r="E42" s="94">
        <v>1.5</v>
      </c>
      <c r="F42" s="95">
        <v>2</v>
      </c>
      <c r="G42" s="96">
        <f t="shared" si="2"/>
        <v>207201.47430964472</v>
      </c>
      <c r="H42" s="96">
        <f t="shared" si="3"/>
        <v>228482.46186101061</v>
      </c>
      <c r="I42" s="96">
        <f t="shared" si="4"/>
        <v>273227.22923684272</v>
      </c>
      <c r="J42" s="97">
        <f t="shared" si="5"/>
        <v>5987.9050469986914</v>
      </c>
      <c r="K42" s="98">
        <f t="shared" si="6"/>
        <v>6559.3051251964762</v>
      </c>
      <c r="L42" s="99">
        <f t="shared" si="7"/>
        <v>7732.8461104766793</v>
      </c>
      <c r="M42" s="97">
        <f>IF(D42="","",J42*D42)</f>
        <v>7604.6394096883387</v>
      </c>
      <c r="N42" s="98">
        <f t="shared" si="9"/>
        <v>9838.9576877947147</v>
      </c>
      <c r="O42" s="99">
        <f t="shared" si="10"/>
        <v>15465.692220953359</v>
      </c>
      <c r="P42" s="38"/>
      <c r="Q42" s="38"/>
      <c r="R42" s="38"/>
    </row>
    <row r="43" spans="1:18" x14ac:dyDescent="0.4">
      <c r="A43" s="3">
        <v>35</v>
      </c>
      <c r="B43" s="92">
        <v>43857</v>
      </c>
      <c r="C43" s="66">
        <v>2</v>
      </c>
      <c r="D43" s="93">
        <v>1.27</v>
      </c>
      <c r="E43" s="94">
        <v>1.5</v>
      </c>
      <c r="F43" s="95">
        <v>2</v>
      </c>
      <c r="G43" s="96">
        <f>IF(D43="","",G42+M43)</f>
        <v>215095.85048084217</v>
      </c>
      <c r="H43" s="96">
        <f>IF(E43="","",H42+N43)</f>
        <v>238764.17264475609</v>
      </c>
      <c r="I43" s="96">
        <f>IF(F43="","",I42+O43)</f>
        <v>289620.86299105326</v>
      </c>
      <c r="J43" s="97">
        <f t="shared" si="5"/>
        <v>6216.0442292893413</v>
      </c>
      <c r="K43" s="98">
        <f t="shared" si="6"/>
        <v>6854.4738558303179</v>
      </c>
      <c r="L43" s="99">
        <f t="shared" si="7"/>
        <v>8196.8168771052806</v>
      </c>
      <c r="M43" s="97">
        <f t="shared" si="8"/>
        <v>7894.3761711974639</v>
      </c>
      <c r="N43" s="98">
        <f t="shared" si="9"/>
        <v>10281.710783745477</v>
      </c>
      <c r="O43" s="99">
        <f t="shared" si="10"/>
        <v>16393.633754210561</v>
      </c>
    </row>
    <row r="44" spans="1:18" x14ac:dyDescent="0.4">
      <c r="A44" s="7">
        <v>36</v>
      </c>
      <c r="B44" s="92">
        <v>43857</v>
      </c>
      <c r="C44" s="66">
        <v>2</v>
      </c>
      <c r="D44" s="67">
        <v>1.27</v>
      </c>
      <c r="E44" s="68">
        <v>1.5</v>
      </c>
      <c r="F44" s="69">
        <v>-1</v>
      </c>
      <c r="G44" s="70">
        <f t="shared" ref="G44:G58" si="11">IF(D44="","",G43+M44)</f>
        <v>223291.00238416225</v>
      </c>
      <c r="H44" s="70">
        <f t="shared" ref="H44:H58" si="12">IF(E44="","",H43+N44)</f>
        <v>249508.56041377012</v>
      </c>
      <c r="I44" s="70">
        <f t="shared" ref="I44:I58" si="13">IF(F44="","",I43+O44)</f>
        <v>280932.23710132169</v>
      </c>
      <c r="J44" s="71">
        <f>IF(G43="","",G43*0.03)</f>
        <v>6452.8755144252646</v>
      </c>
      <c r="K44" s="72">
        <f t="shared" si="6"/>
        <v>7162.9251793426829</v>
      </c>
      <c r="L44" s="73">
        <f t="shared" si="7"/>
        <v>8688.6258897315984</v>
      </c>
      <c r="M44" s="71">
        <f>IF(D44="","",J44*D44)</f>
        <v>8195.1519033200857</v>
      </c>
      <c r="N44" s="72">
        <f t="shared" si="9"/>
        <v>10744.387769014025</v>
      </c>
      <c r="O44" s="73">
        <f t="shared" si="10"/>
        <v>-8688.6258897315984</v>
      </c>
    </row>
    <row r="45" spans="1:18" x14ac:dyDescent="0.4">
      <c r="A45" s="7">
        <v>37</v>
      </c>
      <c r="B45" s="92">
        <v>43859</v>
      </c>
      <c r="C45" s="66">
        <v>2</v>
      </c>
      <c r="D45" s="67">
        <v>-1</v>
      </c>
      <c r="E45" s="68">
        <v>-1</v>
      </c>
      <c r="F45" s="69">
        <v>-1</v>
      </c>
      <c r="G45" s="70">
        <f t="shared" si="11"/>
        <v>216592.27231263739</v>
      </c>
      <c r="H45" s="70">
        <f t="shared" si="12"/>
        <v>242023.30360135701</v>
      </c>
      <c r="I45" s="70">
        <f t="shared" si="13"/>
        <v>272504.26998828206</v>
      </c>
      <c r="J45" s="71">
        <f t="shared" si="5"/>
        <v>6698.7300715248675</v>
      </c>
      <c r="K45" s="72">
        <f t="shared" si="6"/>
        <v>7485.256812413103</v>
      </c>
      <c r="L45" s="73">
        <f t="shared" si="7"/>
        <v>8427.9671130396509</v>
      </c>
      <c r="M45" s="71">
        <f t="shared" si="8"/>
        <v>-6698.7300715248675</v>
      </c>
      <c r="N45" s="72">
        <f t="shared" si="9"/>
        <v>-7485.256812413103</v>
      </c>
      <c r="O45" s="73">
        <f t="shared" si="10"/>
        <v>-8427.9671130396509</v>
      </c>
    </row>
    <row r="46" spans="1:18" x14ac:dyDescent="0.4">
      <c r="A46" s="7">
        <v>38</v>
      </c>
      <c r="B46" s="92">
        <v>43860</v>
      </c>
      <c r="C46" s="66">
        <v>2</v>
      </c>
      <c r="D46" s="67">
        <v>1.27</v>
      </c>
      <c r="E46" s="68">
        <v>1.5</v>
      </c>
      <c r="F46" s="69">
        <v>2</v>
      </c>
      <c r="G46" s="70">
        <f t="shared" si="11"/>
        <v>224844.43788774888</v>
      </c>
      <c r="H46" s="70">
        <f t="shared" si="12"/>
        <v>252914.35226341808</v>
      </c>
      <c r="I46" s="70">
        <f t="shared" si="13"/>
        <v>288854.52618757897</v>
      </c>
      <c r="J46" s="71">
        <f t="shared" si="5"/>
        <v>6497.768169379121</v>
      </c>
      <c r="K46" s="72">
        <f t="shared" si="6"/>
        <v>7260.6991080407097</v>
      </c>
      <c r="L46" s="73">
        <f t="shared" si="7"/>
        <v>8175.1280996484611</v>
      </c>
      <c r="M46" s="71">
        <f t="shared" si="8"/>
        <v>8252.1655751114831</v>
      </c>
      <c r="N46" s="72">
        <f t="shared" si="9"/>
        <v>10891.048662061065</v>
      </c>
      <c r="O46" s="73">
        <f t="shared" si="10"/>
        <v>16350.256199296922</v>
      </c>
    </row>
    <row r="47" spans="1:18" x14ac:dyDescent="0.4">
      <c r="A47" s="7">
        <v>39</v>
      </c>
      <c r="B47" s="92">
        <v>43860</v>
      </c>
      <c r="C47" s="66">
        <v>2</v>
      </c>
      <c r="D47" s="67">
        <v>1.27</v>
      </c>
      <c r="E47" s="68">
        <v>-1</v>
      </c>
      <c r="F47" s="69">
        <v>-1</v>
      </c>
      <c r="G47" s="70">
        <f t="shared" si="11"/>
        <v>233411.0109712721</v>
      </c>
      <c r="H47" s="70">
        <f t="shared" si="12"/>
        <v>245326.92169551554</v>
      </c>
      <c r="I47" s="70">
        <f t="shared" si="13"/>
        <v>280188.89040195162</v>
      </c>
      <c r="J47" s="71">
        <f t="shared" si="5"/>
        <v>6745.3331366324664</v>
      </c>
      <c r="K47" s="72">
        <f t="shared" si="6"/>
        <v>7587.430567902542</v>
      </c>
      <c r="L47" s="73">
        <f t="shared" si="7"/>
        <v>8665.635785627368</v>
      </c>
      <c r="M47" s="71">
        <f t="shared" si="8"/>
        <v>8566.5730835232316</v>
      </c>
      <c r="N47" s="72">
        <f t="shared" si="9"/>
        <v>-7587.430567902542</v>
      </c>
      <c r="O47" s="73">
        <f t="shared" si="10"/>
        <v>-8665.635785627368</v>
      </c>
    </row>
    <row r="48" spans="1:18" x14ac:dyDescent="0.4">
      <c r="A48" s="7">
        <v>40</v>
      </c>
      <c r="B48" s="92">
        <v>43861</v>
      </c>
      <c r="C48" s="66">
        <v>2</v>
      </c>
      <c r="D48" s="93">
        <v>1.27</v>
      </c>
      <c r="E48" s="94">
        <v>1.5</v>
      </c>
      <c r="F48" s="95">
        <v>2</v>
      </c>
      <c r="G48" s="96">
        <f t="shared" si="11"/>
        <v>242303.97048927756</v>
      </c>
      <c r="H48" s="96">
        <f t="shared" si="12"/>
        <v>256366.63317181374</v>
      </c>
      <c r="I48" s="96">
        <f t="shared" si="13"/>
        <v>297000.22382606869</v>
      </c>
      <c r="J48" s="97">
        <f t="shared" si="5"/>
        <v>7002.3303291381626</v>
      </c>
      <c r="K48" s="98">
        <f t="shared" si="6"/>
        <v>7359.8076508654658</v>
      </c>
      <c r="L48" s="99">
        <f t="shared" si="7"/>
        <v>8405.666712058548</v>
      </c>
      <c r="M48" s="97">
        <f t="shared" si="8"/>
        <v>8892.9595180054657</v>
      </c>
      <c r="N48" s="98">
        <f t="shared" si="9"/>
        <v>11039.711476298198</v>
      </c>
      <c r="O48" s="99">
        <f t="shared" si="10"/>
        <v>16811.333424117096</v>
      </c>
    </row>
    <row r="49" spans="1:15" x14ac:dyDescent="0.4">
      <c r="A49" s="7">
        <v>41</v>
      </c>
      <c r="B49" s="92">
        <v>43864</v>
      </c>
      <c r="C49" s="66">
        <v>1</v>
      </c>
      <c r="D49" s="93">
        <v>1.27</v>
      </c>
      <c r="E49" s="94">
        <v>1.5</v>
      </c>
      <c r="F49" s="95">
        <v>2</v>
      </c>
      <c r="G49" s="96">
        <f t="shared" si="11"/>
        <v>251535.75176491903</v>
      </c>
      <c r="H49" s="96">
        <f t="shared" si="12"/>
        <v>267903.13166454533</v>
      </c>
      <c r="I49" s="96">
        <f t="shared" si="13"/>
        <v>314820.23725563282</v>
      </c>
      <c r="J49" s="97">
        <f t="shared" si="5"/>
        <v>7269.1191146783267</v>
      </c>
      <c r="K49" s="98">
        <f t="shared" si="6"/>
        <v>7690.9989951544121</v>
      </c>
      <c r="L49" s="99">
        <f t="shared" si="7"/>
        <v>8910.006714782061</v>
      </c>
      <c r="M49" s="97">
        <f t="shared" si="8"/>
        <v>9231.7812756414751</v>
      </c>
      <c r="N49" s="98">
        <f t="shared" si="9"/>
        <v>11536.498492731618</v>
      </c>
      <c r="O49" s="99">
        <f t="shared" si="10"/>
        <v>17820.013429564122</v>
      </c>
    </row>
    <row r="50" spans="1:15" x14ac:dyDescent="0.4">
      <c r="A50" s="7">
        <v>42</v>
      </c>
      <c r="B50" s="92">
        <v>43865</v>
      </c>
      <c r="C50" s="66">
        <v>1</v>
      </c>
      <c r="D50" s="93">
        <v>1.27</v>
      </c>
      <c r="E50" s="94">
        <v>1.5</v>
      </c>
      <c r="F50" s="95">
        <v>2</v>
      </c>
      <c r="G50" s="96">
        <f t="shared" si="11"/>
        <v>261119.26390716244</v>
      </c>
      <c r="H50" s="96">
        <f t="shared" si="12"/>
        <v>279958.77258944989</v>
      </c>
      <c r="I50" s="96">
        <f t="shared" si="13"/>
        <v>333709.45149097079</v>
      </c>
      <c r="J50" s="97">
        <f t="shared" si="5"/>
        <v>7546.0725529475703</v>
      </c>
      <c r="K50" s="98">
        <f t="shared" si="6"/>
        <v>8037.0939499363594</v>
      </c>
      <c r="L50" s="99">
        <f t="shared" si="7"/>
        <v>9444.6071176689838</v>
      </c>
      <c r="M50" s="97">
        <f t="shared" si="8"/>
        <v>9583.5121422434149</v>
      </c>
      <c r="N50" s="98">
        <f t="shared" si="9"/>
        <v>12055.640924904539</v>
      </c>
      <c r="O50" s="99">
        <f t="shared" si="10"/>
        <v>18889.214235337968</v>
      </c>
    </row>
    <row r="51" spans="1:15" x14ac:dyDescent="0.4">
      <c r="A51" s="7">
        <v>43</v>
      </c>
      <c r="B51" s="92">
        <v>43865</v>
      </c>
      <c r="C51" s="66">
        <v>1</v>
      </c>
      <c r="D51" s="93">
        <v>1.27</v>
      </c>
      <c r="E51" s="94">
        <v>1.5</v>
      </c>
      <c r="F51" s="95">
        <v>2</v>
      </c>
      <c r="G51" s="96">
        <f t="shared" si="11"/>
        <v>271067.90786202531</v>
      </c>
      <c r="H51" s="96">
        <f t="shared" si="12"/>
        <v>292556.91735597514</v>
      </c>
      <c r="I51" s="96">
        <f t="shared" si="13"/>
        <v>353732.01858042902</v>
      </c>
      <c r="J51" s="97">
        <f t="shared" si="5"/>
        <v>7833.5779172148732</v>
      </c>
      <c r="K51" s="98">
        <f t="shared" si="6"/>
        <v>8398.7631776834969</v>
      </c>
      <c r="L51" s="99">
        <f t="shared" si="7"/>
        <v>10011.283544729124</v>
      </c>
      <c r="M51" s="97">
        <f t="shared" si="8"/>
        <v>9948.6439548628896</v>
      </c>
      <c r="N51" s="98">
        <f t="shared" si="9"/>
        <v>12598.144766525245</v>
      </c>
      <c r="O51" s="99">
        <f t="shared" si="10"/>
        <v>20022.567089458247</v>
      </c>
    </row>
    <row r="52" spans="1:15" x14ac:dyDescent="0.4">
      <c r="A52" s="7">
        <v>44</v>
      </c>
      <c r="B52" s="92">
        <v>43866</v>
      </c>
      <c r="C52" s="66">
        <v>1</v>
      </c>
      <c r="D52" s="67">
        <v>1.27</v>
      </c>
      <c r="E52" s="68">
        <v>1.5</v>
      </c>
      <c r="F52" s="69">
        <v>2</v>
      </c>
      <c r="G52" s="70">
        <f t="shared" si="11"/>
        <v>281395.59515156847</v>
      </c>
      <c r="H52" s="70">
        <f t="shared" si="12"/>
        <v>305721.97863699403</v>
      </c>
      <c r="I52" s="70">
        <f t="shared" si="13"/>
        <v>374955.93969525478</v>
      </c>
      <c r="J52" s="71">
        <f t="shared" si="5"/>
        <v>8132.0372358607592</v>
      </c>
      <c r="K52" s="72">
        <f t="shared" si="6"/>
        <v>8776.7075206792542</v>
      </c>
      <c r="L52" s="73">
        <f t="shared" si="7"/>
        <v>10611.960557412871</v>
      </c>
      <c r="M52" s="71">
        <f t="shared" si="8"/>
        <v>10327.687289543164</v>
      </c>
      <c r="N52" s="72">
        <f t="shared" si="9"/>
        <v>13165.061281018881</v>
      </c>
      <c r="O52" s="73">
        <f t="shared" si="10"/>
        <v>21223.921114825742</v>
      </c>
    </row>
    <row r="53" spans="1:15" x14ac:dyDescent="0.4">
      <c r="A53" s="7">
        <v>45</v>
      </c>
      <c r="B53" s="92">
        <v>43867</v>
      </c>
      <c r="C53" s="66">
        <v>1</v>
      </c>
      <c r="D53" s="67">
        <v>1.27</v>
      </c>
      <c r="E53" s="68">
        <v>1.5</v>
      </c>
      <c r="F53" s="69">
        <v>-1</v>
      </c>
      <c r="G53" s="70">
        <f t="shared" si="11"/>
        <v>292116.76732684323</v>
      </c>
      <c r="H53" s="70">
        <f t="shared" si="12"/>
        <v>319479.46767565876</v>
      </c>
      <c r="I53" s="70">
        <f t="shared" si="13"/>
        <v>363707.26150439715</v>
      </c>
      <c r="J53" s="71">
        <f t="shared" si="5"/>
        <v>8441.8678545470539</v>
      </c>
      <c r="K53" s="72">
        <f t="shared" si="6"/>
        <v>9171.6593591098208</v>
      </c>
      <c r="L53" s="73">
        <f t="shared" si="7"/>
        <v>11248.678190857643</v>
      </c>
      <c r="M53" s="71">
        <f t="shared" si="8"/>
        <v>10721.172175274758</v>
      </c>
      <c r="N53" s="72">
        <f t="shared" si="9"/>
        <v>13757.489038664731</v>
      </c>
      <c r="O53" s="73">
        <f t="shared" si="10"/>
        <v>-11248.678190857643</v>
      </c>
    </row>
    <row r="54" spans="1:15" x14ac:dyDescent="0.4">
      <c r="A54" s="7">
        <v>46</v>
      </c>
      <c r="B54" s="92">
        <v>43871</v>
      </c>
      <c r="C54" s="66">
        <v>1</v>
      </c>
      <c r="D54" s="67">
        <v>-1</v>
      </c>
      <c r="E54" s="68">
        <v>-1</v>
      </c>
      <c r="F54" s="69">
        <v>-1</v>
      </c>
      <c r="G54" s="70">
        <f t="shared" si="11"/>
        <v>283353.26430703793</v>
      </c>
      <c r="H54" s="70">
        <f t="shared" si="12"/>
        <v>309895.08364538901</v>
      </c>
      <c r="I54" s="70">
        <f t="shared" si="13"/>
        <v>352796.04365926521</v>
      </c>
      <c r="J54" s="71">
        <f t="shared" si="5"/>
        <v>8763.5030198052973</v>
      </c>
      <c r="K54" s="72">
        <f t="shared" si="6"/>
        <v>9584.3840302697627</v>
      </c>
      <c r="L54" s="73">
        <f t="shared" si="7"/>
        <v>10911.217845131914</v>
      </c>
      <c r="M54" s="71">
        <f t="shared" si="8"/>
        <v>-8763.5030198052973</v>
      </c>
      <c r="N54" s="72">
        <f t="shared" si="9"/>
        <v>-9584.3840302697627</v>
      </c>
      <c r="O54" s="73">
        <f t="shared" si="10"/>
        <v>-10911.217845131914</v>
      </c>
    </row>
    <row r="55" spans="1:15" x14ac:dyDescent="0.4">
      <c r="A55" s="7">
        <v>47</v>
      </c>
      <c r="B55" s="92">
        <v>43872</v>
      </c>
      <c r="C55" s="66">
        <v>2</v>
      </c>
      <c r="D55" s="67">
        <v>1.27</v>
      </c>
      <c r="E55" s="68">
        <v>1.5</v>
      </c>
      <c r="F55" s="69">
        <v>2</v>
      </c>
      <c r="G55" s="70">
        <f t="shared" si="11"/>
        <v>294149.02367713605</v>
      </c>
      <c r="H55" s="70">
        <f t="shared" si="12"/>
        <v>323840.36240943149</v>
      </c>
      <c r="I55" s="70">
        <f t="shared" si="13"/>
        <v>373963.80627882114</v>
      </c>
      <c r="J55" s="71">
        <f t="shared" si="5"/>
        <v>8500.5979292111369</v>
      </c>
      <c r="K55" s="72">
        <f t="shared" si="6"/>
        <v>9296.8525093616699</v>
      </c>
      <c r="L55" s="73">
        <f t="shared" si="7"/>
        <v>10583.881309777957</v>
      </c>
      <c r="M55" s="71">
        <f t="shared" si="8"/>
        <v>10795.759370098143</v>
      </c>
      <c r="N55" s="72">
        <f t="shared" si="9"/>
        <v>13945.278764042505</v>
      </c>
      <c r="O55" s="73">
        <f t="shared" si="10"/>
        <v>21167.762619555913</v>
      </c>
    </row>
    <row r="56" spans="1:15" x14ac:dyDescent="0.4">
      <c r="A56" s="7">
        <v>48</v>
      </c>
      <c r="B56" s="92">
        <v>43873</v>
      </c>
      <c r="C56" s="66">
        <v>1</v>
      </c>
      <c r="D56" s="67">
        <v>1.27</v>
      </c>
      <c r="E56" s="68">
        <v>1.5</v>
      </c>
      <c r="F56" s="69">
        <v>2</v>
      </c>
      <c r="G56" s="70">
        <f t="shared" si="11"/>
        <v>305356.10147923493</v>
      </c>
      <c r="H56" s="70">
        <f t="shared" si="12"/>
        <v>338413.17871785589</v>
      </c>
      <c r="I56" s="70">
        <f t="shared" si="13"/>
        <v>396401.63465555041</v>
      </c>
      <c r="J56" s="71">
        <f t="shared" si="5"/>
        <v>8824.4707103140809</v>
      </c>
      <c r="K56" s="72">
        <f t="shared" si="6"/>
        <v>9715.2108722829435</v>
      </c>
      <c r="L56" s="73">
        <f t="shared" si="7"/>
        <v>11218.914188364633</v>
      </c>
      <c r="M56" s="71">
        <f t="shared" si="8"/>
        <v>11207.077802098884</v>
      </c>
      <c r="N56" s="72">
        <f t="shared" si="9"/>
        <v>14572.816308424415</v>
      </c>
      <c r="O56" s="73">
        <f t="shared" si="10"/>
        <v>22437.828376729267</v>
      </c>
    </row>
    <row r="57" spans="1:15" x14ac:dyDescent="0.4">
      <c r="A57" s="7">
        <v>49</v>
      </c>
      <c r="B57" s="92">
        <v>43873</v>
      </c>
      <c r="C57" s="66">
        <v>1</v>
      </c>
      <c r="D57" s="67">
        <v>1.27</v>
      </c>
      <c r="E57" s="68">
        <v>1.5</v>
      </c>
      <c r="F57" s="69">
        <v>2</v>
      </c>
      <c r="G57" s="70">
        <f t="shared" si="11"/>
        <v>316990.16894559376</v>
      </c>
      <c r="H57" s="70">
        <f t="shared" si="12"/>
        <v>353641.7717601594</v>
      </c>
      <c r="I57" s="70">
        <f t="shared" si="13"/>
        <v>420185.73273488344</v>
      </c>
      <c r="J57" s="71">
        <f t="shared" si="5"/>
        <v>9160.6830443770468</v>
      </c>
      <c r="K57" s="72">
        <f t="shared" si="6"/>
        <v>10152.395361535677</v>
      </c>
      <c r="L57" s="73">
        <f t="shared" si="7"/>
        <v>11892.049039666512</v>
      </c>
      <c r="M57" s="71">
        <f t="shared" si="8"/>
        <v>11634.067466358849</v>
      </c>
      <c r="N57" s="72">
        <f t="shared" si="9"/>
        <v>15228.593042303515</v>
      </c>
      <c r="O57" s="73">
        <f t="shared" si="10"/>
        <v>23784.098079333024</v>
      </c>
    </row>
    <row r="58" spans="1:15" ht="19.5" thickBot="1" x14ac:dyDescent="0.45">
      <c r="A58" s="7">
        <v>50</v>
      </c>
      <c r="B58" s="92">
        <v>43874</v>
      </c>
      <c r="C58" s="66">
        <v>2</v>
      </c>
      <c r="D58" s="93">
        <v>1.27</v>
      </c>
      <c r="E58" s="94">
        <v>1.5</v>
      </c>
      <c r="F58" s="95">
        <v>2</v>
      </c>
      <c r="G58" s="96">
        <f t="shared" si="11"/>
        <v>329067.4943824209</v>
      </c>
      <c r="H58" s="96">
        <f t="shared" si="12"/>
        <v>369555.6514893666</v>
      </c>
      <c r="I58" s="96">
        <f t="shared" si="13"/>
        <v>445396.87669897644</v>
      </c>
      <c r="J58" s="97">
        <f t="shared" si="5"/>
        <v>9509.7050683678117</v>
      </c>
      <c r="K58" s="98">
        <f t="shared" si="6"/>
        <v>10609.253152804782</v>
      </c>
      <c r="L58" s="99">
        <f t="shared" si="7"/>
        <v>12605.571982046502</v>
      </c>
      <c r="M58" s="97">
        <f t="shared" si="8"/>
        <v>12077.325436827121</v>
      </c>
      <c r="N58" s="98">
        <f t="shared" si="9"/>
        <v>15913.879729207172</v>
      </c>
      <c r="O58" s="99">
        <f t="shared" si="10"/>
        <v>25211.143964093004</v>
      </c>
    </row>
    <row r="59" spans="1:15" ht="19.5" thickBot="1" x14ac:dyDescent="0.45">
      <c r="A59" s="7"/>
      <c r="B59" s="86" t="s">
        <v>5</v>
      </c>
      <c r="C59" s="87"/>
      <c r="D59" s="5">
        <f>COUNTIF(D9:D58,1.27)</f>
        <v>40</v>
      </c>
      <c r="E59" s="5">
        <f>COUNTIF(E9:E58,1.5)</f>
        <v>38</v>
      </c>
      <c r="F59" s="6">
        <f>COUNTIF(F9:F58,2)</f>
        <v>34</v>
      </c>
      <c r="G59" s="53">
        <f>M59+G8</f>
        <v>329067.49438242102</v>
      </c>
      <c r="H59" s="54">
        <f>N59+H8</f>
        <v>369555.65148936666</v>
      </c>
      <c r="I59" s="55">
        <f>O59+I8</f>
        <v>445396.87669897627</v>
      </c>
      <c r="J59" s="50" t="s">
        <v>29</v>
      </c>
      <c r="K59" s="51">
        <f>B58-B9</f>
        <v>44</v>
      </c>
      <c r="L59" s="52" t="s">
        <v>30</v>
      </c>
      <c r="M59" s="63">
        <f>SUM(M9:M58)</f>
        <v>229067.49438242105</v>
      </c>
      <c r="N59" s="64">
        <f>SUM(N9:N58)</f>
        <v>269555.65148936666</v>
      </c>
      <c r="O59" s="65">
        <f>SUM(O9:O58)</f>
        <v>345396.87669897627</v>
      </c>
    </row>
    <row r="60" spans="1:15" ht="19.5" thickBot="1" x14ac:dyDescent="0.45">
      <c r="A60" s="7"/>
      <c r="B60" s="80" t="s">
        <v>6</v>
      </c>
      <c r="C60" s="81"/>
      <c r="D60" s="5">
        <f>COUNTIF(D9:D58,-1)</f>
        <v>10</v>
      </c>
      <c r="E60" s="5">
        <f>COUNTIF(E9:E58,-1)</f>
        <v>12</v>
      </c>
      <c r="F60" s="6">
        <f>COUNTIF(F9:F58,-1)</f>
        <v>16</v>
      </c>
      <c r="G60" s="78" t="s">
        <v>28</v>
      </c>
      <c r="H60" s="79"/>
      <c r="I60" s="85"/>
      <c r="J60" s="78" t="s">
        <v>31</v>
      </c>
      <c r="K60" s="79"/>
      <c r="L60" s="85"/>
      <c r="M60" s="7"/>
      <c r="N60" s="3"/>
      <c r="O60" s="4"/>
    </row>
    <row r="61" spans="1:15" ht="19.5" thickBot="1" x14ac:dyDescent="0.45">
      <c r="A61" s="7"/>
      <c r="B61" s="80" t="s">
        <v>33</v>
      </c>
      <c r="C61" s="81"/>
      <c r="D61" s="5">
        <f>COUNTIF(D9:D58,0)</f>
        <v>0</v>
      </c>
      <c r="E61" s="5">
        <f>COUNTIF(E9:E58,0)</f>
        <v>0</v>
      </c>
      <c r="F61" s="5">
        <f>COUNTIF(F9:F58,0)</f>
        <v>0</v>
      </c>
      <c r="G61" s="59">
        <f>G59/G8</f>
        <v>3.29067494382421</v>
      </c>
      <c r="H61" s="60">
        <f>H59/H8</f>
        <v>3.6955565148936667</v>
      </c>
      <c r="I61" s="61">
        <f>I59/I8</f>
        <v>4.453968766989763</v>
      </c>
      <c r="J61" s="48">
        <f>(G61-100%)*30/K59</f>
        <v>1.5618238253346888</v>
      </c>
      <c r="K61" s="48">
        <f>(H61-100%)*30/K59</f>
        <v>1.8378794419729545</v>
      </c>
      <c r="L61" s="49">
        <f>(I61-100%)*30/K59</f>
        <v>2.3549787047657476</v>
      </c>
      <c r="M61" s="8"/>
      <c r="N61" s="2"/>
      <c r="O61" s="9"/>
    </row>
    <row r="62" spans="1:15" ht="19.5" thickBot="1" x14ac:dyDescent="0.45">
      <c r="A62" s="3"/>
      <c r="B62" s="78" t="s">
        <v>4</v>
      </c>
      <c r="C62" s="79"/>
      <c r="D62" s="62">
        <f>D59/(D59+D60+D61)</f>
        <v>0.8</v>
      </c>
      <c r="E62" s="57">
        <f>E59/(E59+E60+E61)</f>
        <v>0.76</v>
      </c>
      <c r="F62" s="58">
        <f>F59/(F59+F60+F61)</f>
        <v>0.68</v>
      </c>
    </row>
    <row r="64" spans="1:15" x14ac:dyDescent="0.4">
      <c r="D64" s="56"/>
      <c r="E64" s="56"/>
      <c r="F64" s="56"/>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1:B1364"/>
  <sheetViews>
    <sheetView zoomScale="80" zoomScaleNormal="80" workbookViewId="0">
      <selection activeCell="B1364" sqref="B1364"/>
    </sheetView>
  </sheetViews>
  <sheetFormatPr defaultColWidth="8.125" defaultRowHeight="14.25" x14ac:dyDescent="0.4"/>
  <cols>
    <col min="1" max="1" width="6.625" style="46" customWidth="1"/>
    <col min="2" max="2" width="7.25" style="45" customWidth="1"/>
    <col min="3" max="256" width="8.125" style="45"/>
    <col min="257" max="257" width="6.625" style="45" customWidth="1"/>
    <col min="258" max="258" width="7.25" style="45" customWidth="1"/>
    <col min="259" max="512" width="8.125" style="45"/>
    <col min="513" max="513" width="6.625" style="45" customWidth="1"/>
    <col min="514" max="514" width="7.25" style="45" customWidth="1"/>
    <col min="515" max="768" width="8.125" style="45"/>
    <col min="769" max="769" width="6.625" style="45" customWidth="1"/>
    <col min="770" max="770" width="7.25" style="45" customWidth="1"/>
    <col min="771" max="1024" width="8.125" style="45"/>
    <col min="1025" max="1025" width="6.625" style="45" customWidth="1"/>
    <col min="1026" max="1026" width="7.25" style="45" customWidth="1"/>
    <col min="1027" max="1280" width="8.125" style="45"/>
    <col min="1281" max="1281" width="6.625" style="45" customWidth="1"/>
    <col min="1282" max="1282" width="7.25" style="45" customWidth="1"/>
    <col min="1283" max="1536" width="8.125" style="45"/>
    <col min="1537" max="1537" width="6.625" style="45" customWidth="1"/>
    <col min="1538" max="1538" width="7.25" style="45" customWidth="1"/>
    <col min="1539" max="1792" width="8.125" style="45"/>
    <col min="1793" max="1793" width="6.625" style="45" customWidth="1"/>
    <col min="1794" max="1794" width="7.25" style="45" customWidth="1"/>
    <col min="1795" max="2048" width="8.125" style="45"/>
    <col min="2049" max="2049" width="6.625" style="45" customWidth="1"/>
    <col min="2050" max="2050" width="7.25" style="45" customWidth="1"/>
    <col min="2051" max="2304" width="8.125" style="45"/>
    <col min="2305" max="2305" width="6.625" style="45" customWidth="1"/>
    <col min="2306" max="2306" width="7.25" style="45" customWidth="1"/>
    <col min="2307" max="2560" width="8.125" style="45"/>
    <col min="2561" max="2561" width="6.625" style="45" customWidth="1"/>
    <col min="2562" max="2562" width="7.25" style="45" customWidth="1"/>
    <col min="2563" max="2816" width="8.125" style="45"/>
    <col min="2817" max="2817" width="6.625" style="45" customWidth="1"/>
    <col min="2818" max="2818" width="7.25" style="45" customWidth="1"/>
    <col min="2819" max="3072" width="8.125" style="45"/>
    <col min="3073" max="3073" width="6.625" style="45" customWidth="1"/>
    <col min="3074" max="3074" width="7.25" style="45" customWidth="1"/>
    <col min="3075" max="3328" width="8.125" style="45"/>
    <col min="3329" max="3329" width="6.625" style="45" customWidth="1"/>
    <col min="3330" max="3330" width="7.25" style="45" customWidth="1"/>
    <col min="3331" max="3584" width="8.125" style="45"/>
    <col min="3585" max="3585" width="6.625" style="45" customWidth="1"/>
    <col min="3586" max="3586" width="7.25" style="45" customWidth="1"/>
    <col min="3587" max="3840" width="8.125" style="45"/>
    <col min="3841" max="3841" width="6.625" style="45" customWidth="1"/>
    <col min="3842" max="3842" width="7.25" style="45" customWidth="1"/>
    <col min="3843" max="4096" width="8.125" style="45"/>
    <col min="4097" max="4097" width="6.625" style="45" customWidth="1"/>
    <col min="4098" max="4098" width="7.25" style="45" customWidth="1"/>
    <col min="4099" max="4352" width="8.125" style="45"/>
    <col min="4353" max="4353" width="6.625" style="45" customWidth="1"/>
    <col min="4354" max="4354" width="7.25" style="45" customWidth="1"/>
    <col min="4355" max="4608" width="8.125" style="45"/>
    <col min="4609" max="4609" width="6.625" style="45" customWidth="1"/>
    <col min="4610" max="4610" width="7.25" style="45" customWidth="1"/>
    <col min="4611" max="4864" width="8.125" style="45"/>
    <col min="4865" max="4865" width="6.625" style="45" customWidth="1"/>
    <col min="4866" max="4866" width="7.25" style="45" customWidth="1"/>
    <col min="4867" max="5120" width="8.125" style="45"/>
    <col min="5121" max="5121" width="6.625" style="45" customWidth="1"/>
    <col min="5122" max="5122" width="7.25" style="45" customWidth="1"/>
    <col min="5123" max="5376" width="8.125" style="45"/>
    <col min="5377" max="5377" width="6.625" style="45" customWidth="1"/>
    <col min="5378" max="5378" width="7.25" style="45" customWidth="1"/>
    <col min="5379" max="5632" width="8.125" style="45"/>
    <col min="5633" max="5633" width="6.625" style="45" customWidth="1"/>
    <col min="5634" max="5634" width="7.25" style="45" customWidth="1"/>
    <col min="5635" max="5888" width="8.125" style="45"/>
    <col min="5889" max="5889" width="6.625" style="45" customWidth="1"/>
    <col min="5890" max="5890" width="7.25" style="45" customWidth="1"/>
    <col min="5891" max="6144" width="8.125" style="45"/>
    <col min="6145" max="6145" width="6.625" style="45" customWidth="1"/>
    <col min="6146" max="6146" width="7.25" style="45" customWidth="1"/>
    <col min="6147" max="6400" width="8.125" style="45"/>
    <col min="6401" max="6401" width="6.625" style="45" customWidth="1"/>
    <col min="6402" max="6402" width="7.25" style="45" customWidth="1"/>
    <col min="6403" max="6656" width="8.125" style="45"/>
    <col min="6657" max="6657" width="6.625" style="45" customWidth="1"/>
    <col min="6658" max="6658" width="7.25" style="45" customWidth="1"/>
    <col min="6659" max="6912" width="8.125" style="45"/>
    <col min="6913" max="6913" width="6.625" style="45" customWidth="1"/>
    <col min="6914" max="6914" width="7.25" style="45" customWidth="1"/>
    <col min="6915" max="7168" width="8.125" style="45"/>
    <col min="7169" max="7169" width="6.625" style="45" customWidth="1"/>
    <col min="7170" max="7170" width="7.25" style="45" customWidth="1"/>
    <col min="7171" max="7424" width="8.125" style="45"/>
    <col min="7425" max="7425" width="6.625" style="45" customWidth="1"/>
    <col min="7426" max="7426" width="7.25" style="45" customWidth="1"/>
    <col min="7427" max="7680" width="8.125" style="45"/>
    <col min="7681" max="7681" width="6.625" style="45" customWidth="1"/>
    <col min="7682" max="7682" width="7.25" style="45" customWidth="1"/>
    <col min="7683" max="7936" width="8.125" style="45"/>
    <col min="7937" max="7937" width="6.625" style="45" customWidth="1"/>
    <col min="7938" max="7938" width="7.25" style="45" customWidth="1"/>
    <col min="7939" max="8192" width="8.125" style="45"/>
    <col min="8193" max="8193" width="6.625" style="45" customWidth="1"/>
    <col min="8194" max="8194" width="7.25" style="45" customWidth="1"/>
    <col min="8195" max="8448" width="8.125" style="45"/>
    <col min="8449" max="8449" width="6.625" style="45" customWidth="1"/>
    <col min="8450" max="8450" width="7.25" style="45" customWidth="1"/>
    <col min="8451" max="8704" width="8.125" style="45"/>
    <col min="8705" max="8705" width="6.625" style="45" customWidth="1"/>
    <col min="8706" max="8706" width="7.25" style="45" customWidth="1"/>
    <col min="8707" max="8960" width="8.125" style="45"/>
    <col min="8961" max="8961" width="6.625" style="45" customWidth="1"/>
    <col min="8962" max="8962" width="7.25" style="45" customWidth="1"/>
    <col min="8963" max="9216" width="8.125" style="45"/>
    <col min="9217" max="9217" width="6.625" style="45" customWidth="1"/>
    <col min="9218" max="9218" width="7.25" style="45" customWidth="1"/>
    <col min="9219" max="9472" width="8.125" style="45"/>
    <col min="9473" max="9473" width="6.625" style="45" customWidth="1"/>
    <col min="9474" max="9474" width="7.25" style="45" customWidth="1"/>
    <col min="9475" max="9728" width="8.125" style="45"/>
    <col min="9729" max="9729" width="6.625" style="45" customWidth="1"/>
    <col min="9730" max="9730" width="7.25" style="45" customWidth="1"/>
    <col min="9731" max="9984" width="8.125" style="45"/>
    <col min="9985" max="9985" width="6.625" style="45" customWidth="1"/>
    <col min="9986" max="9986" width="7.25" style="45" customWidth="1"/>
    <col min="9987" max="10240" width="8.125" style="45"/>
    <col min="10241" max="10241" width="6.625" style="45" customWidth="1"/>
    <col min="10242" max="10242" width="7.25" style="45" customWidth="1"/>
    <col min="10243" max="10496" width="8.125" style="45"/>
    <col min="10497" max="10497" width="6.625" style="45" customWidth="1"/>
    <col min="10498" max="10498" width="7.25" style="45" customWidth="1"/>
    <col min="10499" max="10752" width="8.125" style="45"/>
    <col min="10753" max="10753" width="6.625" style="45" customWidth="1"/>
    <col min="10754" max="10754" width="7.25" style="45" customWidth="1"/>
    <col min="10755" max="11008" width="8.125" style="45"/>
    <col min="11009" max="11009" width="6.625" style="45" customWidth="1"/>
    <col min="11010" max="11010" width="7.25" style="45" customWidth="1"/>
    <col min="11011" max="11264" width="8.125" style="45"/>
    <col min="11265" max="11265" width="6.625" style="45" customWidth="1"/>
    <col min="11266" max="11266" width="7.25" style="45" customWidth="1"/>
    <col min="11267" max="11520" width="8.125" style="45"/>
    <col min="11521" max="11521" width="6.625" style="45" customWidth="1"/>
    <col min="11522" max="11522" width="7.25" style="45" customWidth="1"/>
    <col min="11523" max="11776" width="8.125" style="45"/>
    <col min="11777" max="11777" width="6.625" style="45" customWidth="1"/>
    <col min="11778" max="11778" width="7.25" style="45" customWidth="1"/>
    <col min="11779" max="12032" width="8.125" style="45"/>
    <col min="12033" max="12033" width="6.625" style="45" customWidth="1"/>
    <col min="12034" max="12034" width="7.25" style="45" customWidth="1"/>
    <col min="12035" max="12288" width="8.125" style="45"/>
    <col min="12289" max="12289" width="6.625" style="45" customWidth="1"/>
    <col min="12290" max="12290" width="7.25" style="45" customWidth="1"/>
    <col min="12291" max="12544" width="8.125" style="45"/>
    <col min="12545" max="12545" width="6.625" style="45" customWidth="1"/>
    <col min="12546" max="12546" width="7.25" style="45" customWidth="1"/>
    <col min="12547" max="12800" width="8.125" style="45"/>
    <col min="12801" max="12801" width="6.625" style="45" customWidth="1"/>
    <col min="12802" max="12802" width="7.25" style="45" customWidth="1"/>
    <col min="12803" max="13056" width="8.125" style="45"/>
    <col min="13057" max="13057" width="6.625" style="45" customWidth="1"/>
    <col min="13058" max="13058" width="7.25" style="45" customWidth="1"/>
    <col min="13059" max="13312" width="8.125" style="45"/>
    <col min="13313" max="13313" width="6.625" style="45" customWidth="1"/>
    <col min="13314" max="13314" width="7.25" style="45" customWidth="1"/>
    <col min="13315" max="13568" width="8.125" style="45"/>
    <col min="13569" max="13569" width="6.625" style="45" customWidth="1"/>
    <col min="13570" max="13570" width="7.25" style="45" customWidth="1"/>
    <col min="13571" max="13824" width="8.125" style="45"/>
    <col min="13825" max="13825" width="6.625" style="45" customWidth="1"/>
    <col min="13826" max="13826" width="7.25" style="45" customWidth="1"/>
    <col min="13827" max="14080" width="8.125" style="45"/>
    <col min="14081" max="14081" width="6.625" style="45" customWidth="1"/>
    <col min="14082" max="14082" width="7.25" style="45" customWidth="1"/>
    <col min="14083" max="14336" width="8.125" style="45"/>
    <col min="14337" max="14337" width="6.625" style="45" customWidth="1"/>
    <col min="14338" max="14338" width="7.25" style="45" customWidth="1"/>
    <col min="14339" max="14592" width="8.125" style="45"/>
    <col min="14593" max="14593" width="6.625" style="45" customWidth="1"/>
    <col min="14594" max="14594" width="7.25" style="45" customWidth="1"/>
    <col min="14595" max="14848" width="8.125" style="45"/>
    <col min="14849" max="14849" width="6.625" style="45" customWidth="1"/>
    <col min="14850" max="14850" width="7.25" style="45" customWidth="1"/>
    <col min="14851" max="15104" width="8.125" style="45"/>
    <col min="15105" max="15105" width="6.625" style="45" customWidth="1"/>
    <col min="15106" max="15106" width="7.25" style="45" customWidth="1"/>
    <col min="15107" max="15360" width="8.125" style="45"/>
    <col min="15361" max="15361" width="6.625" style="45" customWidth="1"/>
    <col min="15362" max="15362" width="7.25" style="45" customWidth="1"/>
    <col min="15363" max="15616" width="8.125" style="45"/>
    <col min="15617" max="15617" width="6.625" style="45" customWidth="1"/>
    <col min="15618" max="15618" width="7.25" style="45" customWidth="1"/>
    <col min="15619" max="15872" width="8.125" style="45"/>
    <col min="15873" max="15873" width="6.625" style="45" customWidth="1"/>
    <col min="15874" max="15874" width="7.25" style="45" customWidth="1"/>
    <col min="15875" max="16128" width="8.125" style="45"/>
    <col min="16129" max="16129" width="6.625" style="45" customWidth="1"/>
    <col min="16130" max="16130" width="7.25" style="45" customWidth="1"/>
    <col min="16131" max="16384" width="8.125" style="45"/>
  </cols>
  <sheetData>
    <row r="1" spans="1:1" x14ac:dyDescent="0.4">
      <c r="A1" s="46">
        <v>1</v>
      </c>
    </row>
    <row r="29" spans="1:1" x14ac:dyDescent="0.4">
      <c r="A29" s="46">
        <v>2</v>
      </c>
    </row>
    <row r="55" spans="1:1" ht="22.5" customHeight="1" x14ac:dyDescent="0.4"/>
    <row r="56" spans="1:1" x14ac:dyDescent="0.4">
      <c r="A56" s="46">
        <v>3</v>
      </c>
    </row>
    <row r="84" spans="1:1" x14ac:dyDescent="0.4">
      <c r="A84" s="46">
        <v>4</v>
      </c>
    </row>
    <row r="110" spans="1:1" ht="24.75" customHeight="1" x14ac:dyDescent="0.4"/>
    <row r="111" spans="1:1" x14ac:dyDescent="0.4">
      <c r="A111" s="46">
        <v>5</v>
      </c>
    </row>
    <row r="139" spans="1:1" x14ac:dyDescent="0.4">
      <c r="A139" s="46">
        <v>6</v>
      </c>
    </row>
    <row r="165" spans="1:1" ht="20.25" customHeight="1" x14ac:dyDescent="0.4"/>
    <row r="166" spans="1:1" x14ac:dyDescent="0.4">
      <c r="A166" s="46">
        <v>7</v>
      </c>
    </row>
    <row r="194" spans="1:1" x14ac:dyDescent="0.4">
      <c r="A194" s="46">
        <v>8</v>
      </c>
    </row>
    <row r="220" spans="1:1" ht="22.5" customHeight="1" x14ac:dyDescent="0.4"/>
    <row r="221" spans="1:1" x14ac:dyDescent="0.4">
      <c r="A221" s="46">
        <v>9</v>
      </c>
    </row>
    <row r="249" spans="1:1" x14ac:dyDescent="0.4">
      <c r="A249" s="46">
        <v>10</v>
      </c>
    </row>
    <row r="277" spans="1:1" x14ac:dyDescent="0.4">
      <c r="A277" s="46">
        <v>11</v>
      </c>
    </row>
    <row r="305" spans="1:1" x14ac:dyDescent="0.4">
      <c r="A305" s="46">
        <v>12</v>
      </c>
    </row>
    <row r="333" spans="1:1" x14ac:dyDescent="0.4">
      <c r="A333" s="46">
        <v>13</v>
      </c>
    </row>
    <row r="361" spans="1:1" x14ac:dyDescent="0.4">
      <c r="A361" s="46">
        <v>14</v>
      </c>
    </row>
    <row r="389" spans="1:1" x14ac:dyDescent="0.4">
      <c r="A389" s="46">
        <v>15</v>
      </c>
    </row>
    <row r="417" spans="1:1" x14ac:dyDescent="0.4">
      <c r="A417" s="46">
        <v>16</v>
      </c>
    </row>
    <row r="446" spans="1:1" x14ac:dyDescent="0.4">
      <c r="A446" s="46">
        <v>17</v>
      </c>
    </row>
    <row r="475" spans="1:1" x14ac:dyDescent="0.4">
      <c r="A475" s="46">
        <v>18</v>
      </c>
    </row>
    <row r="501" spans="1:1" ht="22.5" customHeight="1" x14ac:dyDescent="0.4"/>
    <row r="502" spans="1:1" x14ac:dyDescent="0.4">
      <c r="A502" s="46">
        <v>19</v>
      </c>
    </row>
    <row r="531" spans="1:1" x14ac:dyDescent="0.4">
      <c r="A531" s="46">
        <v>20</v>
      </c>
    </row>
    <row r="559" spans="1:2" x14ac:dyDescent="0.4">
      <c r="A559" s="46">
        <v>21</v>
      </c>
      <c r="B559" s="77"/>
    </row>
    <row r="587" spans="1:1" x14ac:dyDescent="0.4">
      <c r="A587" s="46">
        <v>22</v>
      </c>
    </row>
    <row r="615" spans="1:1" x14ac:dyDescent="0.4">
      <c r="A615" s="46">
        <v>23</v>
      </c>
    </row>
    <row r="643" spans="1:1" x14ac:dyDescent="0.4">
      <c r="A643" s="46">
        <v>24</v>
      </c>
    </row>
    <row r="671" spans="1:1" x14ac:dyDescent="0.4">
      <c r="A671" s="46">
        <v>25</v>
      </c>
    </row>
    <row r="699" spans="1:1" x14ac:dyDescent="0.4">
      <c r="A699" s="46">
        <v>26</v>
      </c>
    </row>
    <row r="725" spans="1:1" ht="25.5" customHeight="1" x14ac:dyDescent="0.4"/>
    <row r="726" spans="1:1" x14ac:dyDescent="0.4">
      <c r="A726" s="46">
        <v>27</v>
      </c>
    </row>
    <row r="754" spans="1:1" x14ac:dyDescent="0.4">
      <c r="A754" s="46">
        <v>28</v>
      </c>
    </row>
    <row r="782" spans="1:1" x14ac:dyDescent="0.4">
      <c r="A782" s="46">
        <v>29</v>
      </c>
    </row>
    <row r="808" spans="1:1" ht="30.75" customHeight="1" x14ac:dyDescent="0.4"/>
    <row r="809" spans="1:1" x14ac:dyDescent="0.4">
      <c r="A809" s="46">
        <v>30</v>
      </c>
    </row>
    <row r="835" spans="1:1" ht="27.75" customHeight="1" x14ac:dyDescent="0.4"/>
    <row r="836" spans="1:1" x14ac:dyDescent="0.4">
      <c r="A836" s="46">
        <v>31</v>
      </c>
    </row>
    <row r="862" spans="1:1" ht="26.25" customHeight="1" x14ac:dyDescent="0.4"/>
    <row r="863" spans="1:1" x14ac:dyDescent="0.4">
      <c r="A863" s="46">
        <v>32</v>
      </c>
    </row>
    <row r="889" spans="1:1" ht="26.25" customHeight="1" x14ac:dyDescent="0.4"/>
    <row r="890" spans="1:1" x14ac:dyDescent="0.4">
      <c r="A890" s="46">
        <v>33</v>
      </c>
    </row>
    <row r="916" spans="1:1" ht="25.5" customHeight="1" x14ac:dyDescent="0.4"/>
    <row r="917" spans="1:1" x14ac:dyDescent="0.4">
      <c r="A917" s="46">
        <v>34</v>
      </c>
    </row>
    <row r="945" spans="1:1" x14ac:dyDescent="0.4">
      <c r="A945" s="46">
        <v>35</v>
      </c>
    </row>
    <row r="973" spans="1:1" x14ac:dyDescent="0.4">
      <c r="A973" s="46">
        <v>36</v>
      </c>
    </row>
    <row r="999" spans="1:1" ht="26.25" customHeight="1" x14ac:dyDescent="0.4"/>
    <row r="1000" spans="1:1" x14ac:dyDescent="0.4">
      <c r="A1000" s="46">
        <v>37</v>
      </c>
    </row>
    <row r="1028" spans="1:1" x14ac:dyDescent="0.4">
      <c r="A1028" s="46">
        <v>38</v>
      </c>
    </row>
    <row r="1056" spans="1:1" x14ac:dyDescent="0.4">
      <c r="A1056" s="46">
        <v>39</v>
      </c>
    </row>
    <row r="1084" spans="1:1" x14ac:dyDescent="0.4">
      <c r="A1084" s="46">
        <v>40</v>
      </c>
    </row>
    <row r="1112" spans="1:1" x14ac:dyDescent="0.4">
      <c r="A1112" s="46">
        <v>41</v>
      </c>
    </row>
    <row r="1140" spans="1:1" x14ac:dyDescent="0.4">
      <c r="A1140" s="46">
        <v>42</v>
      </c>
    </row>
    <row r="1168" spans="1:1" x14ac:dyDescent="0.4">
      <c r="A1168" s="46">
        <v>43</v>
      </c>
    </row>
    <row r="1196" spans="1:1" x14ac:dyDescent="0.4">
      <c r="A1196" s="46">
        <v>44</v>
      </c>
    </row>
    <row r="1224" spans="1:1" x14ac:dyDescent="0.4">
      <c r="A1224" s="46">
        <v>45</v>
      </c>
    </row>
    <row r="1252" spans="1:1" x14ac:dyDescent="0.4">
      <c r="A1252" s="46">
        <v>46</v>
      </c>
    </row>
    <row r="1280" spans="1:1" x14ac:dyDescent="0.4">
      <c r="A1280" s="46">
        <v>47</v>
      </c>
    </row>
    <row r="1308" spans="1:1" x14ac:dyDescent="0.4">
      <c r="A1308" s="46">
        <v>48</v>
      </c>
    </row>
    <row r="1336" spans="1:1" x14ac:dyDescent="0.4">
      <c r="A1336" s="46">
        <v>49</v>
      </c>
    </row>
    <row r="1364" spans="1:1" x14ac:dyDescent="0.4">
      <c r="A1364" s="46">
        <v>50</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29"/>
  <sheetViews>
    <sheetView tabSelected="1" zoomScale="145" zoomScaleSheetLayoutView="100" workbookViewId="0">
      <selection activeCell="A2" sqref="A2:J9"/>
    </sheetView>
  </sheetViews>
  <sheetFormatPr defaultColWidth="8.125" defaultRowHeight="13.5" x14ac:dyDescent="0.4"/>
  <cols>
    <col min="1" max="16384" width="8.125" style="45"/>
  </cols>
  <sheetData>
    <row r="1" spans="1:10" x14ac:dyDescent="0.4">
      <c r="A1" s="45" t="s">
        <v>24</v>
      </c>
    </row>
    <row r="2" spans="1:10" x14ac:dyDescent="0.4">
      <c r="A2" s="88" t="s">
        <v>43</v>
      </c>
      <c r="B2" s="89"/>
      <c r="C2" s="89"/>
      <c r="D2" s="89"/>
      <c r="E2" s="89"/>
      <c r="F2" s="89"/>
      <c r="G2" s="89"/>
      <c r="H2" s="89"/>
      <c r="I2" s="89"/>
      <c r="J2" s="89"/>
    </row>
    <row r="3" spans="1:10" x14ac:dyDescent="0.4">
      <c r="A3" s="89"/>
      <c r="B3" s="89"/>
      <c r="C3" s="89"/>
      <c r="D3" s="89"/>
      <c r="E3" s="89"/>
      <c r="F3" s="89"/>
      <c r="G3" s="89"/>
      <c r="H3" s="89"/>
      <c r="I3" s="89"/>
      <c r="J3" s="89"/>
    </row>
    <row r="4" spans="1:10" x14ac:dyDescent="0.4">
      <c r="A4" s="89"/>
      <c r="B4" s="89"/>
      <c r="C4" s="89"/>
      <c r="D4" s="89"/>
      <c r="E4" s="89"/>
      <c r="F4" s="89"/>
      <c r="G4" s="89"/>
      <c r="H4" s="89"/>
      <c r="I4" s="89"/>
      <c r="J4" s="89"/>
    </row>
    <row r="5" spans="1:10" x14ac:dyDescent="0.4">
      <c r="A5" s="89"/>
      <c r="B5" s="89"/>
      <c r="C5" s="89"/>
      <c r="D5" s="89"/>
      <c r="E5" s="89"/>
      <c r="F5" s="89"/>
      <c r="G5" s="89"/>
      <c r="H5" s="89"/>
      <c r="I5" s="89"/>
      <c r="J5" s="89"/>
    </row>
    <row r="6" spans="1:10" x14ac:dyDescent="0.4">
      <c r="A6" s="89"/>
      <c r="B6" s="89"/>
      <c r="C6" s="89"/>
      <c r="D6" s="89"/>
      <c r="E6" s="89"/>
      <c r="F6" s="89"/>
      <c r="G6" s="89"/>
      <c r="H6" s="89"/>
      <c r="I6" s="89"/>
      <c r="J6" s="89"/>
    </row>
    <row r="7" spans="1:10" x14ac:dyDescent="0.4">
      <c r="A7" s="89"/>
      <c r="B7" s="89"/>
      <c r="C7" s="89"/>
      <c r="D7" s="89"/>
      <c r="E7" s="89"/>
      <c r="F7" s="89"/>
      <c r="G7" s="89"/>
      <c r="H7" s="89"/>
      <c r="I7" s="89"/>
      <c r="J7" s="89"/>
    </row>
    <row r="8" spans="1:10" x14ac:dyDescent="0.4">
      <c r="A8" s="89"/>
      <c r="B8" s="89"/>
      <c r="C8" s="89"/>
      <c r="D8" s="89"/>
      <c r="E8" s="89"/>
      <c r="F8" s="89"/>
      <c r="G8" s="89"/>
      <c r="H8" s="89"/>
      <c r="I8" s="89"/>
      <c r="J8" s="89"/>
    </row>
    <row r="9" spans="1:10" ht="61.5" customHeight="1" x14ac:dyDescent="0.4">
      <c r="A9" s="89"/>
      <c r="B9" s="89"/>
      <c r="C9" s="89"/>
      <c r="D9" s="89"/>
      <c r="E9" s="89"/>
      <c r="F9" s="89"/>
      <c r="G9" s="89"/>
      <c r="H9" s="89"/>
      <c r="I9" s="89"/>
      <c r="J9" s="89"/>
    </row>
    <row r="10" spans="1:10" ht="14.25" customHeight="1" x14ac:dyDescent="0.4"/>
    <row r="11" spans="1:10" x14ac:dyDescent="0.4">
      <c r="A11" s="45" t="s">
        <v>25</v>
      </c>
    </row>
    <row r="12" spans="1:10" x14ac:dyDescent="0.4">
      <c r="A12" s="90" t="s">
        <v>41</v>
      </c>
      <c r="B12" s="91"/>
      <c r="C12" s="91"/>
      <c r="D12" s="91"/>
      <c r="E12" s="91"/>
      <c r="F12" s="91"/>
      <c r="G12" s="91"/>
      <c r="H12" s="91"/>
      <c r="I12" s="91"/>
      <c r="J12" s="91"/>
    </row>
    <row r="13" spans="1:10" x14ac:dyDescent="0.4">
      <c r="A13" s="91"/>
      <c r="B13" s="91"/>
      <c r="C13" s="91"/>
      <c r="D13" s="91"/>
      <c r="E13" s="91"/>
      <c r="F13" s="91"/>
      <c r="G13" s="91"/>
      <c r="H13" s="91"/>
      <c r="I13" s="91"/>
      <c r="J13" s="91"/>
    </row>
    <row r="14" spans="1:10" x14ac:dyDescent="0.4">
      <c r="A14" s="91"/>
      <c r="B14" s="91"/>
      <c r="C14" s="91"/>
      <c r="D14" s="91"/>
      <c r="E14" s="91"/>
      <c r="F14" s="91"/>
      <c r="G14" s="91"/>
      <c r="H14" s="91"/>
      <c r="I14" s="91"/>
      <c r="J14" s="91"/>
    </row>
    <row r="15" spans="1:10" x14ac:dyDescent="0.4">
      <c r="A15" s="91"/>
      <c r="B15" s="91"/>
      <c r="C15" s="91"/>
      <c r="D15" s="91"/>
      <c r="E15" s="91"/>
      <c r="F15" s="91"/>
      <c r="G15" s="91"/>
      <c r="H15" s="91"/>
      <c r="I15" s="91"/>
      <c r="J15" s="91"/>
    </row>
    <row r="16" spans="1:10" x14ac:dyDescent="0.4">
      <c r="A16" s="91"/>
      <c r="B16" s="91"/>
      <c r="C16" s="91"/>
      <c r="D16" s="91"/>
      <c r="E16" s="91"/>
      <c r="F16" s="91"/>
      <c r="G16" s="91"/>
      <c r="H16" s="91"/>
      <c r="I16" s="91"/>
      <c r="J16" s="91"/>
    </row>
    <row r="17" spans="1:10" x14ac:dyDescent="0.4">
      <c r="A17" s="91"/>
      <c r="B17" s="91"/>
      <c r="C17" s="91"/>
      <c r="D17" s="91"/>
      <c r="E17" s="91"/>
      <c r="F17" s="91"/>
      <c r="G17" s="91"/>
      <c r="H17" s="91"/>
      <c r="I17" s="91"/>
      <c r="J17" s="91"/>
    </row>
    <row r="18" spans="1:10" x14ac:dyDescent="0.4">
      <c r="A18" s="91"/>
      <c r="B18" s="91"/>
      <c r="C18" s="91"/>
      <c r="D18" s="91"/>
      <c r="E18" s="91"/>
      <c r="F18" s="91"/>
      <c r="G18" s="91"/>
      <c r="H18" s="91"/>
      <c r="I18" s="91"/>
      <c r="J18" s="91"/>
    </row>
    <row r="19" spans="1:10" x14ac:dyDescent="0.4">
      <c r="A19" s="91"/>
      <c r="B19" s="91"/>
      <c r="C19" s="91"/>
      <c r="D19" s="91"/>
      <c r="E19" s="91"/>
      <c r="F19" s="91"/>
      <c r="G19" s="91"/>
      <c r="H19" s="91"/>
      <c r="I19" s="91"/>
      <c r="J19" s="91"/>
    </row>
    <row r="21" spans="1:10" x14ac:dyDescent="0.4">
      <c r="A21" s="45" t="s">
        <v>26</v>
      </c>
    </row>
    <row r="22" spans="1:10" x14ac:dyDescent="0.4">
      <c r="A22" s="90" t="s">
        <v>42</v>
      </c>
      <c r="B22" s="90"/>
      <c r="C22" s="90"/>
      <c r="D22" s="90"/>
      <c r="E22" s="90"/>
      <c r="F22" s="90"/>
      <c r="G22" s="90"/>
      <c r="H22" s="90"/>
      <c r="I22" s="90"/>
      <c r="J22" s="90"/>
    </row>
    <row r="23" spans="1:10" x14ac:dyDescent="0.4">
      <c r="A23" s="90"/>
      <c r="B23" s="90"/>
      <c r="C23" s="90"/>
      <c r="D23" s="90"/>
      <c r="E23" s="90"/>
      <c r="F23" s="90"/>
      <c r="G23" s="90"/>
      <c r="H23" s="90"/>
      <c r="I23" s="90"/>
      <c r="J23" s="90"/>
    </row>
    <row r="24" spans="1:10" x14ac:dyDescent="0.4">
      <c r="A24" s="90"/>
      <c r="B24" s="90"/>
      <c r="C24" s="90"/>
      <c r="D24" s="90"/>
      <c r="E24" s="90"/>
      <c r="F24" s="90"/>
      <c r="G24" s="90"/>
      <c r="H24" s="90"/>
      <c r="I24" s="90"/>
      <c r="J24" s="90"/>
    </row>
    <row r="25" spans="1:10" x14ac:dyDescent="0.4">
      <c r="A25" s="90"/>
      <c r="B25" s="90"/>
      <c r="C25" s="90"/>
      <c r="D25" s="90"/>
      <c r="E25" s="90"/>
      <c r="F25" s="90"/>
      <c r="G25" s="90"/>
      <c r="H25" s="90"/>
      <c r="I25" s="90"/>
      <c r="J25" s="90"/>
    </row>
    <row r="26" spans="1:10" x14ac:dyDescent="0.4">
      <c r="A26" s="90"/>
      <c r="B26" s="90"/>
      <c r="C26" s="90"/>
      <c r="D26" s="90"/>
      <c r="E26" s="90"/>
      <c r="F26" s="90"/>
      <c r="G26" s="90"/>
      <c r="H26" s="90"/>
      <c r="I26" s="90"/>
      <c r="J26" s="90"/>
    </row>
    <row r="27" spans="1:10" x14ac:dyDescent="0.4">
      <c r="A27" s="90"/>
      <c r="B27" s="90"/>
      <c r="C27" s="90"/>
      <c r="D27" s="90"/>
      <c r="E27" s="90"/>
      <c r="F27" s="90"/>
      <c r="G27" s="90"/>
      <c r="H27" s="90"/>
      <c r="I27" s="90"/>
      <c r="J27" s="90"/>
    </row>
    <row r="28" spans="1:10" x14ac:dyDescent="0.4">
      <c r="A28" s="90"/>
      <c r="B28" s="90"/>
      <c r="C28" s="90"/>
      <c r="D28" s="90"/>
      <c r="E28" s="90"/>
      <c r="F28" s="90"/>
      <c r="G28" s="90"/>
      <c r="H28" s="90"/>
      <c r="I28" s="90"/>
      <c r="J28" s="90"/>
    </row>
    <row r="29" spans="1:10" x14ac:dyDescent="0.4">
      <c r="A29" s="90"/>
      <c r="B29" s="90"/>
      <c r="C29" s="90"/>
      <c r="D29" s="90"/>
      <c r="E29" s="90"/>
      <c r="F29" s="90"/>
      <c r="G29" s="90"/>
      <c r="H29" s="90"/>
      <c r="I29" s="90"/>
      <c r="J29" s="90"/>
    </row>
  </sheetData>
  <mergeCells count="3">
    <mergeCell ref="A2:J9"/>
    <mergeCell ref="A12:J19"/>
    <mergeCell ref="A22:J29"/>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2"/>
  <sheetViews>
    <sheetView zoomScale="80" zoomScaleNormal="80" workbookViewId="0">
      <selection activeCell="J5" sqref="J5"/>
    </sheetView>
  </sheetViews>
  <sheetFormatPr defaultRowHeight="18.75" x14ac:dyDescent="0.4"/>
  <cols>
    <col min="1" max="1" width="14" customWidth="1"/>
    <col min="2" max="2" width="13.25" customWidth="1"/>
    <col min="4" max="4" width="14.75" customWidth="1"/>
    <col min="6" max="6" width="14.25" customWidth="1"/>
    <col min="8" max="8" width="15.625" customWidth="1"/>
    <col min="10" max="10" width="15.625" customWidth="1"/>
  </cols>
  <sheetData>
    <row r="1" spans="1:10" x14ac:dyDescent="0.4">
      <c r="A1" s="28" t="s">
        <v>13</v>
      </c>
      <c r="B1" s="29"/>
      <c r="C1" s="30"/>
      <c r="D1" s="31"/>
      <c r="E1" s="30"/>
      <c r="F1" s="31"/>
      <c r="G1" s="30"/>
      <c r="H1" s="31"/>
    </row>
    <row r="2" spans="1:10" x14ac:dyDescent="0.4">
      <c r="A2" s="32"/>
      <c r="B2" s="30"/>
      <c r="C2" s="30"/>
      <c r="D2" s="31"/>
      <c r="E2" s="30"/>
      <c r="F2" s="31"/>
      <c r="G2" s="30"/>
      <c r="H2" s="31"/>
    </row>
    <row r="3" spans="1:10" x14ac:dyDescent="0.4">
      <c r="A3" s="33" t="s">
        <v>14</v>
      </c>
      <c r="B3" s="33" t="s">
        <v>15</v>
      </c>
      <c r="C3" s="33" t="s">
        <v>16</v>
      </c>
      <c r="D3" s="34" t="s">
        <v>17</v>
      </c>
      <c r="E3" s="33" t="s">
        <v>18</v>
      </c>
      <c r="F3" s="34" t="s">
        <v>17</v>
      </c>
      <c r="G3" s="33" t="s">
        <v>19</v>
      </c>
      <c r="H3" s="34" t="s">
        <v>17</v>
      </c>
      <c r="I3" s="33" t="s">
        <v>40</v>
      </c>
      <c r="J3" s="34" t="s">
        <v>17</v>
      </c>
    </row>
    <row r="4" spans="1:10" x14ac:dyDescent="0.4">
      <c r="A4" s="35" t="s">
        <v>37</v>
      </c>
      <c r="B4" s="35" t="s">
        <v>38</v>
      </c>
      <c r="C4" s="35"/>
      <c r="D4" s="36"/>
      <c r="E4" s="35"/>
      <c r="F4" s="36"/>
      <c r="G4" s="35" t="s">
        <v>34</v>
      </c>
      <c r="H4" s="36">
        <v>44688</v>
      </c>
      <c r="I4" s="35" t="s">
        <v>34</v>
      </c>
      <c r="J4" s="36">
        <v>44696</v>
      </c>
    </row>
    <row r="5" spans="1:10" x14ac:dyDescent="0.4">
      <c r="A5" s="35" t="s">
        <v>37</v>
      </c>
      <c r="B5" s="35" t="s">
        <v>38</v>
      </c>
      <c r="C5" s="35"/>
      <c r="D5" s="36"/>
      <c r="E5" s="35"/>
      <c r="F5" s="36"/>
      <c r="G5" s="35" t="s">
        <v>34</v>
      </c>
      <c r="H5" s="36">
        <v>44689</v>
      </c>
      <c r="I5" s="35"/>
      <c r="J5" s="36"/>
    </row>
    <row r="6" spans="1:10" x14ac:dyDescent="0.4">
      <c r="A6" s="35" t="s">
        <v>20</v>
      </c>
      <c r="B6" s="35"/>
      <c r="C6" s="35"/>
      <c r="D6" s="37"/>
      <c r="E6" s="35"/>
      <c r="F6" s="37"/>
      <c r="G6" s="35"/>
      <c r="H6" s="37"/>
      <c r="I6" s="35"/>
      <c r="J6" s="37"/>
    </row>
    <row r="7" spans="1:10" x14ac:dyDescent="0.4">
      <c r="A7" s="35" t="s">
        <v>20</v>
      </c>
      <c r="B7" s="35"/>
      <c r="C7" s="35"/>
      <c r="D7" s="37"/>
      <c r="E7" s="35"/>
      <c r="F7" s="37"/>
      <c r="G7" s="35"/>
      <c r="H7" s="37"/>
      <c r="I7" s="35"/>
      <c r="J7" s="37"/>
    </row>
    <row r="8" spans="1:10" x14ac:dyDescent="0.4">
      <c r="A8" s="35" t="s">
        <v>20</v>
      </c>
      <c r="B8" s="35"/>
      <c r="C8" s="35"/>
      <c r="D8" s="37"/>
      <c r="E8" s="35"/>
      <c r="F8" s="37"/>
      <c r="G8" s="35"/>
      <c r="H8" s="37"/>
      <c r="I8" s="35"/>
      <c r="J8" s="37"/>
    </row>
    <row r="9" spans="1:10" x14ac:dyDescent="0.4">
      <c r="A9" s="35" t="s">
        <v>20</v>
      </c>
      <c r="B9" s="35"/>
      <c r="C9" s="35"/>
      <c r="D9" s="37"/>
      <c r="E9" s="35"/>
      <c r="F9" s="37"/>
      <c r="G9" s="35"/>
      <c r="H9" s="37"/>
      <c r="I9" s="35"/>
      <c r="J9" s="37"/>
    </row>
    <row r="10" spans="1:10" x14ac:dyDescent="0.4">
      <c r="A10" s="35" t="s">
        <v>20</v>
      </c>
      <c r="B10" s="35"/>
      <c r="C10" s="35"/>
      <c r="D10" s="37"/>
      <c r="E10" s="35"/>
      <c r="F10" s="37"/>
      <c r="G10" s="35"/>
      <c r="H10" s="37"/>
      <c r="I10" s="35"/>
      <c r="J10" s="37"/>
    </row>
    <row r="11" spans="1:10" x14ac:dyDescent="0.4">
      <c r="A11" s="35" t="s">
        <v>20</v>
      </c>
      <c r="B11" s="35"/>
      <c r="C11" s="35"/>
      <c r="D11" s="37"/>
      <c r="E11" s="35"/>
      <c r="F11" s="37"/>
      <c r="G11" s="35"/>
      <c r="H11" s="37"/>
      <c r="I11" s="35"/>
      <c r="J11" s="37"/>
    </row>
    <row r="12" spans="1:10" x14ac:dyDescent="0.4">
      <c r="A12" s="32"/>
      <c r="B12" s="30"/>
      <c r="C12" s="30"/>
      <c r="D12" s="31"/>
      <c r="E12" s="30"/>
      <c r="F12" s="31"/>
      <c r="G12" s="30"/>
      <c r="H12" s="31"/>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1</cp:lastModifiedBy>
  <dcterms:created xsi:type="dcterms:W3CDTF">2020-09-18T03:10:57Z</dcterms:created>
  <dcterms:modified xsi:type="dcterms:W3CDTF">2022-05-15T13:44:39Z</dcterms:modified>
</cp:coreProperties>
</file>