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teras\Desktop\"/>
    </mc:Choice>
  </mc:AlternateContent>
  <xr:revisionPtr revIDLastSave="0" documentId="13_ncr:1_{211E5B22-17CC-4351-ADB6-9A5D2FDCE1C5}" xr6:coauthVersionLast="47" xr6:coauthVersionMax="47" xr10:uidLastSave="{00000000-0000-0000-0000-000000000000}"/>
  <bookViews>
    <workbookView xWindow="1305" yWindow="15" windowWidth="14385" windowHeight="15435" activeTab="3" xr2:uid="{00000000-000D-0000-FFFF-FFFF00000000}"/>
  </bookViews>
  <sheets>
    <sheet name="ルール＆合計" sheetId="1" r:id="rId1"/>
    <sheet name="2022年5月" sheetId="6" r:id="rId2"/>
    <sheet name="2022年６月" sheetId="10" r:id="rId3"/>
    <sheet name="画像" sheetId="7" r:id="rId4"/>
    <sheet name="気づき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G17" i="1"/>
  <c r="D17" i="1" l="1"/>
  <c r="B3" i="1" s="1"/>
  <c r="I17" i="1"/>
  <c r="G3" i="1"/>
  <c r="I3" i="1"/>
</calcChain>
</file>

<file path=xl/sharedStrings.xml><?xml version="1.0" encoding="utf-8"?>
<sst xmlns="http://schemas.openxmlformats.org/spreadsheetml/2006/main" count="230" uniqueCount="133">
  <si>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</si>
  <si>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</si>
  <si>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</si>
  <si>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</si>
  <si>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</si>
  <si>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</si>
  <si>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</si>
  <si>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</si>
  <si>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</si>
  <si>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</si>
  <si>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</si>
  <si>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</si>
  <si>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</si>
  <si>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</si>
  <si>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</si>
  <si>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</si>
  <si>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</si>
  <si>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</si>
  <si>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</si>
  <si>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</si>
  <si>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</si>
  <si>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</si>
  <si>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</si>
  <si>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</si>
  <si>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</si>
  <si>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</si>
  <si>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</si>
  <si>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</si>
  <si>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</si>
  <si>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</si>
  <si>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</si>
  <si>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</si>
  <si>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</si>
  <si>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</si>
  <si>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</si>
  <si>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</si>
  <si>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</si>
  <si>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</si>
  <si>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</si>
  <si>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</si>
  <si>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</si>
  <si>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</si>
  <si>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</si>
  <si>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</si>
  <si>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</si>
  <si>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</si>
  <si>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</si>
  <si>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</si>
  <si>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</si>
  <si>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</si>
  <si>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</si>
  <si>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</si>
  <si>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</si>
  <si>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</si>
  <si>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</si>
  <si>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</si>
  <si>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</si>
  <si>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</si>
  <si>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</si>
  <si>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</si>
  <si>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</si>
  <si>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</si>
  <si>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</si>
  <si>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</si>
  <si>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</si>
  <si>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</si>
  <si>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</si>
  <si>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</si>
  <si>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</si>
  <si>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</si>
  <si>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</si>
  <si>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</si>
  <si>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</si>
  <si>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</si>
  <si>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</si>
  <si>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AUDJPY</t>
    <phoneticPr fontId="13"/>
  </si>
  <si>
    <t>売り</t>
    <rPh sb="0" eb="1">
      <t>ウ</t>
    </rPh>
    <phoneticPr fontId="13"/>
  </si>
  <si>
    <t>2022.05.09</t>
    <phoneticPr fontId="13"/>
  </si>
  <si>
    <t>2022.05.09.08.00</t>
    <phoneticPr fontId="13"/>
  </si>
  <si>
    <t>2022.05.09.15.40</t>
    <phoneticPr fontId="13"/>
  </si>
  <si>
    <t>PBでエントリーして、利確が1.27しか取れなかった。もう少し伸びると思ったけど、5分足が怪しくなってきたので利確した。</t>
    <rPh sb="11" eb="13">
      <t>リカク</t>
    </rPh>
    <rPh sb="20" eb="21">
      <t>ト</t>
    </rPh>
    <rPh sb="29" eb="30">
      <t>スコ</t>
    </rPh>
    <rPh sb="31" eb="32">
      <t>ノ</t>
    </rPh>
    <rPh sb="35" eb="36">
      <t>オモ</t>
    </rPh>
    <rPh sb="42" eb="43">
      <t>フン</t>
    </rPh>
    <rPh sb="43" eb="44">
      <t>アシ</t>
    </rPh>
    <rPh sb="45" eb="46">
      <t>アヤ</t>
    </rPh>
    <rPh sb="55" eb="57">
      <t>リカク</t>
    </rPh>
    <phoneticPr fontId="13"/>
  </si>
  <si>
    <t>1万通貨</t>
    <rPh sb="1" eb="2">
      <t>マン</t>
    </rPh>
    <rPh sb="2" eb="4">
      <t>ツウカ</t>
    </rPh>
    <phoneticPr fontId="13"/>
  </si>
  <si>
    <t>60分</t>
    <phoneticPr fontId="13"/>
  </si>
  <si>
    <t>AUDUSD</t>
    <phoneticPr fontId="13"/>
  </si>
  <si>
    <t>2022.05.016.15.40</t>
    <phoneticPr fontId="13"/>
  </si>
  <si>
    <t>2022.05.016</t>
    <phoneticPr fontId="13"/>
  </si>
  <si>
    <t>2022.05.016.19.22</t>
    <phoneticPr fontId="13"/>
  </si>
  <si>
    <t>60分</t>
    <rPh sb="2" eb="3">
      <t>フン</t>
    </rPh>
    <phoneticPr fontId="13"/>
  </si>
  <si>
    <t>損切り</t>
    <rPh sb="0" eb="2">
      <t>ソンギ</t>
    </rPh>
    <phoneticPr fontId="13"/>
  </si>
  <si>
    <t>負け</t>
    <rPh sb="0" eb="1">
      <t>マ</t>
    </rPh>
    <phoneticPr fontId="13"/>
  </si>
  <si>
    <t>レンジでエントリーが負けだな、慌てずにエントリーしなくてもいい。</t>
    <rPh sb="10" eb="11">
      <t>マ</t>
    </rPh>
    <rPh sb="15" eb="16">
      <t>アワ</t>
    </rPh>
    <phoneticPr fontId="13"/>
  </si>
  <si>
    <t>2022.05.16</t>
    <phoneticPr fontId="13"/>
  </si>
  <si>
    <t>CHFJPY</t>
    <phoneticPr fontId="13"/>
  </si>
  <si>
    <t>売り</t>
    <rPh sb="0" eb="1">
      <t>ウ</t>
    </rPh>
    <phoneticPr fontId="13"/>
  </si>
  <si>
    <t>1万通貨</t>
    <phoneticPr fontId="13"/>
  </si>
  <si>
    <t>EB</t>
    <phoneticPr fontId="13"/>
  </si>
  <si>
    <t>PB</t>
    <phoneticPr fontId="13"/>
  </si>
  <si>
    <t>60分</t>
    <phoneticPr fontId="13"/>
  </si>
  <si>
    <t>2022.05.16.18.30</t>
    <phoneticPr fontId="13"/>
  </si>
  <si>
    <t>GBPJPY</t>
    <phoneticPr fontId="13"/>
  </si>
  <si>
    <t>2022.05.16.23.53</t>
    <phoneticPr fontId="13"/>
  </si>
  <si>
    <t>PBが出たのでエントリー慌てて</t>
    <rPh sb="3" eb="4">
      <t>デ</t>
    </rPh>
    <rPh sb="12" eb="13">
      <t>アワ</t>
    </rPh>
    <phoneticPr fontId="13"/>
  </si>
  <si>
    <t>エントリーしたけど？</t>
    <phoneticPr fontId="13"/>
  </si>
  <si>
    <t>あわてず、少し待ってから、エントリーするように！</t>
    <rPh sb="5" eb="6">
      <t>スコ</t>
    </rPh>
    <rPh sb="7" eb="8">
      <t>マ</t>
    </rPh>
    <phoneticPr fontId="13"/>
  </si>
  <si>
    <t>2022.05.17.07.30</t>
    <phoneticPr fontId="13"/>
  </si>
  <si>
    <t>2022.05.17.12.00</t>
    <phoneticPr fontId="13"/>
  </si>
  <si>
    <t>何故に逆行していく環境認識がわるい。</t>
    <rPh sb="0" eb="2">
      <t>ナゼ</t>
    </rPh>
    <rPh sb="3" eb="5">
      <t>ギャッコウ</t>
    </rPh>
    <rPh sb="9" eb="11">
      <t>カンキョウ</t>
    </rPh>
    <rPh sb="11" eb="13">
      <t>ニンシキ</t>
    </rPh>
    <phoneticPr fontId="13"/>
  </si>
  <si>
    <t>2022.05.18</t>
    <phoneticPr fontId="13"/>
  </si>
  <si>
    <t>EUR JPY</t>
    <phoneticPr fontId="13"/>
  </si>
  <si>
    <t>売り</t>
    <rPh sb="0" eb="1">
      <t>ウ</t>
    </rPh>
    <phoneticPr fontId="13"/>
  </si>
  <si>
    <t>1万通貨</t>
    <rPh sb="1" eb="2">
      <t>マン</t>
    </rPh>
    <rPh sb="2" eb="4">
      <t>ツウカ</t>
    </rPh>
    <phoneticPr fontId="13"/>
  </si>
  <si>
    <t>エリオット波動５波目</t>
    <rPh sb="5" eb="7">
      <t>ハドウ</t>
    </rPh>
    <rPh sb="8" eb="9">
      <t>ナミ</t>
    </rPh>
    <rPh sb="9" eb="10">
      <t>メ</t>
    </rPh>
    <phoneticPr fontId="13"/>
  </si>
  <si>
    <t>60分</t>
    <phoneticPr fontId="13"/>
  </si>
  <si>
    <t>2022.05.18.22.31</t>
    <phoneticPr fontId="13"/>
  </si>
  <si>
    <t>AUD JPY</t>
    <phoneticPr fontId="13"/>
  </si>
  <si>
    <t>1万通貨</t>
    <phoneticPr fontId="13"/>
  </si>
  <si>
    <t>2022.05.18.23.28</t>
    <phoneticPr fontId="13"/>
  </si>
  <si>
    <t>60分</t>
    <rPh sb="2" eb="3">
      <t>フン</t>
    </rPh>
    <phoneticPr fontId="13"/>
  </si>
  <si>
    <t>2022.05.18.0.35</t>
    <phoneticPr fontId="13"/>
  </si>
  <si>
    <t>ストップ切り上げ</t>
    <phoneticPr fontId="13"/>
  </si>
  <si>
    <t>勝ち</t>
    <phoneticPr fontId="13"/>
  </si>
  <si>
    <t>GBP USD</t>
    <phoneticPr fontId="13"/>
  </si>
  <si>
    <t>EUR USD</t>
    <phoneticPr fontId="13"/>
  </si>
  <si>
    <t>2022.05.19</t>
    <phoneticPr fontId="13"/>
  </si>
  <si>
    <t>GBPJPYまで0.01でエントリーしていた。</t>
    <phoneticPr fontId="13"/>
  </si>
  <si>
    <t>最初は</t>
    <rPh sb="0" eb="2">
      <t>サイショ</t>
    </rPh>
    <phoneticPr fontId="13"/>
  </si>
  <si>
    <t>2022.05.19.10.00</t>
    <phoneticPr fontId="13"/>
  </si>
  <si>
    <t>負け</t>
    <rPh sb="0" eb="1">
      <t>マ</t>
    </rPh>
    <phoneticPr fontId="13"/>
  </si>
  <si>
    <t>2022.05.19.09.51</t>
    <phoneticPr fontId="13"/>
  </si>
  <si>
    <t>2022.05.19.10.30</t>
    <phoneticPr fontId="13"/>
  </si>
  <si>
    <t>2022.05.18</t>
    <phoneticPr fontId="13"/>
  </si>
  <si>
    <t>2022.05.19</t>
    <phoneticPr fontId="13"/>
  </si>
  <si>
    <t>2022.05.18.17.30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</si>
</sst>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4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47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28575</xdr:rowOff>
    </xdr:from>
    <xdr:to>
      <xdr:col>27</xdr:col>
      <xdr:colOff>54864</xdr:colOff>
      <xdr:row>44</xdr:row>
      <xdr:rowOff>103865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CF8FC19-4EF6-E002-B7CA-68367ED75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561975"/>
          <a:ext cx="18285714" cy="7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44</xdr:row>
      <xdr:rowOff>123825</xdr:rowOff>
    </xdr:from>
    <xdr:to>
      <xdr:col>21</xdr:col>
      <xdr:colOff>112524</xdr:colOff>
      <xdr:row>87</xdr:row>
      <xdr:rowOff>27665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3789B89-AE28-3A57-C158-33025C0FD2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7858125"/>
          <a:ext cx="14209524" cy="7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90</xdr:row>
      <xdr:rowOff>19050</xdr:rowOff>
    </xdr:from>
    <xdr:to>
      <xdr:col>23</xdr:col>
      <xdr:colOff>350439</xdr:colOff>
      <xdr:row>132</xdr:row>
      <xdr:rowOff>94340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98372FE-6506-702C-B86B-47AF3B851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050" y="15821025"/>
          <a:ext cx="15885714" cy="7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132</xdr:row>
      <xdr:rowOff>85725</xdr:rowOff>
    </xdr:from>
    <xdr:to>
      <xdr:col>23</xdr:col>
      <xdr:colOff>350439</xdr:colOff>
      <xdr:row>174</xdr:row>
      <xdr:rowOff>161015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93321B5-3413-0F12-4772-FF9F75917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050" y="23088600"/>
          <a:ext cx="15885714" cy="7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179</xdr:row>
      <xdr:rowOff>47625</xdr:rowOff>
    </xdr:from>
    <xdr:to>
      <xdr:col>23</xdr:col>
      <xdr:colOff>388532</xdr:colOff>
      <xdr:row>220</xdr:row>
      <xdr:rowOff>8651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48EF1452-CF2C-6721-BF0C-A027994A4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1108650"/>
          <a:ext cx="15942857" cy="69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266</xdr:row>
      <xdr:rowOff>9525</xdr:rowOff>
    </xdr:from>
    <xdr:to>
      <xdr:col>23</xdr:col>
      <xdr:colOff>331389</xdr:colOff>
      <xdr:row>308</xdr:row>
      <xdr:rowOff>84815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5EFE0FDB-C275-C54A-C866-5B4467F78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46548675"/>
          <a:ext cx="15885714" cy="7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220</xdr:row>
      <xdr:rowOff>0</xdr:rowOff>
    </xdr:from>
    <xdr:to>
      <xdr:col>23</xdr:col>
      <xdr:colOff>350439</xdr:colOff>
      <xdr:row>262</xdr:row>
      <xdr:rowOff>65765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CCC40C3A-4221-7DFF-3108-031B57212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9050" y="38433375"/>
          <a:ext cx="15885714" cy="7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308</xdr:row>
      <xdr:rowOff>123825</xdr:rowOff>
    </xdr:from>
    <xdr:to>
      <xdr:col>23</xdr:col>
      <xdr:colOff>331389</xdr:colOff>
      <xdr:row>351</xdr:row>
      <xdr:rowOff>27665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76728F94-F2A9-F838-6CCC-F8DE3766D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53863875"/>
          <a:ext cx="15885714" cy="7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354</xdr:row>
      <xdr:rowOff>28575</xdr:rowOff>
    </xdr:from>
    <xdr:to>
      <xdr:col>23</xdr:col>
      <xdr:colOff>359964</xdr:colOff>
      <xdr:row>396</xdr:row>
      <xdr:rowOff>103865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A67F55AA-9926-168B-2248-ABA559BA3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8575" y="61817250"/>
          <a:ext cx="15885714" cy="7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399</xdr:row>
      <xdr:rowOff>19050</xdr:rowOff>
    </xdr:from>
    <xdr:to>
      <xdr:col>23</xdr:col>
      <xdr:colOff>359964</xdr:colOff>
      <xdr:row>441</xdr:row>
      <xdr:rowOff>94340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A96687DD-503F-DE80-EDAC-90F7CB5E6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8575" y="69703950"/>
          <a:ext cx="15885714" cy="7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445</xdr:row>
      <xdr:rowOff>19050</xdr:rowOff>
    </xdr:from>
    <xdr:to>
      <xdr:col>23</xdr:col>
      <xdr:colOff>388539</xdr:colOff>
      <xdr:row>487</xdr:row>
      <xdr:rowOff>94340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1020F0D-6399-9086-D090-6A369517E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7150" y="77762100"/>
          <a:ext cx="15885714" cy="72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zoomScaleSheetLayoutView="100" workbookViewId="0">
      <selection activeCell="C5" sqref="C5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21"/>
      <c r="B1" s="133" t="s">
        <v>0</v>
      </c>
      <c r="C1" s="134"/>
      <c r="D1" s="135"/>
      <c r="E1" s="120"/>
      <c r="F1" s="136" t="s">
        <v>0</v>
      </c>
      <c r="G1" s="137"/>
      <c r="H1" s="122"/>
    </row>
    <row r="2" spans="1:12" ht="25.5" customHeight="1">
      <c r="A2" s="123" t="s">
        <v>1</v>
      </c>
      <c r="B2" s="138">
        <v>3000000</v>
      </c>
      <c r="C2" s="138"/>
      <c r="D2" s="138"/>
      <c r="E2" s="64" t="s">
        <v>2</v>
      </c>
      <c r="F2" s="139">
        <v>41609</v>
      </c>
      <c r="G2" s="140"/>
      <c r="H2" s="46"/>
      <c r="I2" s="46"/>
    </row>
    <row r="3" spans="1:12" ht="27" customHeight="1">
      <c r="A3" s="47" t="s">
        <v>3</v>
      </c>
      <c r="B3" s="141">
        <f>SUM(B2+D17)</f>
        <v>3004250</v>
      </c>
      <c r="C3" s="141"/>
      <c r="D3" s="142"/>
      <c r="E3" s="48" t="s">
        <v>4</v>
      </c>
      <c r="F3" s="49">
        <v>0.02</v>
      </c>
      <c r="G3" s="50">
        <f>B3*F3</f>
        <v>60085</v>
      </c>
      <c r="H3" s="52" t="s">
        <v>5</v>
      </c>
      <c r="I3" s="53">
        <f>(B3-B2)</f>
        <v>4250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28.5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>
      <c r="A8" s="55">
        <v>42095</v>
      </c>
      <c r="B8" s="66">
        <v>0</v>
      </c>
      <c r="C8" s="67"/>
      <c r="D8" s="85">
        <f t="shared" ref="D8:D16" si="0">SUM(B8-C8)</f>
        <v>0</v>
      </c>
      <c r="E8" s="68"/>
      <c r="F8" s="69"/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>
      <c r="A9" s="56">
        <v>44682</v>
      </c>
      <c r="B9" s="74">
        <v>4250</v>
      </c>
      <c r="C9" s="75"/>
      <c r="D9" s="85">
        <f t="shared" si="0"/>
        <v>4250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4.95" customHeight="1">
      <c r="A10" s="55">
        <v>44713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>
      <c r="A17" s="87" t="s">
        <v>19</v>
      </c>
      <c r="B17" s="88">
        <f t="shared" ref="B17:G17" si="7">SUM(B8:B16)</f>
        <v>4250</v>
      </c>
      <c r="C17" s="89">
        <f t="shared" si="7"/>
        <v>0</v>
      </c>
      <c r="D17" s="90">
        <f t="shared" si="7"/>
        <v>4250</v>
      </c>
      <c r="E17" s="91">
        <f t="shared" si="7"/>
        <v>0</v>
      </c>
      <c r="F17" s="92">
        <f t="shared" si="7"/>
        <v>0</v>
      </c>
      <c r="G17" s="91">
        <f t="shared" si="7"/>
        <v>0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>
      <c r="A18" s="54"/>
      <c r="J18" s="96"/>
      <c r="K18" s="97" t="s">
        <v>20</v>
      </c>
      <c r="L18" s="97" t="s">
        <v>21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3"/>
  <sheetViews>
    <sheetView zoomScaleSheetLayoutView="100" workbookViewId="0">
      <pane ySplit="1" topLeftCell="A2" activePane="bottomLeft" state="frozen"/>
      <selection pane="bottomLeft" activeCell="F10" sqref="F10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75</v>
      </c>
      <c r="B2" t="s">
        <v>76</v>
      </c>
      <c r="C2" t="s">
        <v>39</v>
      </c>
      <c r="D2" t="s">
        <v>40</v>
      </c>
      <c r="E2" t="s">
        <v>41</v>
      </c>
      <c r="F2" t="s">
        <v>78</v>
      </c>
      <c r="G2">
        <v>92.186999999999998</v>
      </c>
      <c r="H2" t="s">
        <v>41</v>
      </c>
      <c r="I2" t="s">
        <v>79</v>
      </c>
      <c r="J2">
        <v>91.762</v>
      </c>
      <c r="K2" t="s">
        <v>44</v>
      </c>
      <c r="L2" t="s">
        <v>45</v>
      </c>
      <c r="M2">
        <v>42.5</v>
      </c>
      <c r="N2">
        <v>0</v>
      </c>
      <c r="O2">
        <v>4250</v>
      </c>
    </row>
    <row r="3" spans="1:15">
      <c r="A3" t="s">
        <v>83</v>
      </c>
      <c r="B3" t="s">
        <v>76</v>
      </c>
      <c r="C3" t="s">
        <v>81</v>
      </c>
      <c r="D3" t="s">
        <v>95</v>
      </c>
      <c r="E3" t="s">
        <v>82</v>
      </c>
      <c r="F3" t="s">
        <v>84</v>
      </c>
      <c r="G3">
        <v>0.68877999999999995</v>
      </c>
      <c r="H3" t="s">
        <v>87</v>
      </c>
      <c r="I3" t="s">
        <v>86</v>
      </c>
      <c r="J3">
        <v>0.69072</v>
      </c>
      <c r="K3" t="s">
        <v>88</v>
      </c>
      <c r="L3" t="s">
        <v>89</v>
      </c>
      <c r="M3" s="10"/>
      <c r="N3" s="10">
        <v>-19.399999999999999</v>
      </c>
      <c r="O3">
        <v>-1254</v>
      </c>
    </row>
    <row r="4" spans="1:15">
      <c r="A4" t="s">
        <v>92</v>
      </c>
      <c r="B4" t="s">
        <v>93</v>
      </c>
      <c r="C4" t="s">
        <v>94</v>
      </c>
      <c r="D4" t="s">
        <v>96</v>
      </c>
      <c r="E4" t="s">
        <v>97</v>
      </c>
      <c r="F4" t="s">
        <v>98</v>
      </c>
      <c r="G4">
        <v>12.656000000000001</v>
      </c>
      <c r="H4" t="s">
        <v>97</v>
      </c>
      <c r="I4" t="s">
        <v>105</v>
      </c>
      <c r="J4">
        <v>129.125</v>
      </c>
      <c r="K4" t="s">
        <v>88</v>
      </c>
      <c r="L4" t="s">
        <v>89</v>
      </c>
      <c r="M4" s="10"/>
      <c r="N4" s="10">
        <v>-54</v>
      </c>
      <c r="O4">
        <v>-5400</v>
      </c>
    </row>
    <row r="5" spans="1:15">
      <c r="A5" t="s">
        <v>99</v>
      </c>
      <c r="B5" t="s">
        <v>93</v>
      </c>
      <c r="C5" t="s">
        <v>94</v>
      </c>
      <c r="D5" t="s">
        <v>96</v>
      </c>
      <c r="E5" t="s">
        <v>97</v>
      </c>
      <c r="F5" t="s">
        <v>100</v>
      </c>
      <c r="G5">
        <v>158.072</v>
      </c>
      <c r="H5" t="s">
        <v>117</v>
      </c>
      <c r="I5" t="s">
        <v>104</v>
      </c>
      <c r="J5">
        <v>159.017</v>
      </c>
      <c r="K5" t="s">
        <v>88</v>
      </c>
      <c r="L5" t="s">
        <v>89</v>
      </c>
      <c r="M5" s="10"/>
      <c r="N5" s="10">
        <v>-94.5</v>
      </c>
      <c r="O5">
        <v>-9500</v>
      </c>
    </row>
    <row r="6" spans="1:15">
      <c r="A6" t="s">
        <v>108</v>
      </c>
      <c r="B6" t="s">
        <v>109</v>
      </c>
      <c r="C6" t="s">
        <v>110</v>
      </c>
      <c r="D6" t="s">
        <v>111</v>
      </c>
      <c r="E6" t="s">
        <v>112</v>
      </c>
      <c r="F6" t="s">
        <v>113</v>
      </c>
      <c r="G6">
        <v>135.339</v>
      </c>
      <c r="H6" t="s">
        <v>112</v>
      </c>
      <c r="I6" t="s">
        <v>118</v>
      </c>
      <c r="J6">
        <v>134.655</v>
      </c>
      <c r="K6" t="s">
        <v>119</v>
      </c>
      <c r="L6" t="s">
        <v>120</v>
      </c>
      <c r="M6">
        <v>74.400000000000006</v>
      </c>
      <c r="N6" s="10"/>
      <c r="O6">
        <v>74400</v>
      </c>
    </row>
    <row r="7" spans="1:15">
      <c r="A7" t="s">
        <v>114</v>
      </c>
      <c r="B7" t="s">
        <v>109</v>
      </c>
      <c r="C7" t="s">
        <v>115</v>
      </c>
      <c r="D7" t="s">
        <v>111</v>
      </c>
      <c r="E7" t="s">
        <v>112</v>
      </c>
      <c r="F7" t="s">
        <v>116</v>
      </c>
      <c r="G7">
        <v>90.037000000000006</v>
      </c>
      <c r="I7" t="s">
        <v>128</v>
      </c>
      <c r="J7">
        <v>89.626999999999995</v>
      </c>
      <c r="K7" t="s">
        <v>119</v>
      </c>
      <c r="L7" t="s">
        <v>120</v>
      </c>
      <c r="M7">
        <v>41</v>
      </c>
      <c r="N7" s="10"/>
      <c r="O7">
        <v>41000</v>
      </c>
    </row>
    <row r="8" spans="1:15">
      <c r="A8" t="s">
        <v>121</v>
      </c>
      <c r="B8" t="s">
        <v>76</v>
      </c>
      <c r="C8" t="s">
        <v>115</v>
      </c>
      <c r="D8" t="s">
        <v>111</v>
      </c>
      <c r="E8" t="s">
        <v>112</v>
      </c>
      <c r="F8" t="s">
        <v>132</v>
      </c>
      <c r="G8">
        <v>1.2383299999999999</v>
      </c>
      <c r="I8" t="s">
        <v>129</v>
      </c>
      <c r="J8">
        <v>1.23509</v>
      </c>
      <c r="K8" t="s">
        <v>119</v>
      </c>
      <c r="L8" t="s">
        <v>120</v>
      </c>
      <c r="M8" s="10">
        <v>32.4</v>
      </c>
      <c r="N8" s="10"/>
      <c r="O8">
        <v>41636</v>
      </c>
    </row>
    <row r="9" spans="1:15">
      <c r="A9" t="s">
        <v>122</v>
      </c>
      <c r="B9" t="s">
        <v>109</v>
      </c>
      <c r="C9" t="s">
        <v>115</v>
      </c>
      <c r="D9" t="s">
        <v>111</v>
      </c>
      <c r="E9" t="s">
        <v>112</v>
      </c>
      <c r="F9" t="s">
        <v>123</v>
      </c>
      <c r="G9">
        <v>1.0468999999999999</v>
      </c>
      <c r="H9" t="s">
        <v>112</v>
      </c>
      <c r="I9" t="s">
        <v>126</v>
      </c>
      <c r="J9">
        <v>1.0485899999999999</v>
      </c>
      <c r="K9" t="s">
        <v>88</v>
      </c>
      <c r="L9" t="s">
        <v>127</v>
      </c>
      <c r="M9" s="10"/>
      <c r="N9" s="10">
        <v>-16.899999999999999</v>
      </c>
      <c r="O9">
        <v>-26351</v>
      </c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/>
      <c r="N27" s="10"/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zoomScaleSheetLayoutView="100" workbookViewId="0">
      <pane activePane="bottomRight" state="frozen"/>
      <selection activeCell="D21" sqref="D21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445"/>
  <sheetViews>
    <sheetView tabSelected="1" topLeftCell="A422" zoomScaleSheetLayoutView="100" workbookViewId="0">
      <selection activeCell="B447" sqref="B447"/>
    </sheetView>
  </sheetViews>
  <sheetFormatPr defaultColWidth="8.875" defaultRowHeight="13.5"/>
  <sheetData>
    <row r="2" spans="2:2" ht="28.5" customHeight="1">
      <c r="B2" t="s">
        <v>77</v>
      </c>
    </row>
    <row r="90" spans="2:2" ht="27.75" customHeight="1">
      <c r="B90" t="s">
        <v>85</v>
      </c>
    </row>
    <row r="177" spans="3:3" ht="40.5" customHeight="1">
      <c r="C177" t="s">
        <v>91</v>
      </c>
    </row>
    <row r="222" ht="14.25" customHeight="1"/>
    <row r="266" spans="2:2" ht="30" customHeight="1">
      <c r="B266" t="s">
        <v>107</v>
      </c>
    </row>
    <row r="354" spans="2:2" ht="26.25" customHeight="1">
      <c r="B354" t="s">
        <v>130</v>
      </c>
    </row>
    <row r="399" spans="2:2" ht="27.75" customHeight="1">
      <c r="B399" t="s">
        <v>130</v>
      </c>
    </row>
    <row r="445" spans="2:2" ht="27" customHeight="1">
      <c r="B445" t="s">
        <v>131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4"/>
  <sheetViews>
    <sheetView zoomScaleSheetLayoutView="100" workbookViewId="0">
      <selection activeCell="G8" sqref="G8"/>
    </sheetView>
  </sheetViews>
  <sheetFormatPr defaultColWidth="8.875" defaultRowHeight="13.5"/>
  <sheetData>
    <row r="1" spans="1:9">
      <c r="A1" s="128" t="s">
        <v>72</v>
      </c>
      <c r="B1" s="129"/>
      <c r="C1" s="129"/>
      <c r="D1" s="129"/>
      <c r="E1" s="129"/>
      <c r="F1" s="129"/>
      <c r="G1" s="129"/>
      <c r="H1" s="129"/>
      <c r="I1" s="132"/>
    </row>
    <row r="2" spans="1:9">
      <c r="A2" s="130" t="s">
        <v>73</v>
      </c>
      <c r="B2" s="131"/>
      <c r="C2" s="131"/>
      <c r="D2" s="131"/>
      <c r="E2" s="131"/>
      <c r="F2" s="131"/>
      <c r="G2" s="131"/>
      <c r="H2" s="131"/>
      <c r="I2" s="132"/>
    </row>
    <row r="3" spans="1:9">
      <c r="A3" s="127"/>
      <c r="D3" s="127"/>
    </row>
    <row r="7" spans="1:9">
      <c r="A7" t="s">
        <v>74</v>
      </c>
      <c r="G7" t="s">
        <v>125</v>
      </c>
      <c r="H7" t="s">
        <v>124</v>
      </c>
    </row>
    <row r="8" spans="1:9">
      <c r="A8" t="s">
        <v>80</v>
      </c>
    </row>
    <row r="10" spans="1:9">
      <c r="A10" t="s">
        <v>90</v>
      </c>
    </row>
    <row r="12" spans="1:9">
      <c r="A12" t="s">
        <v>101</v>
      </c>
      <c r="D12" t="s">
        <v>102</v>
      </c>
      <c r="F12" t="s">
        <v>103</v>
      </c>
    </row>
    <row r="14" spans="1:9">
      <c r="A14" t="s">
        <v>106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2022年5月</vt:lpstr>
      <vt:lpstr>2022年６月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teras</cp:lastModifiedBy>
  <cp:revision/>
  <cp:lastPrinted>1899-12-30T00:00:00Z</cp:lastPrinted>
  <dcterms:created xsi:type="dcterms:W3CDTF">2013-10-09T23:04:08Z</dcterms:created>
  <dcterms:modified xsi:type="dcterms:W3CDTF">2022-05-19T02:00:02Z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