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yumiko.yogo\Desktop\"/>
    </mc:Choice>
  </mc:AlternateContent>
  <xr:revisionPtr revIDLastSave="0" documentId="8_{726D5290-7A00-4B33-9A47-58848E2E3A2F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5" i="1" l="1"/>
  <c r="G11" i="1"/>
  <c r="F59" i="1"/>
  <c r="D59" i="1"/>
  <c r="D61" i="1" l="1"/>
  <c r="E61" i="1"/>
  <c r="F61" i="1"/>
  <c r="K59" i="1"/>
  <c r="E59" i="1"/>
  <c r="I8" i="1" l="1"/>
  <c r="H8" i="1"/>
  <c r="G8" i="1"/>
  <c r="F60" i="1"/>
  <c r="F62" i="1" s="1"/>
  <c r="E60" i="1"/>
  <c r="E62" i="1" s="1"/>
  <c r="D60" i="1"/>
  <c r="D62" i="1" s="1"/>
  <c r="J9" i="1" l="1"/>
  <c r="M9" i="1" s="1"/>
  <c r="K9" i="1"/>
  <c r="N9" i="1" s="1"/>
  <c r="L9" i="1"/>
  <c r="O9" i="1" s="1"/>
  <c r="G9" i="1" l="1"/>
  <c r="J10" i="1" s="1"/>
  <c r="M10" i="1" s="1"/>
  <c r="I9" i="1"/>
  <c r="L10" i="1" s="1"/>
  <c r="O10" i="1" s="1"/>
  <c r="H9" i="1"/>
  <c r="K10" i="1" s="1"/>
  <c r="N10" i="1" s="1"/>
  <c r="H10" i="1" s="1"/>
  <c r="G10" i="1" l="1"/>
  <c r="J11" i="1" s="1"/>
  <c r="M11" i="1" s="1"/>
  <c r="I10" i="1"/>
  <c r="L11" i="1" l="1"/>
  <c r="O11" i="1" s="1"/>
  <c r="K11" i="1"/>
  <c r="N11" i="1" s="1"/>
  <c r="H11" i="1" l="1"/>
  <c r="K12" i="1" s="1"/>
  <c r="N12" i="1" s="1"/>
  <c r="H12" i="1" s="1"/>
  <c r="I11" i="1"/>
  <c r="L12" i="1" s="1"/>
  <c r="O12" i="1" s="1"/>
  <c r="I12" i="1" s="1"/>
  <c r="J12" i="1"/>
  <c r="M12" i="1" s="1"/>
  <c r="G12" i="1" l="1"/>
  <c r="L13" i="1"/>
  <c r="O13" i="1" s="1"/>
  <c r="I13" i="1" s="1"/>
  <c r="K13" i="1"/>
  <c r="N13" i="1" s="1"/>
  <c r="L14" i="1" l="1"/>
  <c r="O14" i="1" s="1"/>
  <c r="I14" i="1" s="1"/>
  <c r="J13" i="1"/>
  <c r="M13" i="1" s="1"/>
  <c r="H13" i="1"/>
  <c r="G13" i="1" l="1"/>
  <c r="J14" i="1" s="1"/>
  <c r="M14" i="1" s="1"/>
  <c r="G14" i="1" s="1"/>
  <c r="L15" i="1"/>
  <c r="O15" i="1" s="1"/>
  <c r="I15" i="1" s="1"/>
  <c r="K14" i="1"/>
  <c r="N14" i="1" s="1"/>
  <c r="H14" i="1" l="1"/>
  <c r="K15" i="1" s="1"/>
  <c r="N15" i="1" s="1"/>
  <c r="L16" i="1"/>
  <c r="O16" i="1" s="1"/>
  <c r="I16" i="1" s="1"/>
  <c r="J15" i="1"/>
  <c r="M15" i="1" s="1"/>
  <c r="G15" i="1" s="1"/>
  <c r="J16" i="1" l="1"/>
  <c r="M16" i="1" s="1"/>
  <c r="G16" i="1" s="1"/>
  <c r="K16" i="1"/>
  <c r="N16" i="1" s="1"/>
  <c r="H16" i="1" s="1"/>
  <c r="L17" i="1"/>
  <c r="O17" i="1" s="1"/>
  <c r="I17" i="1" s="1"/>
  <c r="L18" i="1" l="1"/>
  <c r="O18" i="1" s="1"/>
  <c r="I18" i="1" s="1"/>
  <c r="K17" i="1"/>
  <c r="N17" i="1" s="1"/>
  <c r="H17" i="1" s="1"/>
  <c r="J17" i="1"/>
  <c r="M17" i="1" s="1"/>
  <c r="G17" i="1" s="1"/>
  <c r="J18" i="1" l="1"/>
  <c r="M18" i="1" s="1"/>
  <c r="G18" i="1" s="1"/>
  <c r="K18" i="1"/>
  <c r="N18" i="1" s="1"/>
  <c r="H18" i="1" s="1"/>
  <c r="L19" i="1"/>
  <c r="O19" i="1" s="1"/>
  <c r="I19" i="1" s="1"/>
  <c r="L20" i="1" l="1"/>
  <c r="O20" i="1" s="1"/>
  <c r="I20" i="1" s="1"/>
  <c r="K19" i="1"/>
  <c r="N19" i="1" s="1"/>
  <c r="H19" i="1" s="1"/>
  <c r="J19" i="1"/>
  <c r="M19" i="1" s="1"/>
  <c r="G19" i="1" s="1"/>
  <c r="J20" i="1" l="1"/>
  <c r="M20" i="1" s="1"/>
  <c r="G20" i="1" s="1"/>
  <c r="K20" i="1"/>
  <c r="N20" i="1" s="1"/>
  <c r="H20" i="1" s="1"/>
  <c r="L21" i="1"/>
  <c r="O21" i="1" s="1"/>
  <c r="I21" i="1" s="1"/>
  <c r="L22" i="1" l="1"/>
  <c r="O22" i="1" s="1"/>
  <c r="I22" i="1" s="1"/>
  <c r="K21" i="1"/>
  <c r="N21" i="1" s="1"/>
  <c r="H21" i="1" s="1"/>
  <c r="J21" i="1"/>
  <c r="M21" i="1" s="1"/>
  <c r="G21" i="1" s="1"/>
  <c r="J22" i="1" l="1"/>
  <c r="M22" i="1" s="1"/>
  <c r="G22" i="1" s="1"/>
  <c r="K22" i="1"/>
  <c r="N22" i="1" s="1"/>
  <c r="H22" i="1" s="1"/>
  <c r="L23" i="1"/>
  <c r="O23" i="1" s="1"/>
  <c r="I23" i="1" s="1"/>
  <c r="L24" i="1" l="1"/>
  <c r="O24" i="1" s="1"/>
  <c r="I24" i="1" s="1"/>
  <c r="K23" i="1"/>
  <c r="N23" i="1" s="1"/>
  <c r="H23" i="1" s="1"/>
  <c r="J23" i="1"/>
  <c r="M23" i="1" s="1"/>
  <c r="G23" i="1" s="1"/>
  <c r="J24" i="1" l="1"/>
  <c r="M24" i="1" s="1"/>
  <c r="G24" i="1" s="1"/>
  <c r="K24" i="1"/>
  <c r="N24" i="1" s="1"/>
  <c r="H24" i="1" s="1"/>
  <c r="L25" i="1"/>
  <c r="O25" i="1" s="1"/>
  <c r="I25" i="1" s="1"/>
  <c r="L26" i="1" l="1"/>
  <c r="O26" i="1" s="1"/>
  <c r="I26" i="1" s="1"/>
  <c r="K25" i="1"/>
  <c r="N25" i="1" s="1"/>
  <c r="H25" i="1" s="1"/>
  <c r="J25" i="1"/>
  <c r="M25" i="1" s="1"/>
  <c r="G25" i="1" s="1"/>
  <c r="J26" i="1" l="1"/>
  <c r="M26" i="1" s="1"/>
  <c r="G26" i="1" s="1"/>
  <c r="K26" i="1"/>
  <c r="N26" i="1" s="1"/>
  <c r="H26" i="1" s="1"/>
  <c r="L27" i="1"/>
  <c r="O27" i="1" s="1"/>
  <c r="I27" i="1" s="1"/>
  <c r="L28" i="1" l="1"/>
  <c r="O28" i="1" s="1"/>
  <c r="I28" i="1" s="1"/>
  <c r="K27" i="1"/>
  <c r="N27" i="1" s="1"/>
  <c r="H27" i="1" s="1"/>
  <c r="J27" i="1"/>
  <c r="M27" i="1" s="1"/>
  <c r="G27" i="1" s="1"/>
  <c r="J28" i="1" l="1"/>
  <c r="M28" i="1" s="1"/>
  <c r="G28" i="1" s="1"/>
  <c r="K28" i="1"/>
  <c r="N28" i="1" s="1"/>
  <c r="H28" i="1" s="1"/>
  <c r="L29" i="1"/>
  <c r="O29" i="1" s="1"/>
  <c r="I29" i="1" s="1"/>
  <c r="L30" i="1" l="1"/>
  <c r="O30" i="1" s="1"/>
  <c r="I30" i="1" s="1"/>
  <c r="K29" i="1"/>
  <c r="N29" i="1" s="1"/>
  <c r="H29" i="1" s="1"/>
  <c r="J29" i="1"/>
  <c r="M29" i="1" s="1"/>
  <c r="G29" i="1" s="1"/>
  <c r="J30" i="1" l="1"/>
  <c r="M30" i="1" s="1"/>
  <c r="G30" i="1" s="1"/>
  <c r="K30" i="1"/>
  <c r="N30" i="1" s="1"/>
  <c r="H30" i="1" s="1"/>
  <c r="L31" i="1"/>
  <c r="O31" i="1" s="1"/>
  <c r="I31" i="1" s="1"/>
  <c r="L32" i="1" l="1"/>
  <c r="O32" i="1" s="1"/>
  <c r="I32" i="1" s="1"/>
  <c r="K31" i="1"/>
  <c r="N31" i="1" s="1"/>
  <c r="H31" i="1" s="1"/>
  <c r="J31" i="1"/>
  <c r="M31" i="1" s="1"/>
  <c r="G31" i="1" s="1"/>
  <c r="J32" i="1" l="1"/>
  <c r="M32" i="1" s="1"/>
  <c r="G32" i="1" s="1"/>
  <c r="K32" i="1"/>
  <c r="N32" i="1" s="1"/>
  <c r="H32" i="1" s="1"/>
  <c r="L33" i="1"/>
  <c r="O33" i="1" s="1"/>
  <c r="I33" i="1" s="1"/>
  <c r="L34" i="1" l="1"/>
  <c r="O34" i="1" s="1"/>
  <c r="I34" i="1" s="1"/>
  <c r="K33" i="1"/>
  <c r="N33" i="1" s="1"/>
  <c r="H33" i="1" s="1"/>
  <c r="J33" i="1"/>
  <c r="M33" i="1" s="1"/>
  <c r="G33" i="1" s="1"/>
  <c r="J34" i="1" l="1"/>
  <c r="M34" i="1" s="1"/>
  <c r="G34" i="1" s="1"/>
  <c r="K34" i="1"/>
  <c r="N34" i="1" s="1"/>
  <c r="H34" i="1" s="1"/>
  <c r="L35" i="1"/>
  <c r="O35" i="1" s="1"/>
  <c r="I35" i="1" s="1"/>
  <c r="L36" i="1" l="1"/>
  <c r="O36" i="1" s="1"/>
  <c r="I36" i="1" s="1"/>
  <c r="K35" i="1"/>
  <c r="N35" i="1" s="1"/>
  <c r="H35" i="1" s="1"/>
  <c r="J35" i="1"/>
  <c r="M35" i="1" s="1"/>
  <c r="G35" i="1" s="1"/>
  <c r="J36" i="1" l="1"/>
  <c r="M36" i="1" s="1"/>
  <c r="G36" i="1" s="1"/>
  <c r="K36" i="1"/>
  <c r="N36" i="1" s="1"/>
  <c r="H36" i="1" s="1"/>
  <c r="L37" i="1"/>
  <c r="O37" i="1" s="1"/>
  <c r="I37" i="1" s="1"/>
  <c r="L38" i="1" l="1"/>
  <c r="O38" i="1" s="1"/>
  <c r="I38" i="1" s="1"/>
  <c r="K37" i="1"/>
  <c r="N37" i="1" s="1"/>
  <c r="H37" i="1" s="1"/>
  <c r="J37" i="1"/>
  <c r="M37" i="1" s="1"/>
  <c r="G37" i="1" s="1"/>
  <c r="J38" i="1" l="1"/>
  <c r="M38" i="1" s="1"/>
  <c r="G38" i="1" s="1"/>
  <c r="K38" i="1"/>
  <c r="N38" i="1" s="1"/>
  <c r="H38" i="1" s="1"/>
  <c r="L39" i="1"/>
  <c r="O39" i="1" s="1"/>
  <c r="I39" i="1" s="1"/>
  <c r="L40" i="1" l="1"/>
  <c r="O40" i="1" s="1"/>
  <c r="I40" i="1" s="1"/>
  <c r="K39" i="1"/>
  <c r="N39" i="1" s="1"/>
  <c r="H39" i="1" s="1"/>
  <c r="J39" i="1"/>
  <c r="M39" i="1" s="1"/>
  <c r="G39" i="1" s="1"/>
  <c r="J40" i="1" l="1"/>
  <c r="M40" i="1" s="1"/>
  <c r="G40" i="1" s="1"/>
  <c r="K40" i="1"/>
  <c r="N40" i="1" s="1"/>
  <c r="H40" i="1" s="1"/>
  <c r="L41" i="1"/>
  <c r="O41" i="1" s="1"/>
  <c r="I41" i="1" s="1"/>
  <c r="L42" i="1" l="1"/>
  <c r="O42" i="1" s="1"/>
  <c r="I42" i="1" s="1"/>
  <c r="L43" i="1" s="1"/>
  <c r="O43" i="1" s="1"/>
  <c r="I43" i="1" s="1"/>
  <c r="L44" i="1" s="1"/>
  <c r="O44" i="1" s="1"/>
  <c r="I44" i="1" s="1"/>
  <c r="K41" i="1"/>
  <c r="N41" i="1" s="1"/>
  <c r="H41" i="1" s="1"/>
  <c r="J41" i="1"/>
  <c r="M41" i="1" s="1"/>
  <c r="G41" i="1" s="1"/>
  <c r="K42" i="1" l="1"/>
  <c r="N42" i="1" s="1"/>
  <c r="H42" i="1" s="1"/>
  <c r="K43" i="1" s="1"/>
  <c r="N43" i="1" s="1"/>
  <c r="H43" i="1" s="1"/>
  <c r="J42" i="1"/>
  <c r="M42" i="1" s="1"/>
  <c r="G42" i="1" s="1"/>
  <c r="L45" i="1"/>
  <c r="O45" i="1" s="1"/>
  <c r="I45" i="1" s="1"/>
  <c r="J43" i="1" l="1"/>
  <c r="M43" i="1" s="1"/>
  <c r="G43" i="1" s="1"/>
  <c r="K44" i="1"/>
  <c r="N44" i="1" s="1"/>
  <c r="H44" i="1" s="1"/>
  <c r="K45" i="1" s="1"/>
  <c r="N45" i="1" s="1"/>
  <c r="H45" i="1" s="1"/>
  <c r="L46" i="1"/>
  <c r="O46" i="1" s="1"/>
  <c r="I46" i="1" s="1"/>
  <c r="J44" i="1" l="1"/>
  <c r="M44" i="1" s="1"/>
  <c r="G44" i="1" s="1"/>
  <c r="K46" i="1"/>
  <c r="N46" i="1" s="1"/>
  <c r="H46" i="1" s="1"/>
  <c r="K47" i="1" s="1"/>
  <c r="N47" i="1" s="1"/>
  <c r="H47" i="1" s="1"/>
  <c r="L47" i="1"/>
  <c r="O47" i="1" s="1"/>
  <c r="I47" i="1" s="1"/>
  <c r="J45" i="1" l="1"/>
  <c r="M45" i="1" s="1"/>
  <c r="G45" i="1" s="1"/>
  <c r="K48" i="1"/>
  <c r="N48" i="1" s="1"/>
  <c r="H48" i="1" s="1"/>
  <c r="L48" i="1"/>
  <c r="O48" i="1" s="1"/>
  <c r="I48" i="1" s="1"/>
  <c r="J46" i="1" l="1"/>
  <c r="M46" i="1" s="1"/>
  <c r="G46" i="1" s="1"/>
  <c r="K49" i="1"/>
  <c r="N49" i="1" s="1"/>
  <c r="H49" i="1" s="1"/>
  <c r="L49" i="1"/>
  <c r="O49" i="1" s="1"/>
  <c r="I49" i="1" s="1"/>
  <c r="J47" i="1" l="1"/>
  <c r="M47" i="1" s="1"/>
  <c r="G47" i="1" s="1"/>
  <c r="K50" i="1"/>
  <c r="N50" i="1" s="1"/>
  <c r="H50" i="1" s="1"/>
  <c r="L50" i="1"/>
  <c r="O50" i="1" s="1"/>
  <c r="I50" i="1" s="1"/>
  <c r="J48" i="1" l="1"/>
  <c r="M48" i="1" s="1"/>
  <c r="G48" i="1" s="1"/>
  <c r="K51" i="1"/>
  <c r="N51" i="1" s="1"/>
  <c r="H51" i="1" s="1"/>
  <c r="L51" i="1"/>
  <c r="O51" i="1" s="1"/>
  <c r="I51" i="1" s="1"/>
  <c r="J49" i="1" l="1"/>
  <c r="M49" i="1" s="1"/>
  <c r="G49" i="1" s="1"/>
  <c r="K52" i="1"/>
  <c r="N52" i="1" s="1"/>
  <c r="H52" i="1" s="1"/>
  <c r="L52" i="1"/>
  <c r="O52" i="1" s="1"/>
  <c r="I52" i="1" s="1"/>
  <c r="J50" i="1" l="1"/>
  <c r="M50" i="1" s="1"/>
  <c r="G50" i="1" s="1"/>
  <c r="K53" i="1"/>
  <c r="N53" i="1" s="1"/>
  <c r="H53" i="1" s="1"/>
  <c r="L53" i="1"/>
  <c r="O53" i="1" s="1"/>
  <c r="I53" i="1" s="1"/>
  <c r="J51" i="1" l="1"/>
  <c r="M51" i="1" s="1"/>
  <c r="G51" i="1" s="1"/>
  <c r="K54" i="1"/>
  <c r="N54" i="1" s="1"/>
  <c r="H54" i="1" s="1"/>
  <c r="L54" i="1"/>
  <c r="O54" i="1" s="1"/>
  <c r="I54" i="1" s="1"/>
  <c r="J52" i="1" l="1"/>
  <c r="M52" i="1" s="1"/>
  <c r="G52" i="1" s="1"/>
  <c r="K55" i="1"/>
  <c r="N55" i="1" s="1"/>
  <c r="H55" i="1" s="1"/>
  <c r="L55" i="1"/>
  <c r="O55" i="1" s="1"/>
  <c r="I55" i="1" s="1"/>
  <c r="J53" i="1" l="1"/>
  <c r="M53" i="1" s="1"/>
  <c r="G53" i="1" s="1"/>
  <c r="K56" i="1"/>
  <c r="N56" i="1" s="1"/>
  <c r="H56" i="1" s="1"/>
  <c r="L56" i="1"/>
  <c r="O56" i="1" s="1"/>
  <c r="I56" i="1" s="1"/>
  <c r="J54" i="1" l="1"/>
  <c r="M54" i="1" s="1"/>
  <c r="G54" i="1" s="1"/>
  <c r="K57" i="1"/>
  <c r="N57" i="1" s="1"/>
  <c r="H57" i="1" s="1"/>
  <c r="L57" i="1"/>
  <c r="O57" i="1" s="1"/>
  <c r="I57" i="1" s="1"/>
  <c r="J55" i="1" l="1"/>
  <c r="M55" i="1" s="1"/>
  <c r="G55" i="1" s="1"/>
  <c r="K58" i="1"/>
  <c r="N58" i="1" s="1"/>
  <c r="L58" i="1"/>
  <c r="O58" i="1" s="1"/>
  <c r="H58" i="1" l="1"/>
  <c r="N59" i="1"/>
  <c r="H59" i="1" s="1"/>
  <c r="I58" i="1"/>
  <c r="O59" i="1"/>
  <c r="I59" i="1" s="1"/>
  <c r="I61" i="1" s="1"/>
  <c r="J56" i="1"/>
  <c r="M56" i="1" s="1"/>
  <c r="G56" i="1" s="1"/>
  <c r="H61" i="1" l="1"/>
  <c r="K61" i="1" s="1"/>
  <c r="L61" i="1"/>
  <c r="J57" i="1"/>
  <c r="M57" i="1" s="1"/>
  <c r="G57" i="1" s="1"/>
  <c r="J58" i="1" l="1"/>
  <c r="M58" i="1" s="1"/>
  <c r="G58" i="1" l="1"/>
  <c r="M59" i="1"/>
  <c r="G59" i="1" s="1"/>
  <c r="G61" i="1" s="1"/>
  <c r="J61" i="1" s="1"/>
</calcChain>
</file>

<file path=xl/sharedStrings.xml><?xml version="1.0" encoding="utf-8"?>
<sst xmlns="http://schemas.openxmlformats.org/spreadsheetml/2006/main" count="82" uniqueCount="64">
  <si>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</si>
  <si>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</si>
  <si>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</si>
  <si>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</si>
  <si>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</si>
  <si>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</si>
  <si>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</si>
  <si>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</si>
  <si>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</si>
  <si>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</si>
  <si>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</si>
  <si>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</si>
  <si>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</si>
  <si>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10MA・20MAの両方の上側にキャンドルがあれば買い方向、下側なら売り方向。MAに触れてPB出現でエントリー待ち、PB高値or安値ブレイクでエントリー。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</si>
  <si>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</si>
  <si>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</si>
  <si>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</si>
  <si>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</si>
  <si>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</si>
  <si>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</si>
  <si>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</si>
  <si>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</si>
  <si>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</si>
  <si>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</si>
  <si>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</si>
  <si>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</si>
  <si>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</si>
  <si>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</si>
  <si>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</si>
  <si>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</si>
  <si>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</si>
  <si>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</si>
  <si>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</si>
  <si>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</si>
  <si>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</si>
  <si>
    <t>①</t>
    <phoneticPr fontId="1"/>
  </si>
  <si>
    <t>②</t>
    <phoneticPr fontId="1"/>
  </si>
  <si>
    <t>③</t>
    <phoneticPr fontId="1"/>
  </si>
  <si>
    <t>④</t>
    <phoneticPr fontId="1"/>
  </si>
  <si>
    <t>USDCHF</t>
    <phoneticPr fontId="1"/>
  </si>
  <si>
    <t>⑤</t>
    <phoneticPr fontId="1"/>
  </si>
  <si>
    <t>⑥</t>
    <phoneticPr fontId="1"/>
  </si>
  <si>
    <t>エントリーと同時に損切り</t>
    <rPh sb="6" eb="8">
      <t>ドウジ</t>
    </rPh>
    <rPh sb="9" eb="10">
      <t>ソン</t>
    </rPh>
    <rPh sb="10" eb="11">
      <t>キ</t>
    </rPh>
    <phoneticPr fontId="1"/>
  </si>
  <si>
    <t>⑦</t>
    <phoneticPr fontId="1"/>
  </si>
  <si>
    <t>⑧</t>
    <phoneticPr fontId="1"/>
  </si>
  <si>
    <t>⑨</t>
    <phoneticPr fontId="1"/>
  </si>
  <si>
    <t>⑩</t>
    <phoneticPr fontId="1"/>
  </si>
  <si>
    <t>⑪</t>
    <phoneticPr fontId="1"/>
  </si>
  <si>
    <t>⑫</t>
    <phoneticPr fontId="1"/>
  </si>
  <si>
    <t>⑬</t>
    <phoneticPr fontId="1"/>
  </si>
  <si>
    <t>⑭</t>
    <phoneticPr fontId="1"/>
  </si>
  <si>
    <t>⑮</t>
    <phoneticPr fontId="1"/>
  </si>
  <si>
    <t>⑯</t>
    <phoneticPr fontId="1"/>
  </si>
  <si>
    <t>　⑰　</t>
    <phoneticPr fontId="1"/>
  </si>
  <si>
    <t>⑱</t>
    <phoneticPr fontId="1"/>
  </si>
  <si>
    <t>⑲</t>
    <phoneticPr fontId="1"/>
  </si>
  <si>
    <t>GBPUSD</t>
    <phoneticPr fontId="1"/>
  </si>
  <si>
    <t>⑳</t>
    <phoneticPr fontId="1"/>
  </si>
  <si>
    <t>㉑</t>
    <phoneticPr fontId="1"/>
  </si>
  <si>
    <t>4H</t>
    <phoneticPr fontId="1"/>
  </si>
  <si>
    <t>GBPUSD</t>
    <phoneticPr fontId="1"/>
  </si>
  <si>
    <t>4時</t>
    <rPh sb="1" eb="2">
      <t>ジ</t>
    </rPh>
    <phoneticPr fontId="1"/>
  </si>
  <si>
    <t>20時</t>
    <rPh sb="2" eb="3">
      <t>ジ</t>
    </rPh>
    <phoneticPr fontId="1"/>
  </si>
  <si>
    <t>8時</t>
    <rPh sb="1" eb="2">
      <t>ジ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</si>
</sst>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;@"/>
    <numFmt numFmtId="177" formatCode="#,##0_);[Red]\(#,##0\)"/>
    <numFmt numFmtId="178" formatCode="#,##0_ "/>
    <numFmt numFmtId="179" formatCode="0.0%"/>
  </numFmts>
  <fonts count="14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98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5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0" xfId="0" applyNumberFormat="1" applyFont="1" applyFill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3" borderId="9" xfId="0" applyNumberFormat="1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</cellXfs>
  <cellStyles count="4">
    <cellStyle name="パーセント" xfId="3" builtinId="5"/>
    <cellStyle name="桁区切り" xfId="1" builtinId="6"/>
    <cellStyle name="標準" xfId="0" builtinId="0"/>
    <cellStyle name="標準 2" xfId="2" xr:uid="{CD78C7D8-3A45-4776-9D09-8317F161085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1</xdr:col>
      <xdr:colOff>59532</xdr:colOff>
      <xdr:row>0</xdr:row>
      <xdr:rowOff>0</xdr:rowOff>
    </xdr:from>
    <xdr:to>
      <xdr:col>22</xdr:col>
      <xdr:colOff>145756</xdr:colOff>
      <xdr:row>30</xdr:row>
      <xdr:rowOff>111748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1D4BA37A-0F35-4094-8363-46380DF4A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9595" y="0"/>
          <a:ext cx="13016411" cy="5469561"/>
        </a:xfrm>
        <a:prstGeom prst="rect">
          <a:avLst/>
        </a:prstGeom>
      </xdr:spPr>
    </xdr:pic>
    <xdr:clientData/>
  </xdr:twoCellAnchor>
  <xdr:twoCellAnchor editAs="oneCell">
    <xdr:from>
      <xdr:col>1</xdr:col>
      <xdr:colOff>59532</xdr:colOff>
      <xdr:row>0</xdr:row>
      <xdr:rowOff>0</xdr:rowOff>
    </xdr:from>
    <xdr:to>
      <xdr:col>27</xdr:col>
      <xdr:colOff>555966</xdr:colOff>
      <xdr:row>47</xdr:row>
      <xdr:rowOff>110331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14A59E3D-CD67-B0A6-1D3F-23CF1F71C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9595" y="0"/>
          <a:ext cx="16522246" cy="8504237"/>
        </a:xfrm>
        <a:prstGeom prst="rect">
          <a:avLst/>
        </a:prstGeom>
      </xdr:spPr>
    </xdr:pic>
    <xdr:clientData/>
  </xdr:twoCellAnchor>
  <xdr:twoCellAnchor editAs="oneCell">
    <xdr:from>
      <xdr:col>0</xdr:col>
      <xdr:colOff>404813</xdr:colOff>
      <xdr:row>48</xdr:row>
      <xdr:rowOff>47625</xdr:rowOff>
    </xdr:from>
    <xdr:to>
      <xdr:col>27</xdr:col>
      <xdr:colOff>392438</xdr:colOff>
      <xdr:row>95</xdr:row>
      <xdr:rowOff>153455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3B26D805-4DAB-9150-4AA0-3B308A169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4813" y="8620125"/>
          <a:ext cx="16513500" cy="849973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27</xdr:col>
      <xdr:colOff>487688</xdr:colOff>
      <xdr:row>144</xdr:row>
      <xdr:rowOff>105830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D0F4FA2C-71FD-2ACB-C2A1-53891520B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0063" y="17323594"/>
          <a:ext cx="16513500" cy="849973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147</xdr:row>
      <xdr:rowOff>59531</xdr:rowOff>
    </xdr:from>
    <xdr:to>
      <xdr:col>27</xdr:col>
      <xdr:colOff>487688</xdr:colOff>
      <xdr:row>194</xdr:row>
      <xdr:rowOff>165360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832A9D31-95F6-AF64-35AC-06952F503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0063" y="26312812"/>
          <a:ext cx="16513500" cy="849973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196</xdr:row>
      <xdr:rowOff>0</xdr:rowOff>
    </xdr:from>
    <xdr:to>
      <xdr:col>27</xdr:col>
      <xdr:colOff>487688</xdr:colOff>
      <xdr:row>243</xdr:row>
      <xdr:rowOff>105830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CB80F53B-AE58-C383-0A25-4765748EA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00063" y="35004375"/>
          <a:ext cx="16513500" cy="849973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245</xdr:row>
      <xdr:rowOff>0</xdr:rowOff>
    </xdr:from>
    <xdr:to>
      <xdr:col>27</xdr:col>
      <xdr:colOff>487688</xdr:colOff>
      <xdr:row>292</xdr:row>
      <xdr:rowOff>105830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F76C1DA8-F242-1492-5ADF-B40E4A209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00063" y="43755469"/>
          <a:ext cx="16513500" cy="849973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294</xdr:row>
      <xdr:rowOff>0</xdr:rowOff>
    </xdr:from>
    <xdr:to>
      <xdr:col>27</xdr:col>
      <xdr:colOff>487688</xdr:colOff>
      <xdr:row>341</xdr:row>
      <xdr:rowOff>105830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DB6B2916-FAAE-EB5E-355E-217F72022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00063" y="52506563"/>
          <a:ext cx="16513500" cy="849973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343</xdr:row>
      <xdr:rowOff>0</xdr:rowOff>
    </xdr:from>
    <xdr:to>
      <xdr:col>51</xdr:col>
      <xdr:colOff>229084</xdr:colOff>
      <xdr:row>399</xdr:row>
      <xdr:rowOff>28021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6C7504D8-C5AD-DA58-5581-C1F36D02A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00673" y="62828365"/>
          <a:ext cx="31295238" cy="102857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400</xdr:row>
      <xdr:rowOff>0</xdr:rowOff>
    </xdr:from>
    <xdr:to>
      <xdr:col>51</xdr:col>
      <xdr:colOff>229084</xdr:colOff>
      <xdr:row>456</xdr:row>
      <xdr:rowOff>28022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6B7B6E65-AC7C-81F8-374F-AE3A1CFA5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00673" y="73269231"/>
          <a:ext cx="31295238" cy="102857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458</xdr:row>
      <xdr:rowOff>0</xdr:rowOff>
    </xdr:from>
    <xdr:to>
      <xdr:col>27</xdr:col>
      <xdr:colOff>394269</xdr:colOff>
      <xdr:row>504</xdr:row>
      <xdr:rowOff>73774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C9A2AF05-AF5B-BF71-96F1-4A34816BA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00673" y="83893269"/>
          <a:ext cx="16513500" cy="849973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506</xdr:row>
      <xdr:rowOff>0</xdr:rowOff>
    </xdr:from>
    <xdr:to>
      <xdr:col>27</xdr:col>
      <xdr:colOff>394269</xdr:colOff>
      <xdr:row>552</xdr:row>
      <xdr:rowOff>73775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97C35C43-66F4-2230-662C-EB5ACE40F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00673" y="92685577"/>
          <a:ext cx="16513500" cy="849973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554</xdr:row>
      <xdr:rowOff>0</xdr:rowOff>
    </xdr:from>
    <xdr:to>
      <xdr:col>27</xdr:col>
      <xdr:colOff>394269</xdr:colOff>
      <xdr:row>600</xdr:row>
      <xdr:rowOff>73775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D56FA1F5-330B-FE71-5BC8-4AAAE7A9D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00673" y="101477885"/>
          <a:ext cx="16513500" cy="8499736"/>
        </a:xfrm>
        <a:prstGeom prst="rect">
          <a:avLst/>
        </a:prstGeom>
      </xdr:spPr>
    </xdr:pic>
    <xdr:clientData/>
  </xdr:twoCellAnchor>
  <xdr:twoCellAnchor editAs="oneCell">
    <xdr:from>
      <xdr:col>1</xdr:col>
      <xdr:colOff>61058</xdr:colOff>
      <xdr:row>602</xdr:row>
      <xdr:rowOff>0</xdr:rowOff>
    </xdr:from>
    <xdr:to>
      <xdr:col>27</xdr:col>
      <xdr:colOff>455327</xdr:colOff>
      <xdr:row>648</xdr:row>
      <xdr:rowOff>73774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C1EDBE95-4389-622C-1C83-E996E351F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61731" y="110270192"/>
          <a:ext cx="16513500" cy="849973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650</xdr:row>
      <xdr:rowOff>0</xdr:rowOff>
    </xdr:from>
    <xdr:to>
      <xdr:col>27</xdr:col>
      <xdr:colOff>394269</xdr:colOff>
      <xdr:row>696</xdr:row>
      <xdr:rowOff>73774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B08C95E8-2FE0-01FD-497A-14529A4E5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00673" y="119062500"/>
          <a:ext cx="16513500" cy="849973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698</xdr:row>
      <xdr:rowOff>0</xdr:rowOff>
    </xdr:from>
    <xdr:to>
      <xdr:col>27</xdr:col>
      <xdr:colOff>394269</xdr:colOff>
      <xdr:row>744</xdr:row>
      <xdr:rowOff>73775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55202798-4B9A-F818-37AD-2E01883A4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00673" y="127854808"/>
          <a:ext cx="16513500" cy="849973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746</xdr:row>
      <xdr:rowOff>0</xdr:rowOff>
    </xdr:from>
    <xdr:to>
      <xdr:col>27</xdr:col>
      <xdr:colOff>394269</xdr:colOff>
      <xdr:row>792</xdr:row>
      <xdr:rowOff>73774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33FD485F-4351-3D9E-C04E-B4B7B6A37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00673" y="136647115"/>
          <a:ext cx="16513500" cy="849973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794</xdr:row>
      <xdr:rowOff>0</xdr:rowOff>
    </xdr:from>
    <xdr:to>
      <xdr:col>27</xdr:col>
      <xdr:colOff>394269</xdr:colOff>
      <xdr:row>840</xdr:row>
      <xdr:rowOff>73774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83441177-63F6-127B-1EC0-0927A156C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00673" y="145439423"/>
          <a:ext cx="16513500" cy="849973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842</xdr:row>
      <xdr:rowOff>0</xdr:rowOff>
    </xdr:from>
    <xdr:to>
      <xdr:col>27</xdr:col>
      <xdr:colOff>394269</xdr:colOff>
      <xdr:row>888</xdr:row>
      <xdr:rowOff>73775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0AC80478-3EAF-C278-ED38-447516E9D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00673" y="154231731"/>
          <a:ext cx="16513500" cy="849973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890</xdr:row>
      <xdr:rowOff>0</xdr:rowOff>
    </xdr:from>
    <xdr:to>
      <xdr:col>27</xdr:col>
      <xdr:colOff>394269</xdr:colOff>
      <xdr:row>936</xdr:row>
      <xdr:rowOff>73774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E61AC502-4732-2CF4-D6A3-F6CAA7E01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00673" y="163024038"/>
          <a:ext cx="16513500" cy="849973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938</xdr:row>
      <xdr:rowOff>0</xdr:rowOff>
    </xdr:from>
    <xdr:to>
      <xdr:col>24</xdr:col>
      <xdr:colOff>375922</xdr:colOff>
      <xdr:row>974</xdr:row>
      <xdr:rowOff>18792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71028522-A340-B485-5D45-583A84749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00673" y="171816346"/>
          <a:ext cx="14626787" cy="661302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976</xdr:row>
      <xdr:rowOff>0</xdr:rowOff>
    </xdr:from>
    <xdr:to>
      <xdr:col>24</xdr:col>
      <xdr:colOff>375922</xdr:colOff>
      <xdr:row>1012</xdr:row>
      <xdr:rowOff>18792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2BA20C2F-A949-9CF0-1C20-C385574AF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00673" y="178776923"/>
          <a:ext cx="14626787" cy="661302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1013</xdr:row>
      <xdr:rowOff>0</xdr:rowOff>
    </xdr:from>
    <xdr:to>
      <xdr:col>27</xdr:col>
      <xdr:colOff>394269</xdr:colOff>
      <xdr:row>1050</xdr:row>
      <xdr:rowOff>92898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149202BF-A8CE-E826-E0FD-C70EE680B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00673" y="185554327"/>
          <a:ext cx="16513500" cy="687030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1052</xdr:row>
      <xdr:rowOff>0</xdr:rowOff>
    </xdr:from>
    <xdr:to>
      <xdr:col>27</xdr:col>
      <xdr:colOff>394269</xdr:colOff>
      <xdr:row>1089</xdr:row>
      <xdr:rowOff>92898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A9E5E625-0C66-3EB5-26D5-6AA495F59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00673" y="192698077"/>
          <a:ext cx="16513500" cy="687030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1091</xdr:row>
      <xdr:rowOff>0</xdr:rowOff>
    </xdr:from>
    <xdr:to>
      <xdr:col>27</xdr:col>
      <xdr:colOff>394269</xdr:colOff>
      <xdr:row>1128</xdr:row>
      <xdr:rowOff>92898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7E627902-742E-9D0C-E415-5A95E119C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00673" y="199841827"/>
          <a:ext cx="16513500" cy="6870302"/>
        </a:xfrm>
        <a:prstGeom prst="rect">
          <a:avLst/>
        </a:prstGeom>
      </xdr:spPr>
    </xdr:pic>
    <xdr:clientData/>
  </xdr:twoCellAnchor>
  <xdr:twoCellAnchor editAs="oneCell">
    <xdr:from>
      <xdr:col>1</xdr:col>
      <xdr:colOff>12212</xdr:colOff>
      <xdr:row>1129</xdr:row>
      <xdr:rowOff>146538</xdr:rowOff>
    </xdr:from>
    <xdr:to>
      <xdr:col>27</xdr:col>
      <xdr:colOff>406481</xdr:colOff>
      <xdr:row>1167</xdr:row>
      <xdr:rowOff>56263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14B96F6F-21C1-8270-03DC-E418BB959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12885" y="206948942"/>
          <a:ext cx="16513500" cy="6870302"/>
        </a:xfrm>
        <a:prstGeom prst="rect">
          <a:avLst/>
        </a:prstGeom>
      </xdr:spPr>
    </xdr:pic>
    <xdr:clientData/>
  </xdr:twoCellAnchor>
  <xdr:twoCellAnchor editAs="oneCell">
    <xdr:from>
      <xdr:col>0</xdr:col>
      <xdr:colOff>464038</xdr:colOff>
      <xdr:row>1168</xdr:row>
      <xdr:rowOff>146538</xdr:rowOff>
    </xdr:from>
    <xdr:to>
      <xdr:col>27</xdr:col>
      <xdr:colOff>357634</xdr:colOff>
      <xdr:row>1206</xdr:row>
      <xdr:rowOff>56263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596A1B10-01D7-9E08-AFB8-5D2AEBBA3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64038" y="214092692"/>
          <a:ext cx="16513500" cy="687030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1208</xdr:row>
      <xdr:rowOff>0</xdr:rowOff>
    </xdr:from>
    <xdr:to>
      <xdr:col>27</xdr:col>
      <xdr:colOff>394269</xdr:colOff>
      <xdr:row>1245</xdr:row>
      <xdr:rowOff>92898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7EBEBF4E-8CA2-56D1-943A-48EE1637E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00673" y="221273077"/>
          <a:ext cx="16513500" cy="687030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1247</xdr:row>
      <xdr:rowOff>0</xdr:rowOff>
    </xdr:from>
    <xdr:to>
      <xdr:col>27</xdr:col>
      <xdr:colOff>394269</xdr:colOff>
      <xdr:row>1284</xdr:row>
      <xdr:rowOff>92898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CD3998E9-20BD-B837-7363-F6E083084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00673" y="228416827"/>
          <a:ext cx="16513500" cy="687030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1286</xdr:row>
      <xdr:rowOff>0</xdr:rowOff>
    </xdr:from>
    <xdr:to>
      <xdr:col>27</xdr:col>
      <xdr:colOff>394269</xdr:colOff>
      <xdr:row>1323</xdr:row>
      <xdr:rowOff>92898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id="{04943003-38B4-F20E-DDBF-C8BD0560C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00673" y="235560577"/>
          <a:ext cx="16513500" cy="687030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1325</xdr:row>
      <xdr:rowOff>0</xdr:rowOff>
    </xdr:from>
    <xdr:to>
      <xdr:col>27</xdr:col>
      <xdr:colOff>394269</xdr:colOff>
      <xdr:row>1362</xdr:row>
      <xdr:rowOff>92898</xdr:rowOff>
    </xdr:to>
    <xdr:pic>
      <xdr:nvPicPr>
        <xdr:cNvPr id="67" name="図 66">
          <a:extLst>
            <a:ext uri="{FF2B5EF4-FFF2-40B4-BE49-F238E27FC236}">
              <a16:creationId xmlns:a16="http://schemas.microsoft.com/office/drawing/2014/main" id="{701E35D3-2A3A-8AC9-7130-29DF0B406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00673" y="242704327"/>
          <a:ext cx="16513500" cy="687030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1364</xdr:row>
      <xdr:rowOff>0</xdr:rowOff>
    </xdr:from>
    <xdr:to>
      <xdr:col>27</xdr:col>
      <xdr:colOff>394269</xdr:colOff>
      <xdr:row>1401</xdr:row>
      <xdr:rowOff>92898</xdr:rowOff>
    </xdr:to>
    <xdr:pic>
      <xdr:nvPicPr>
        <xdr:cNvPr id="68" name="図 67">
          <a:extLst>
            <a:ext uri="{FF2B5EF4-FFF2-40B4-BE49-F238E27FC236}">
              <a16:creationId xmlns:a16="http://schemas.microsoft.com/office/drawing/2014/main" id="{EADAF622-83F8-3271-F512-6C8D2B96E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00673" y="249848077"/>
          <a:ext cx="16513500" cy="687030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1403</xdr:row>
      <xdr:rowOff>0</xdr:rowOff>
    </xdr:from>
    <xdr:to>
      <xdr:col>27</xdr:col>
      <xdr:colOff>394269</xdr:colOff>
      <xdr:row>1440</xdr:row>
      <xdr:rowOff>92898</xdr:rowOff>
    </xdr:to>
    <xdr:pic>
      <xdr:nvPicPr>
        <xdr:cNvPr id="69" name="図 68">
          <a:extLst>
            <a:ext uri="{FF2B5EF4-FFF2-40B4-BE49-F238E27FC236}">
              <a16:creationId xmlns:a16="http://schemas.microsoft.com/office/drawing/2014/main" id="{213FC14B-CBEC-7111-48DA-15135F847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00673" y="256991827"/>
          <a:ext cx="16513500" cy="687030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1442</xdr:row>
      <xdr:rowOff>0</xdr:rowOff>
    </xdr:from>
    <xdr:to>
      <xdr:col>27</xdr:col>
      <xdr:colOff>394269</xdr:colOff>
      <xdr:row>1479</xdr:row>
      <xdr:rowOff>92898</xdr:rowOff>
    </xdr:to>
    <xdr:pic>
      <xdr:nvPicPr>
        <xdr:cNvPr id="70" name="図 69">
          <a:extLst>
            <a:ext uri="{FF2B5EF4-FFF2-40B4-BE49-F238E27FC236}">
              <a16:creationId xmlns:a16="http://schemas.microsoft.com/office/drawing/2014/main" id="{899ADC76-2BE6-0810-771C-F734C17E7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500673" y="264135577"/>
          <a:ext cx="16513500" cy="68703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4"/>
  <sheetViews>
    <sheetView tabSelected="1" zoomScaleNormal="100" workbookViewId="0">
      <pane xSplit="1" ySplit="8" topLeftCell="B33" activePane="bottomRight" state="frozen"/>
      <selection pane="topRight" activeCell="B1" sqref="B1"/>
      <selection pane="bottomLeft" activeCell="A9" sqref="A9"/>
      <selection pane="bottomRight" activeCell="R34" sqref="R34"/>
    </sheetView>
  </sheetViews>
  <sheetFormatPr defaultRowHeight="18.75" x14ac:dyDescent="0.4"/>
  <cols>
    <col min="1" max="1" width="4.875" customWidth="1"/>
    <col min="2" max="2" width="12" customWidth="1"/>
    <col min="3" max="3" width="10.625" customWidth="1"/>
    <col min="4" max="6" width="8.25" customWidth="1"/>
    <col min="7" max="7" width="10.5" customWidth="1"/>
    <col min="10" max="15" width="7.75" customWidth="1"/>
  </cols>
  <sheetData>
    <row r="1" spans="1:18" x14ac:dyDescent="0.4">
      <c r="A1" s="1" t="s">
        <v>7</v>
      </c>
      <c r="C1" t="s">
        <v>39</v>
      </c>
      <c r="D1" t="s">
        <v>60</v>
      </c>
    </row>
    <row r="2" spans="1:18" x14ac:dyDescent="0.4">
      <c r="A2" s="1" t="s">
        <v>8</v>
      </c>
      <c r="C2" t="s">
        <v>59</v>
      </c>
    </row>
    <row r="3" spans="1:18" x14ac:dyDescent="0.4">
      <c r="A3" s="1" t="s">
        <v>10</v>
      </c>
      <c r="C3" s="29">
        <v>100000</v>
      </c>
    </row>
    <row r="4" spans="1:18" x14ac:dyDescent="0.4">
      <c r="A4" s="1" t="s">
        <v>11</v>
      </c>
      <c r="C4" s="29" t="s">
        <v>13</v>
      </c>
    </row>
    <row r="5" spans="1:18" ht="19.5" thickBot="1" x14ac:dyDescent="0.45">
      <c r="A5" s="1" t="s">
        <v>12</v>
      </c>
      <c r="C5" s="29" t="s">
        <v>33</v>
      </c>
    </row>
    <row r="6" spans="1:18" ht="19.5" thickBot="1" x14ac:dyDescent="0.45">
      <c r="A6" s="24" t="s">
        <v>0</v>
      </c>
      <c r="B6" s="24" t="s">
        <v>1</v>
      </c>
      <c r="C6" s="24" t="s">
        <v>1</v>
      </c>
      <c r="D6" s="48" t="s">
        <v>24</v>
      </c>
      <c r="E6" s="25"/>
      <c r="F6" s="26"/>
      <c r="G6" s="84" t="s">
        <v>3</v>
      </c>
      <c r="H6" s="85"/>
      <c r="I6" s="91"/>
      <c r="J6" s="84" t="s">
        <v>22</v>
      </c>
      <c r="K6" s="85"/>
      <c r="L6" s="91"/>
      <c r="M6" s="84" t="s">
        <v>23</v>
      </c>
      <c r="N6" s="85"/>
      <c r="O6" s="91"/>
    </row>
    <row r="7" spans="1:18" ht="19.5" thickBot="1" x14ac:dyDescent="0.45">
      <c r="A7" s="27"/>
      <c r="B7" s="27" t="s">
        <v>2</v>
      </c>
      <c r="C7" s="64" t="s">
        <v>28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18" ht="19.5" thickBot="1" x14ac:dyDescent="0.45">
      <c r="A8" s="28" t="s">
        <v>9</v>
      </c>
      <c r="B8" s="12"/>
      <c r="C8" s="49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88" t="s">
        <v>22</v>
      </c>
      <c r="K8" s="89"/>
      <c r="L8" s="90"/>
      <c r="M8" s="88"/>
      <c r="N8" s="89"/>
      <c r="O8" s="90"/>
    </row>
    <row r="9" spans="1:18" x14ac:dyDescent="0.4">
      <c r="A9" s="9">
        <v>1</v>
      </c>
      <c r="B9" s="23">
        <v>40287</v>
      </c>
      <c r="C9" s="50">
        <v>1</v>
      </c>
      <c r="D9" s="54">
        <v>1.27</v>
      </c>
      <c r="E9" s="55">
        <v>1.5</v>
      </c>
      <c r="F9" s="56">
        <v>2</v>
      </c>
      <c r="G9" s="22">
        <f>IF(D9="","",G8+M9)</f>
        <v>103810</v>
      </c>
      <c r="H9" s="22">
        <f t="shared" ref="H9" si="0">IF(E9="","",H8+N9)</f>
        <v>104500</v>
      </c>
      <c r="I9" s="22">
        <f t="shared" ref="I9" si="1">IF(F9="","",I8+O9)</f>
        <v>106000</v>
      </c>
      <c r="J9" s="41">
        <f>IF(G8="","",G8*0.03)</f>
        <v>3000</v>
      </c>
      <c r="K9" s="42">
        <f>IF(H8="","",H8*0.03)</f>
        <v>3000</v>
      </c>
      <c r="L9" s="43">
        <f>IF(I8="","",I8*0.03)</f>
        <v>3000</v>
      </c>
      <c r="M9" s="41">
        <f>IF(D9="","",J9*D9)</f>
        <v>3810</v>
      </c>
      <c r="N9" s="42">
        <f>IF(E9="","",K9*E9)</f>
        <v>4500</v>
      </c>
      <c r="O9" s="43">
        <f>IF(F9="","",L9*F9)</f>
        <v>6000</v>
      </c>
      <c r="P9" s="40"/>
      <c r="Q9" s="40"/>
      <c r="R9" s="40"/>
    </row>
    <row r="10" spans="1:18" x14ac:dyDescent="0.4">
      <c r="A10" s="9">
        <v>2</v>
      </c>
      <c r="B10" s="5">
        <v>40290</v>
      </c>
      <c r="C10" s="47">
        <v>1</v>
      </c>
      <c r="D10" s="57">
        <v>1.27</v>
      </c>
      <c r="E10" s="58">
        <v>1.5</v>
      </c>
      <c r="F10" s="59">
        <v>2</v>
      </c>
      <c r="G10" s="22">
        <f t="shared" ref="G10:G42" si="2">IF(D10="","",G9+M10)</f>
        <v>107765.16099999999</v>
      </c>
      <c r="H10" s="22">
        <f t="shared" ref="H10:H42" si="3">IF(E10="","",H9+N10)</f>
        <v>109202.5</v>
      </c>
      <c r="I10" s="22">
        <f t="shared" ref="I10:I42" si="4">IF(F10="","",I9+O10)</f>
        <v>112360</v>
      </c>
      <c r="J10" s="44">
        <f t="shared" ref="J10:J12" si="5">IF(G9="","",G9*0.03)</f>
        <v>3114.2999999999997</v>
      </c>
      <c r="K10" s="45">
        <f t="shared" ref="K10:K12" si="6">IF(H9="","",H9*0.03)</f>
        <v>3135</v>
      </c>
      <c r="L10" s="46">
        <f t="shared" ref="L10:L12" si="7">IF(I9="","",I9*0.03)</f>
        <v>3180</v>
      </c>
      <c r="M10" s="44">
        <f t="shared" ref="M10:M12" si="8">IF(D10="","",J10*D10)</f>
        <v>3955.1609999999996</v>
      </c>
      <c r="N10" s="45">
        <f t="shared" ref="N10:N12" si="9">IF(E10="","",K10*E10)</f>
        <v>4702.5</v>
      </c>
      <c r="O10" s="46">
        <f t="shared" ref="O10:O12" si="10">IF(F10="","",L10*F10)</f>
        <v>6360</v>
      </c>
      <c r="P10" s="40"/>
      <c r="Q10" s="40"/>
      <c r="R10" s="40"/>
    </row>
    <row r="11" spans="1:18" x14ac:dyDescent="0.4">
      <c r="A11" s="9">
        <v>3</v>
      </c>
      <c r="B11" s="5">
        <v>40354</v>
      </c>
      <c r="C11" s="47">
        <v>2</v>
      </c>
      <c r="D11" s="57">
        <v>1.27</v>
      </c>
      <c r="E11" s="58">
        <v>1.5</v>
      </c>
      <c r="F11" s="80">
        <v>2</v>
      </c>
      <c r="G11" s="22">
        <f t="shared" si="2"/>
        <v>111871.01363409999</v>
      </c>
      <c r="H11" s="22">
        <f t="shared" si="3"/>
        <v>114116.6125</v>
      </c>
      <c r="I11" s="22">
        <f t="shared" si="4"/>
        <v>119101.6</v>
      </c>
      <c r="J11" s="44">
        <f t="shared" si="5"/>
        <v>3232.9548299999997</v>
      </c>
      <c r="K11" s="45">
        <f t="shared" si="6"/>
        <v>3276.0749999999998</v>
      </c>
      <c r="L11" s="46">
        <f t="shared" si="7"/>
        <v>3370.7999999999997</v>
      </c>
      <c r="M11" s="44">
        <f t="shared" si="8"/>
        <v>4105.8526340999997</v>
      </c>
      <c r="N11" s="45">
        <f t="shared" si="9"/>
        <v>4914.1124999999993</v>
      </c>
      <c r="O11" s="46">
        <f t="shared" si="10"/>
        <v>6741.5999999999995</v>
      </c>
      <c r="P11" s="40"/>
      <c r="Q11" s="40"/>
      <c r="R11" s="40"/>
    </row>
    <row r="12" spans="1:18" x14ac:dyDescent="0.4">
      <c r="A12" s="9">
        <v>4</v>
      </c>
      <c r="B12" s="5">
        <v>40442</v>
      </c>
      <c r="C12" s="47">
        <v>2</v>
      </c>
      <c r="D12" s="57">
        <v>1.27</v>
      </c>
      <c r="E12" s="58">
        <v>1.5</v>
      </c>
      <c r="F12" s="59">
        <v>2</v>
      </c>
      <c r="G12" s="22">
        <f t="shared" si="2"/>
        <v>116133.29925355921</v>
      </c>
      <c r="H12" s="22">
        <f t="shared" si="3"/>
        <v>119251.8600625</v>
      </c>
      <c r="I12" s="22">
        <f t="shared" si="4"/>
        <v>126247.69600000001</v>
      </c>
      <c r="J12" s="44">
        <f t="shared" si="5"/>
        <v>3356.1304090229996</v>
      </c>
      <c r="K12" s="45">
        <f t="shared" si="6"/>
        <v>3423.4983750000001</v>
      </c>
      <c r="L12" s="46">
        <f t="shared" si="7"/>
        <v>3573.0480000000002</v>
      </c>
      <c r="M12" s="44">
        <f t="shared" si="8"/>
        <v>4262.2856194592096</v>
      </c>
      <c r="N12" s="45">
        <f t="shared" si="9"/>
        <v>5135.2475625000006</v>
      </c>
      <c r="O12" s="46">
        <f t="shared" si="10"/>
        <v>7146.0960000000005</v>
      </c>
      <c r="P12" s="40"/>
      <c r="Q12" s="40"/>
      <c r="R12" s="40"/>
    </row>
    <row r="13" spans="1:18" x14ac:dyDescent="0.4">
      <c r="A13" s="9">
        <v>5</v>
      </c>
      <c r="B13" s="5">
        <v>40494</v>
      </c>
      <c r="C13" s="47">
        <v>1</v>
      </c>
      <c r="D13" s="57">
        <v>1.27</v>
      </c>
      <c r="E13" s="58">
        <v>1.5</v>
      </c>
      <c r="F13" s="80">
        <v>2</v>
      </c>
      <c r="G13" s="22">
        <f t="shared" si="2"/>
        <v>120557.97795511982</v>
      </c>
      <c r="H13" s="22">
        <f t="shared" si="3"/>
        <v>124618.19376531249</v>
      </c>
      <c r="I13" s="22">
        <f t="shared" si="4"/>
        <v>133822.55776000003</v>
      </c>
      <c r="J13" s="44">
        <f t="shared" ref="J13:J58" si="11">IF(G12="","",G12*0.03)</f>
        <v>3483.998977606776</v>
      </c>
      <c r="K13" s="45">
        <f t="shared" ref="K13:K58" si="12">IF(H12="","",H12*0.03)</f>
        <v>3577.5558018749998</v>
      </c>
      <c r="L13" s="46">
        <f t="shared" ref="L13:L58" si="13">IF(I12="","",I12*0.03)</f>
        <v>3787.4308800000003</v>
      </c>
      <c r="M13" s="44">
        <f t="shared" ref="M13:M58" si="14">IF(D13="","",J13*D13)</f>
        <v>4424.6787015606051</v>
      </c>
      <c r="N13" s="45">
        <f t="shared" ref="N13:N58" si="15">IF(E13="","",K13*E13)</f>
        <v>5366.3337028124997</v>
      </c>
      <c r="O13" s="46">
        <f t="shared" ref="O13:O58" si="16">IF(F13="","",L13*F13)</f>
        <v>7574.8617600000007</v>
      </c>
      <c r="P13" s="40"/>
      <c r="Q13" s="40"/>
      <c r="R13" s="40"/>
    </row>
    <row r="14" spans="1:18" x14ac:dyDescent="0.4">
      <c r="A14" s="9">
        <v>6</v>
      </c>
      <c r="B14" s="5">
        <v>40522</v>
      </c>
      <c r="C14" s="47">
        <v>2</v>
      </c>
      <c r="D14" s="57">
        <v>1.27</v>
      </c>
      <c r="E14" s="58">
        <v>1.5</v>
      </c>
      <c r="F14" s="59">
        <v>2</v>
      </c>
      <c r="G14" s="22">
        <f t="shared" si="2"/>
        <v>125151.23691520988</v>
      </c>
      <c r="H14" s="22">
        <f t="shared" si="3"/>
        <v>130226.01248475155</v>
      </c>
      <c r="I14" s="22">
        <f t="shared" si="4"/>
        <v>141851.91122560002</v>
      </c>
      <c r="J14" s="44">
        <f t="shared" si="11"/>
        <v>3616.7393386535941</v>
      </c>
      <c r="K14" s="45">
        <f t="shared" si="12"/>
        <v>3738.5458129593744</v>
      </c>
      <c r="L14" s="46">
        <f t="shared" si="13"/>
        <v>4014.6767328000005</v>
      </c>
      <c r="M14" s="44">
        <f t="shared" si="14"/>
        <v>4593.2589600900646</v>
      </c>
      <c r="N14" s="45">
        <f t="shared" si="15"/>
        <v>5607.8187194390612</v>
      </c>
      <c r="O14" s="46">
        <f t="shared" si="16"/>
        <v>8029.3534656000011</v>
      </c>
      <c r="P14" s="40"/>
      <c r="Q14" s="40"/>
      <c r="R14" s="40"/>
    </row>
    <row r="15" spans="1:18" x14ac:dyDescent="0.4">
      <c r="A15" s="9">
        <v>7</v>
      </c>
      <c r="B15" s="5">
        <v>40554</v>
      </c>
      <c r="C15" s="47">
        <v>1</v>
      </c>
      <c r="D15" s="57">
        <v>-1</v>
      </c>
      <c r="E15" s="58">
        <v>-1</v>
      </c>
      <c r="F15" s="59">
        <v>-1</v>
      </c>
      <c r="G15" s="22">
        <f t="shared" si="2"/>
        <v>121396.69980775358</v>
      </c>
      <c r="H15" s="22">
        <f t="shared" si="3"/>
        <v>126319.23211020901</v>
      </c>
      <c r="I15" s="22">
        <f t="shared" si="4"/>
        <v>137596.35388883203</v>
      </c>
      <c r="J15" s="44">
        <f t="shared" si="11"/>
        <v>3754.5371074562963</v>
      </c>
      <c r="K15" s="45">
        <f t="shared" si="12"/>
        <v>3906.7803745425463</v>
      </c>
      <c r="L15" s="46">
        <f t="shared" si="13"/>
        <v>4255.5573367680008</v>
      </c>
      <c r="M15" s="44">
        <f t="shared" si="14"/>
        <v>-3754.5371074562963</v>
      </c>
      <c r="N15" s="45">
        <f t="shared" si="15"/>
        <v>-3906.7803745425463</v>
      </c>
      <c r="O15" s="46">
        <f t="shared" si="16"/>
        <v>-4255.5573367680008</v>
      </c>
      <c r="P15" s="40" t="s">
        <v>42</v>
      </c>
      <c r="Q15" s="40"/>
      <c r="R15" s="40"/>
    </row>
    <row r="16" spans="1:18" x14ac:dyDescent="0.4">
      <c r="A16" s="9">
        <v>8</v>
      </c>
      <c r="B16" s="5">
        <v>40595</v>
      </c>
      <c r="C16" s="47">
        <v>2</v>
      </c>
      <c r="D16" s="57">
        <v>1.27</v>
      </c>
      <c r="E16" s="58">
        <v>1.5</v>
      </c>
      <c r="F16" s="59">
        <v>2</v>
      </c>
      <c r="G16" s="22">
        <f t="shared" si="2"/>
        <v>126021.91407042899</v>
      </c>
      <c r="H16" s="22">
        <f t="shared" si="3"/>
        <v>132003.59755516841</v>
      </c>
      <c r="I16" s="22">
        <f t="shared" si="4"/>
        <v>145852.13512216194</v>
      </c>
      <c r="J16" s="44">
        <f t="shared" si="11"/>
        <v>3641.9009942326074</v>
      </c>
      <c r="K16" s="45">
        <f t="shared" si="12"/>
        <v>3789.57696330627</v>
      </c>
      <c r="L16" s="46">
        <f t="shared" si="13"/>
        <v>4127.8906166649613</v>
      </c>
      <c r="M16" s="44">
        <f t="shared" si="14"/>
        <v>4625.2142626754112</v>
      </c>
      <c r="N16" s="45">
        <f t="shared" si="15"/>
        <v>5684.3654449594051</v>
      </c>
      <c r="O16" s="46">
        <f t="shared" si="16"/>
        <v>8255.7812333299225</v>
      </c>
      <c r="P16" s="40"/>
      <c r="Q16" s="40"/>
      <c r="R16" s="40"/>
    </row>
    <row r="17" spans="1:18" x14ac:dyDescent="0.4">
      <c r="A17" s="9">
        <v>9</v>
      </c>
      <c r="B17" s="5">
        <v>40640</v>
      </c>
      <c r="C17" s="47">
        <v>2</v>
      </c>
      <c r="D17" s="57">
        <v>1.27</v>
      </c>
      <c r="E17" s="58">
        <v>1.5</v>
      </c>
      <c r="F17" s="59">
        <v>2</v>
      </c>
      <c r="G17" s="22">
        <f t="shared" si="2"/>
        <v>130823.34899651233</v>
      </c>
      <c r="H17" s="22">
        <f t="shared" si="3"/>
        <v>137943.75944515099</v>
      </c>
      <c r="I17" s="22">
        <f t="shared" si="4"/>
        <v>154603.26322949165</v>
      </c>
      <c r="J17" s="44">
        <f t="shared" si="11"/>
        <v>3780.6574221128694</v>
      </c>
      <c r="K17" s="45">
        <f t="shared" si="12"/>
        <v>3960.1079266550523</v>
      </c>
      <c r="L17" s="46">
        <f t="shared" si="13"/>
        <v>4375.564053664858</v>
      </c>
      <c r="M17" s="44">
        <f t="shared" si="14"/>
        <v>4801.4349260833442</v>
      </c>
      <c r="N17" s="45">
        <f t="shared" si="15"/>
        <v>5940.1618899825789</v>
      </c>
      <c r="O17" s="46">
        <f t="shared" si="16"/>
        <v>8751.1281073297159</v>
      </c>
      <c r="P17" s="40"/>
      <c r="Q17" s="40"/>
      <c r="R17" s="40"/>
    </row>
    <row r="18" spans="1:18" x14ac:dyDescent="0.4">
      <c r="A18" s="9">
        <v>10</v>
      </c>
      <c r="B18" s="5">
        <v>40652</v>
      </c>
      <c r="C18" s="47">
        <v>1</v>
      </c>
      <c r="D18" s="57">
        <v>-1</v>
      </c>
      <c r="E18" s="58">
        <v>-1</v>
      </c>
      <c r="F18" s="59">
        <v>-1</v>
      </c>
      <c r="G18" s="22">
        <f t="shared" si="2"/>
        <v>126898.64852661696</v>
      </c>
      <c r="H18" s="22">
        <f t="shared" si="3"/>
        <v>133805.44666179648</v>
      </c>
      <c r="I18" s="22">
        <f t="shared" si="4"/>
        <v>149965.16533260691</v>
      </c>
      <c r="J18" s="44">
        <f t="shared" si="11"/>
        <v>3924.7004698953697</v>
      </c>
      <c r="K18" s="45">
        <f t="shared" si="12"/>
        <v>4138.3127833545295</v>
      </c>
      <c r="L18" s="46">
        <f t="shared" si="13"/>
        <v>4638.0978968847494</v>
      </c>
      <c r="M18" s="44">
        <f t="shared" si="14"/>
        <v>-3924.7004698953697</v>
      </c>
      <c r="N18" s="45">
        <f t="shared" si="15"/>
        <v>-4138.3127833545295</v>
      </c>
      <c r="O18" s="46">
        <f t="shared" si="16"/>
        <v>-4638.0978968847494</v>
      </c>
      <c r="P18" s="40"/>
      <c r="Q18" s="40"/>
      <c r="R18" s="40"/>
    </row>
    <row r="19" spans="1:18" x14ac:dyDescent="0.4">
      <c r="A19" s="9">
        <v>11</v>
      </c>
      <c r="B19" s="5">
        <v>40666</v>
      </c>
      <c r="C19" s="47">
        <v>2</v>
      </c>
      <c r="D19" s="57">
        <v>1.27</v>
      </c>
      <c r="E19" s="58">
        <v>-1</v>
      </c>
      <c r="F19" s="59">
        <v>-1</v>
      </c>
      <c r="G19" s="22">
        <f t="shared" si="2"/>
        <v>131733.48703548106</v>
      </c>
      <c r="H19" s="22">
        <f t="shared" si="3"/>
        <v>129791.28326194259</v>
      </c>
      <c r="I19" s="22">
        <f t="shared" si="4"/>
        <v>145466.2103726287</v>
      </c>
      <c r="J19" s="44">
        <f t="shared" si="11"/>
        <v>3806.9594557985088</v>
      </c>
      <c r="K19" s="45">
        <f t="shared" si="12"/>
        <v>4014.1633998538941</v>
      </c>
      <c r="L19" s="46">
        <f t="shared" si="13"/>
        <v>4498.9549599782067</v>
      </c>
      <c r="M19" s="44">
        <f t="shared" si="14"/>
        <v>4834.8385088641062</v>
      </c>
      <c r="N19" s="45">
        <f t="shared" si="15"/>
        <v>-4014.1633998538941</v>
      </c>
      <c r="O19" s="46">
        <f t="shared" si="16"/>
        <v>-4498.9549599782067</v>
      </c>
      <c r="P19" s="40"/>
      <c r="Q19" s="40"/>
      <c r="R19" s="40"/>
    </row>
    <row r="20" spans="1:18" x14ac:dyDescent="0.4">
      <c r="A20" s="9">
        <v>12</v>
      </c>
      <c r="B20" s="5">
        <v>40763</v>
      </c>
      <c r="C20" s="47">
        <v>2</v>
      </c>
      <c r="D20" s="57">
        <v>1.27</v>
      </c>
      <c r="E20" s="58">
        <v>1.5</v>
      </c>
      <c r="F20" s="59">
        <v>2</v>
      </c>
      <c r="G20" s="22">
        <f t="shared" si="2"/>
        <v>136752.53289153287</v>
      </c>
      <c r="H20" s="22">
        <f t="shared" si="3"/>
        <v>135631.89100873002</v>
      </c>
      <c r="I20" s="22">
        <f t="shared" si="4"/>
        <v>154194.18299498642</v>
      </c>
      <c r="J20" s="44">
        <f t="shared" si="11"/>
        <v>3952.0046110644316</v>
      </c>
      <c r="K20" s="45">
        <f t="shared" si="12"/>
        <v>3893.7384978582777</v>
      </c>
      <c r="L20" s="46">
        <f t="shared" si="13"/>
        <v>4363.9863111788609</v>
      </c>
      <c r="M20" s="44">
        <f t="shared" si="14"/>
        <v>5019.0458560518282</v>
      </c>
      <c r="N20" s="45">
        <f t="shared" si="15"/>
        <v>5840.6077467874165</v>
      </c>
      <c r="O20" s="46">
        <f t="shared" si="16"/>
        <v>8727.9726223577218</v>
      </c>
      <c r="P20" s="40"/>
      <c r="Q20" s="40"/>
      <c r="R20" s="40"/>
    </row>
    <row r="21" spans="1:18" x14ac:dyDescent="0.4">
      <c r="A21" s="9">
        <v>13</v>
      </c>
      <c r="B21" s="5">
        <v>40801</v>
      </c>
      <c r="C21" s="47">
        <v>2</v>
      </c>
      <c r="D21" s="57">
        <v>1.27</v>
      </c>
      <c r="E21" s="58">
        <v>1.5</v>
      </c>
      <c r="F21" s="59">
        <v>-1</v>
      </c>
      <c r="G21" s="22">
        <f t="shared" si="2"/>
        <v>141962.80439470027</v>
      </c>
      <c r="H21" s="22">
        <f t="shared" si="3"/>
        <v>141735.32610412285</v>
      </c>
      <c r="I21" s="22">
        <f t="shared" si="4"/>
        <v>149568.35750513684</v>
      </c>
      <c r="J21" s="44">
        <f t="shared" si="11"/>
        <v>4102.5759867459856</v>
      </c>
      <c r="K21" s="45">
        <f t="shared" si="12"/>
        <v>4068.9567302619002</v>
      </c>
      <c r="L21" s="46">
        <f t="shared" si="13"/>
        <v>4625.8254898495925</v>
      </c>
      <c r="M21" s="44">
        <f t="shared" si="14"/>
        <v>5210.2715031674015</v>
      </c>
      <c r="N21" s="45">
        <f t="shared" si="15"/>
        <v>6103.4350953928506</v>
      </c>
      <c r="O21" s="46">
        <f t="shared" si="16"/>
        <v>-4625.8254898495925</v>
      </c>
      <c r="P21" s="40"/>
      <c r="Q21" s="40"/>
      <c r="R21" s="40"/>
    </row>
    <row r="22" spans="1:18" x14ac:dyDescent="0.4">
      <c r="A22" s="9">
        <v>14</v>
      </c>
      <c r="B22" s="5">
        <v>40807</v>
      </c>
      <c r="C22" s="47">
        <v>1</v>
      </c>
      <c r="D22" s="57">
        <v>1.27</v>
      </c>
      <c r="E22" s="58">
        <v>1.5</v>
      </c>
      <c r="F22" s="59">
        <v>2</v>
      </c>
      <c r="G22" s="22">
        <f t="shared" si="2"/>
        <v>147371.58724213834</v>
      </c>
      <c r="H22" s="22">
        <f t="shared" si="3"/>
        <v>148113.41577880838</v>
      </c>
      <c r="I22" s="22">
        <f t="shared" si="4"/>
        <v>158542.45895544504</v>
      </c>
      <c r="J22" s="44">
        <f t="shared" si="11"/>
        <v>4258.8841318410077</v>
      </c>
      <c r="K22" s="45">
        <f t="shared" si="12"/>
        <v>4252.0597831236855</v>
      </c>
      <c r="L22" s="46">
        <f t="shared" si="13"/>
        <v>4487.0507251541048</v>
      </c>
      <c r="M22" s="44">
        <f t="shared" si="14"/>
        <v>5408.7828474380794</v>
      </c>
      <c r="N22" s="45">
        <f t="shared" si="15"/>
        <v>6378.0896746855287</v>
      </c>
      <c r="O22" s="46">
        <f t="shared" si="16"/>
        <v>8974.1014503082097</v>
      </c>
      <c r="P22" s="40"/>
      <c r="Q22" s="40"/>
      <c r="R22" s="40"/>
    </row>
    <row r="23" spans="1:18" x14ac:dyDescent="0.4">
      <c r="A23" s="9">
        <v>15</v>
      </c>
      <c r="B23" s="5">
        <v>40840</v>
      </c>
      <c r="C23" s="47">
        <v>2</v>
      </c>
      <c r="D23" s="57">
        <v>1.27</v>
      </c>
      <c r="E23" s="58">
        <v>1.5</v>
      </c>
      <c r="F23" s="80">
        <v>2</v>
      </c>
      <c r="G23" s="22">
        <f t="shared" si="2"/>
        <v>152986.44471606382</v>
      </c>
      <c r="H23" s="22">
        <f t="shared" si="3"/>
        <v>154778.51948885477</v>
      </c>
      <c r="I23" s="22">
        <f t="shared" si="4"/>
        <v>168055.00649277173</v>
      </c>
      <c r="J23" s="44">
        <f t="shared" si="11"/>
        <v>4421.1476172641496</v>
      </c>
      <c r="K23" s="45">
        <f t="shared" si="12"/>
        <v>4443.4024733642509</v>
      </c>
      <c r="L23" s="46">
        <f t="shared" si="13"/>
        <v>4756.2737686633509</v>
      </c>
      <c r="M23" s="44">
        <f t="shared" si="14"/>
        <v>5614.85747392547</v>
      </c>
      <c r="N23" s="45">
        <f t="shared" si="15"/>
        <v>6665.1037100463764</v>
      </c>
      <c r="O23" s="46">
        <f t="shared" si="16"/>
        <v>9512.5475373267018</v>
      </c>
      <c r="P23" s="40"/>
      <c r="Q23" s="40"/>
      <c r="R23" s="40"/>
    </row>
    <row r="24" spans="1:18" x14ac:dyDescent="0.4">
      <c r="A24" s="9">
        <v>16</v>
      </c>
      <c r="B24" s="5">
        <v>40871</v>
      </c>
      <c r="C24" s="47">
        <v>1</v>
      </c>
      <c r="D24" s="57">
        <v>1.27</v>
      </c>
      <c r="E24" s="58">
        <v>1.5</v>
      </c>
      <c r="F24" s="59">
        <v>2</v>
      </c>
      <c r="G24" s="22">
        <f t="shared" si="2"/>
        <v>158815.22825974587</v>
      </c>
      <c r="H24" s="22">
        <f t="shared" si="3"/>
        <v>161743.55286585324</v>
      </c>
      <c r="I24" s="22">
        <f t="shared" si="4"/>
        <v>178138.30688233805</v>
      </c>
      <c r="J24" s="44">
        <f t="shared" si="11"/>
        <v>4589.5933414819146</v>
      </c>
      <c r="K24" s="45">
        <f t="shared" si="12"/>
        <v>4643.3555846656427</v>
      </c>
      <c r="L24" s="46">
        <f t="shared" si="13"/>
        <v>5041.6501947831521</v>
      </c>
      <c r="M24" s="44">
        <f t="shared" si="14"/>
        <v>5828.7835436820314</v>
      </c>
      <c r="N24" s="45">
        <f t="shared" si="15"/>
        <v>6965.0333769984645</v>
      </c>
      <c r="O24" s="46">
        <f t="shared" si="16"/>
        <v>10083.300389566304</v>
      </c>
      <c r="P24" s="40"/>
      <c r="Q24" s="40"/>
      <c r="R24" s="40"/>
    </row>
    <row r="25" spans="1:18" x14ac:dyDescent="0.4">
      <c r="A25" s="9">
        <v>17</v>
      </c>
      <c r="B25" s="5">
        <v>40960</v>
      </c>
      <c r="C25" s="47">
        <v>2</v>
      </c>
      <c r="D25" s="57">
        <v>1.27</v>
      </c>
      <c r="E25" s="58">
        <v>1.5</v>
      </c>
      <c r="F25" s="59">
        <v>2</v>
      </c>
      <c r="G25" s="22">
        <f t="shared" si="2"/>
        <v>164866.08845644217</v>
      </c>
      <c r="H25" s="22">
        <f t="shared" si="3"/>
        <v>169022.01274481663</v>
      </c>
      <c r="I25" s="22">
        <f t="shared" si="4"/>
        <v>188826.60529527834</v>
      </c>
      <c r="J25" s="44">
        <f t="shared" si="11"/>
        <v>4764.4568477923758</v>
      </c>
      <c r="K25" s="45">
        <f t="shared" si="12"/>
        <v>4852.306585975597</v>
      </c>
      <c r="L25" s="46">
        <f t="shared" si="13"/>
        <v>5344.1492064701415</v>
      </c>
      <c r="M25" s="44">
        <f t="shared" si="14"/>
        <v>6050.860196696317</v>
      </c>
      <c r="N25" s="45">
        <f t="shared" si="15"/>
        <v>7278.4598789633956</v>
      </c>
      <c r="O25" s="46">
        <f t="shared" si="16"/>
        <v>10688.298412940283</v>
      </c>
      <c r="P25" s="40"/>
      <c r="Q25" s="40"/>
      <c r="R25" s="40"/>
    </row>
    <row r="26" spans="1:18" x14ac:dyDescent="0.4">
      <c r="A26" s="9">
        <v>18</v>
      </c>
      <c r="B26" s="5">
        <v>41024</v>
      </c>
      <c r="C26" s="47">
        <v>2</v>
      </c>
      <c r="D26" s="57">
        <v>-1</v>
      </c>
      <c r="E26" s="58">
        <v>-1</v>
      </c>
      <c r="F26" s="59">
        <v>-1</v>
      </c>
      <c r="G26" s="22">
        <f t="shared" si="2"/>
        <v>159920.10580274891</v>
      </c>
      <c r="H26" s="22">
        <f t="shared" si="3"/>
        <v>163951.35236247213</v>
      </c>
      <c r="I26" s="22">
        <f t="shared" si="4"/>
        <v>183161.80713641999</v>
      </c>
      <c r="J26" s="44">
        <f t="shared" si="11"/>
        <v>4945.9826536932651</v>
      </c>
      <c r="K26" s="45">
        <f t="shared" si="12"/>
        <v>5070.6603823444984</v>
      </c>
      <c r="L26" s="46">
        <f t="shared" si="13"/>
        <v>5664.7981588583498</v>
      </c>
      <c r="M26" s="44">
        <f t="shared" si="14"/>
        <v>-4945.9826536932651</v>
      </c>
      <c r="N26" s="45">
        <f t="shared" si="15"/>
        <v>-5070.6603823444984</v>
      </c>
      <c r="O26" s="46">
        <f t="shared" si="16"/>
        <v>-5664.7981588583498</v>
      </c>
      <c r="P26" s="40"/>
      <c r="Q26" s="40"/>
      <c r="R26" s="40"/>
    </row>
    <row r="27" spans="1:18" x14ac:dyDescent="0.4">
      <c r="A27" s="9">
        <v>19</v>
      </c>
      <c r="B27" s="5">
        <v>40988</v>
      </c>
      <c r="C27" s="47">
        <v>2</v>
      </c>
      <c r="D27" s="57">
        <v>-1</v>
      </c>
      <c r="E27" s="58">
        <v>-1</v>
      </c>
      <c r="F27" s="59">
        <v>-1</v>
      </c>
      <c r="G27" s="22">
        <f t="shared" si="2"/>
        <v>155122.50262866644</v>
      </c>
      <c r="H27" s="22">
        <f t="shared" si="3"/>
        <v>159032.81179159795</v>
      </c>
      <c r="I27" s="22">
        <f t="shared" si="4"/>
        <v>177666.95292232739</v>
      </c>
      <c r="J27" s="44">
        <f t="shared" si="11"/>
        <v>4797.6031740824674</v>
      </c>
      <c r="K27" s="45">
        <f t="shared" si="12"/>
        <v>4918.5405708741637</v>
      </c>
      <c r="L27" s="46">
        <f t="shared" si="13"/>
        <v>5494.8542140925992</v>
      </c>
      <c r="M27" s="44">
        <f t="shared" si="14"/>
        <v>-4797.6031740824674</v>
      </c>
      <c r="N27" s="45">
        <f t="shared" si="15"/>
        <v>-4918.5405708741637</v>
      </c>
      <c r="O27" s="46">
        <f t="shared" si="16"/>
        <v>-5494.8542140925992</v>
      </c>
      <c r="P27" s="40"/>
      <c r="Q27" s="40"/>
      <c r="R27" s="40"/>
    </row>
    <row r="28" spans="1:18" x14ac:dyDescent="0.4">
      <c r="A28" s="9">
        <v>20</v>
      </c>
      <c r="B28" s="5">
        <v>40190</v>
      </c>
      <c r="C28" s="47">
        <v>1</v>
      </c>
      <c r="D28" s="57">
        <v>1.27</v>
      </c>
      <c r="E28" s="58">
        <v>1.5</v>
      </c>
      <c r="F28" s="59">
        <v>2</v>
      </c>
      <c r="G28" s="22">
        <f t="shared" si="2"/>
        <v>161032.66997881862</v>
      </c>
      <c r="H28" s="22">
        <f t="shared" si="3"/>
        <v>166189.28832221986</v>
      </c>
      <c r="I28" s="22">
        <f t="shared" si="4"/>
        <v>188326.97009766701</v>
      </c>
      <c r="J28" s="44">
        <f t="shared" si="11"/>
        <v>4653.6750788599929</v>
      </c>
      <c r="K28" s="45">
        <f t="shared" si="12"/>
        <v>4770.9843537479383</v>
      </c>
      <c r="L28" s="46">
        <f t="shared" si="13"/>
        <v>5330.0085876698213</v>
      </c>
      <c r="M28" s="44">
        <f t="shared" si="14"/>
        <v>5910.1673501521909</v>
      </c>
      <c r="N28" s="45">
        <f t="shared" si="15"/>
        <v>7156.4765306219069</v>
      </c>
      <c r="O28" s="46">
        <f t="shared" si="16"/>
        <v>10660.017175339643</v>
      </c>
      <c r="P28" s="40" t="s">
        <v>56</v>
      </c>
      <c r="Q28" s="40"/>
      <c r="R28" s="40"/>
    </row>
    <row r="29" spans="1:18" x14ac:dyDescent="0.4">
      <c r="A29" s="9">
        <v>21</v>
      </c>
      <c r="B29" s="5">
        <v>40303</v>
      </c>
      <c r="C29" s="47">
        <v>2</v>
      </c>
      <c r="D29" s="57">
        <v>1.27</v>
      </c>
      <c r="E29" s="58">
        <v>1.5</v>
      </c>
      <c r="F29" s="80">
        <v>2</v>
      </c>
      <c r="G29" s="22">
        <f t="shared" si="2"/>
        <v>167168.01470501162</v>
      </c>
      <c r="H29" s="22">
        <f t="shared" si="3"/>
        <v>173667.80629671976</v>
      </c>
      <c r="I29" s="22">
        <f t="shared" si="4"/>
        <v>199626.58830352704</v>
      </c>
      <c r="J29" s="44">
        <f t="shared" si="11"/>
        <v>4830.9800993645586</v>
      </c>
      <c r="K29" s="45">
        <f t="shared" si="12"/>
        <v>4985.6786496665954</v>
      </c>
      <c r="L29" s="46">
        <f t="shared" si="13"/>
        <v>5649.8091029300103</v>
      </c>
      <c r="M29" s="44">
        <f t="shared" si="14"/>
        <v>6135.3447261929896</v>
      </c>
      <c r="N29" s="45">
        <f t="shared" si="15"/>
        <v>7478.5179744998932</v>
      </c>
      <c r="O29" s="46">
        <f t="shared" si="16"/>
        <v>11299.618205860021</v>
      </c>
      <c r="P29" s="40"/>
      <c r="Q29" s="40"/>
      <c r="R29" s="40"/>
    </row>
    <row r="30" spans="1:18" x14ac:dyDescent="0.4">
      <c r="A30" s="9">
        <v>22</v>
      </c>
      <c r="B30" s="5">
        <v>40401</v>
      </c>
      <c r="C30" s="47">
        <v>2</v>
      </c>
      <c r="D30" s="57">
        <v>1.27</v>
      </c>
      <c r="E30" s="58">
        <v>1.5</v>
      </c>
      <c r="F30" s="80">
        <v>2</v>
      </c>
      <c r="G30" s="22">
        <f t="shared" si="2"/>
        <v>173537.11606527257</v>
      </c>
      <c r="H30" s="22">
        <f t="shared" si="3"/>
        <v>181482.85758007216</v>
      </c>
      <c r="I30" s="22">
        <f t="shared" si="4"/>
        <v>211604.18360173865</v>
      </c>
      <c r="J30" s="44">
        <f t="shared" si="11"/>
        <v>5015.0404411503487</v>
      </c>
      <c r="K30" s="45">
        <f t="shared" si="12"/>
        <v>5210.0341889015926</v>
      </c>
      <c r="L30" s="46">
        <f t="shared" si="13"/>
        <v>5988.7976491058107</v>
      </c>
      <c r="M30" s="44">
        <f t="shared" si="14"/>
        <v>6369.1013602609428</v>
      </c>
      <c r="N30" s="45">
        <f t="shared" si="15"/>
        <v>7815.051283352389</v>
      </c>
      <c r="O30" s="46">
        <f t="shared" si="16"/>
        <v>11977.595298211621</v>
      </c>
      <c r="P30" s="40" t="s">
        <v>61</v>
      </c>
      <c r="Q30" s="40"/>
      <c r="R30" s="40"/>
    </row>
    <row r="31" spans="1:18" x14ac:dyDescent="0.4">
      <c r="A31" s="9">
        <v>23</v>
      </c>
      <c r="B31" s="5">
        <v>40445</v>
      </c>
      <c r="C31" s="47">
        <v>1</v>
      </c>
      <c r="D31" s="57">
        <v>1.27</v>
      </c>
      <c r="E31" s="58">
        <v>1.5</v>
      </c>
      <c r="F31" s="59">
        <v>2</v>
      </c>
      <c r="G31" s="22">
        <f t="shared" si="2"/>
        <v>180148.88018735946</v>
      </c>
      <c r="H31" s="22">
        <f t="shared" si="3"/>
        <v>189649.58617117541</v>
      </c>
      <c r="I31" s="22">
        <f t="shared" si="4"/>
        <v>224300.43461784298</v>
      </c>
      <c r="J31" s="44">
        <f t="shared" si="11"/>
        <v>5206.1134819581766</v>
      </c>
      <c r="K31" s="45">
        <f t="shared" si="12"/>
        <v>5444.4857274021642</v>
      </c>
      <c r="L31" s="46">
        <f t="shared" si="13"/>
        <v>6348.1255080521596</v>
      </c>
      <c r="M31" s="44">
        <f t="shared" si="14"/>
        <v>6611.7641220868845</v>
      </c>
      <c r="N31" s="45">
        <f t="shared" si="15"/>
        <v>8166.7285911032468</v>
      </c>
      <c r="O31" s="46">
        <f t="shared" si="16"/>
        <v>12696.251016104319</v>
      </c>
      <c r="P31" s="40" t="s">
        <v>61</v>
      </c>
      <c r="Q31" s="40"/>
      <c r="R31" s="40"/>
    </row>
    <row r="32" spans="1:18" x14ac:dyDescent="0.4">
      <c r="A32" s="9">
        <v>24</v>
      </c>
      <c r="B32" s="5">
        <v>40472</v>
      </c>
      <c r="C32" s="47">
        <v>2</v>
      </c>
      <c r="D32" s="57">
        <v>-1</v>
      </c>
      <c r="E32" s="58">
        <v>-1</v>
      </c>
      <c r="F32" s="59">
        <v>-1</v>
      </c>
      <c r="G32" s="22">
        <f t="shared" si="2"/>
        <v>174744.41378173867</v>
      </c>
      <c r="H32" s="22">
        <f t="shared" si="3"/>
        <v>183960.09858604014</v>
      </c>
      <c r="I32" s="22">
        <f t="shared" si="4"/>
        <v>217571.4215793077</v>
      </c>
      <c r="J32" s="44">
        <f t="shared" si="11"/>
        <v>5404.4664056207839</v>
      </c>
      <c r="K32" s="45">
        <f t="shared" si="12"/>
        <v>5689.4875851352617</v>
      </c>
      <c r="L32" s="46">
        <f t="shared" si="13"/>
        <v>6729.0130385352895</v>
      </c>
      <c r="M32" s="44">
        <f t="shared" si="14"/>
        <v>-5404.4664056207839</v>
      </c>
      <c r="N32" s="45">
        <f t="shared" si="15"/>
        <v>-5689.4875851352617</v>
      </c>
      <c r="O32" s="46">
        <f t="shared" si="16"/>
        <v>-6729.0130385352895</v>
      </c>
      <c r="P32" s="40"/>
      <c r="Q32" s="40"/>
      <c r="R32" s="40"/>
    </row>
    <row r="33" spans="1:18" x14ac:dyDescent="0.4">
      <c r="A33" s="9">
        <v>25</v>
      </c>
      <c r="B33" s="5">
        <v>40507</v>
      </c>
      <c r="C33" s="47">
        <v>2</v>
      </c>
      <c r="D33" s="57">
        <v>1.27</v>
      </c>
      <c r="E33" s="58">
        <v>1.5</v>
      </c>
      <c r="F33" s="59">
        <v>2</v>
      </c>
      <c r="G33" s="22">
        <f t="shared" si="2"/>
        <v>181402.17594682291</v>
      </c>
      <c r="H33" s="22">
        <f t="shared" si="3"/>
        <v>192238.30302241194</v>
      </c>
      <c r="I33" s="22">
        <f t="shared" si="4"/>
        <v>230625.70687406615</v>
      </c>
      <c r="J33" s="44">
        <f t="shared" si="11"/>
        <v>5242.3324134521599</v>
      </c>
      <c r="K33" s="45">
        <f t="shared" si="12"/>
        <v>5518.8029575812043</v>
      </c>
      <c r="L33" s="46">
        <f t="shared" si="13"/>
        <v>6527.1426473792308</v>
      </c>
      <c r="M33" s="44">
        <f t="shared" si="14"/>
        <v>6657.762165084243</v>
      </c>
      <c r="N33" s="45">
        <f t="shared" si="15"/>
        <v>8278.2044363718069</v>
      </c>
      <c r="O33" s="46">
        <f t="shared" si="16"/>
        <v>13054.285294758462</v>
      </c>
      <c r="P33" s="40" t="s">
        <v>62</v>
      </c>
      <c r="Q33" s="40"/>
      <c r="R33" s="40"/>
    </row>
    <row r="34" spans="1:18" x14ac:dyDescent="0.4">
      <c r="A34" s="9">
        <v>26</v>
      </c>
      <c r="B34" s="5">
        <v>40591</v>
      </c>
      <c r="C34" s="47">
        <v>1</v>
      </c>
      <c r="D34" s="57">
        <v>1.27</v>
      </c>
      <c r="E34" s="58">
        <v>1.5</v>
      </c>
      <c r="F34" s="80">
        <v>-1</v>
      </c>
      <c r="G34" s="22">
        <f t="shared" si="2"/>
        <v>188313.59885039687</v>
      </c>
      <c r="H34" s="22">
        <f t="shared" si="3"/>
        <v>200889.02665842048</v>
      </c>
      <c r="I34" s="22">
        <f t="shared" si="4"/>
        <v>223706.93566784417</v>
      </c>
      <c r="J34" s="44">
        <f t="shared" si="11"/>
        <v>5442.065278404687</v>
      </c>
      <c r="K34" s="45">
        <f t="shared" si="12"/>
        <v>5767.1490906723584</v>
      </c>
      <c r="L34" s="46">
        <f t="shared" si="13"/>
        <v>6918.7712062219844</v>
      </c>
      <c r="M34" s="44">
        <f t="shared" si="14"/>
        <v>6911.4229035739527</v>
      </c>
      <c r="N34" s="45">
        <f t="shared" si="15"/>
        <v>8650.7236360085371</v>
      </c>
      <c r="O34" s="46">
        <f t="shared" si="16"/>
        <v>-6918.7712062219844</v>
      </c>
      <c r="P34" s="40" t="s">
        <v>61</v>
      </c>
      <c r="Q34" s="40"/>
      <c r="R34" s="40"/>
    </row>
    <row r="35" spans="1:18" x14ac:dyDescent="0.4">
      <c r="A35" s="9">
        <v>27</v>
      </c>
      <c r="B35" s="5">
        <v>40668</v>
      </c>
      <c r="C35" s="47">
        <v>2</v>
      </c>
      <c r="D35" s="57">
        <v>1.27</v>
      </c>
      <c r="E35" s="58">
        <v>1.5</v>
      </c>
      <c r="F35" s="80">
        <v>2</v>
      </c>
      <c r="G35" s="22">
        <f t="shared" si="2"/>
        <v>195488.34696659699</v>
      </c>
      <c r="H35" s="22">
        <f t="shared" si="3"/>
        <v>209929.03285804941</v>
      </c>
      <c r="I35" s="22">
        <f t="shared" si="4"/>
        <v>237129.35180791482</v>
      </c>
      <c r="J35" s="44">
        <f t="shared" si="11"/>
        <v>5649.4079655119058</v>
      </c>
      <c r="K35" s="45">
        <f t="shared" si="12"/>
        <v>6026.6707997526146</v>
      </c>
      <c r="L35" s="46">
        <f t="shared" si="13"/>
        <v>6711.2080700353245</v>
      </c>
      <c r="M35" s="44">
        <f t="shared" si="14"/>
        <v>7174.7481162001204</v>
      </c>
      <c r="N35" s="45">
        <f t="shared" si="15"/>
        <v>9040.0061996289223</v>
      </c>
      <c r="O35" s="46">
        <f t="shared" si="16"/>
        <v>13422.416140070649</v>
      </c>
      <c r="P35" s="40" t="s">
        <v>61</v>
      </c>
      <c r="Q35" s="40"/>
      <c r="R35" s="40"/>
    </row>
    <row r="36" spans="1:18" x14ac:dyDescent="0.4">
      <c r="A36" s="9">
        <v>28</v>
      </c>
      <c r="B36" s="5">
        <v>40745</v>
      </c>
      <c r="C36" s="47">
        <v>1</v>
      </c>
      <c r="D36" s="57">
        <v>1.27</v>
      </c>
      <c r="E36" s="58">
        <v>-1</v>
      </c>
      <c r="F36" s="59">
        <v>-1</v>
      </c>
      <c r="G36" s="22">
        <f t="shared" si="2"/>
        <v>202936.45298602435</v>
      </c>
      <c r="H36" s="22">
        <f t="shared" si="3"/>
        <v>203631.16187230792</v>
      </c>
      <c r="I36" s="22">
        <f t="shared" si="4"/>
        <v>230015.47125367739</v>
      </c>
      <c r="J36" s="44">
        <f t="shared" si="11"/>
        <v>5864.6504089979098</v>
      </c>
      <c r="K36" s="45">
        <f t="shared" si="12"/>
        <v>6297.8709857414824</v>
      </c>
      <c r="L36" s="46">
        <f t="shared" si="13"/>
        <v>7113.8805542374439</v>
      </c>
      <c r="M36" s="44">
        <f t="shared" si="14"/>
        <v>7448.1060194273459</v>
      </c>
      <c r="N36" s="45">
        <f t="shared" si="15"/>
        <v>-6297.8709857414824</v>
      </c>
      <c r="O36" s="46">
        <f t="shared" si="16"/>
        <v>-7113.8805542374439</v>
      </c>
      <c r="P36" s="40" t="s">
        <v>63</v>
      </c>
      <c r="Q36" s="40"/>
      <c r="R36" s="40"/>
    </row>
    <row r="37" spans="1:18" x14ac:dyDescent="0.4">
      <c r="A37" s="9">
        <v>29</v>
      </c>
      <c r="B37" s="5">
        <v>40869</v>
      </c>
      <c r="C37" s="47">
        <v>2</v>
      </c>
      <c r="D37" s="57">
        <v>1.27</v>
      </c>
      <c r="E37" s="58">
        <v>-1</v>
      </c>
      <c r="F37" s="59">
        <v>-1</v>
      </c>
      <c r="G37" s="22">
        <f t="shared" si="2"/>
        <v>210668.33184479189</v>
      </c>
      <c r="H37" s="22">
        <f t="shared" si="3"/>
        <v>197522.22701613867</v>
      </c>
      <c r="I37" s="22">
        <f t="shared" si="4"/>
        <v>223115.00711606708</v>
      </c>
      <c r="J37" s="44">
        <f t="shared" si="11"/>
        <v>6088.0935895807306</v>
      </c>
      <c r="K37" s="45">
        <f t="shared" si="12"/>
        <v>6108.9348561692368</v>
      </c>
      <c r="L37" s="46">
        <f t="shared" si="13"/>
        <v>6900.4641376103218</v>
      </c>
      <c r="M37" s="44">
        <f t="shared" si="14"/>
        <v>7731.8788587675281</v>
      </c>
      <c r="N37" s="45">
        <f t="shared" si="15"/>
        <v>-6108.9348561692368</v>
      </c>
      <c r="O37" s="46">
        <f t="shared" si="16"/>
        <v>-6900.4641376103218</v>
      </c>
      <c r="P37" s="40" t="s">
        <v>63</v>
      </c>
      <c r="Q37" s="40"/>
      <c r="R37" s="40"/>
    </row>
    <row r="38" spans="1:18" x14ac:dyDescent="0.4">
      <c r="A38" s="9">
        <v>30</v>
      </c>
      <c r="B38" s="5">
        <v>40890</v>
      </c>
      <c r="C38" s="47">
        <v>2</v>
      </c>
      <c r="D38" s="57">
        <v>1.27</v>
      </c>
      <c r="E38" s="58">
        <v>1.5</v>
      </c>
      <c r="F38" s="59">
        <v>2</v>
      </c>
      <c r="G38" s="22">
        <f t="shared" si="2"/>
        <v>218694.79528807846</v>
      </c>
      <c r="H38" s="22">
        <f t="shared" si="3"/>
        <v>206410.7272318649</v>
      </c>
      <c r="I38" s="22">
        <f t="shared" si="4"/>
        <v>236501.90754303109</v>
      </c>
      <c r="J38" s="44">
        <f t="shared" si="11"/>
        <v>6320.0499553437567</v>
      </c>
      <c r="K38" s="45">
        <f t="shared" si="12"/>
        <v>5925.6668104841601</v>
      </c>
      <c r="L38" s="46">
        <f t="shared" si="13"/>
        <v>6693.4502134820123</v>
      </c>
      <c r="M38" s="44">
        <f t="shared" si="14"/>
        <v>8026.4634432865714</v>
      </c>
      <c r="N38" s="45">
        <f t="shared" si="15"/>
        <v>8888.5002157262406</v>
      </c>
      <c r="O38" s="46">
        <f t="shared" si="16"/>
        <v>13386.900426964025</v>
      </c>
      <c r="P38" s="40" t="s">
        <v>61</v>
      </c>
      <c r="Q38" s="40"/>
      <c r="R38" s="40"/>
    </row>
    <row r="39" spans="1:18" x14ac:dyDescent="0.4">
      <c r="A39" s="9">
        <v>31</v>
      </c>
      <c r="B39" s="5">
        <v>40910</v>
      </c>
      <c r="C39" s="47">
        <v>1</v>
      </c>
      <c r="D39" s="57">
        <v>1.27</v>
      </c>
      <c r="E39" s="60">
        <v>1.5</v>
      </c>
      <c r="F39" s="59">
        <v>2</v>
      </c>
      <c r="G39" s="22">
        <f t="shared" si="2"/>
        <v>227027.06698855426</v>
      </c>
      <c r="H39" s="22">
        <f t="shared" si="3"/>
        <v>215699.20995729882</v>
      </c>
      <c r="I39" s="22">
        <f t="shared" si="4"/>
        <v>250692.02199561294</v>
      </c>
      <c r="J39" s="44">
        <f t="shared" si="11"/>
        <v>6560.8438586423536</v>
      </c>
      <c r="K39" s="45">
        <f t="shared" si="12"/>
        <v>6192.3218169559468</v>
      </c>
      <c r="L39" s="46">
        <f t="shared" si="13"/>
        <v>7095.0572262909327</v>
      </c>
      <c r="M39" s="44">
        <f t="shared" si="14"/>
        <v>8332.2717004757887</v>
      </c>
      <c r="N39" s="45">
        <f t="shared" si="15"/>
        <v>9288.4827254339198</v>
      </c>
      <c r="O39" s="46">
        <f t="shared" si="16"/>
        <v>14190.114452581865</v>
      </c>
      <c r="P39" s="40"/>
      <c r="Q39" s="40"/>
      <c r="R39" s="40"/>
    </row>
    <row r="40" spans="1:18" x14ac:dyDescent="0.4">
      <c r="A40" s="9">
        <v>32</v>
      </c>
      <c r="B40" s="5">
        <v>40925</v>
      </c>
      <c r="C40" s="47">
        <v>1</v>
      </c>
      <c r="D40" s="57">
        <v>1.27</v>
      </c>
      <c r="E40" s="60">
        <v>1.5</v>
      </c>
      <c r="F40" s="59">
        <v>2</v>
      </c>
      <c r="G40" s="22">
        <f t="shared" si="2"/>
        <v>235676.79824081817</v>
      </c>
      <c r="H40" s="22">
        <f t="shared" si="3"/>
        <v>225405.67440537727</v>
      </c>
      <c r="I40" s="22">
        <f t="shared" si="4"/>
        <v>265733.54331534973</v>
      </c>
      <c r="J40" s="44">
        <f t="shared" si="11"/>
        <v>6810.8120096566272</v>
      </c>
      <c r="K40" s="45">
        <f t="shared" si="12"/>
        <v>6470.9762987189642</v>
      </c>
      <c r="L40" s="46">
        <f t="shared" si="13"/>
        <v>7520.7606598683878</v>
      </c>
      <c r="M40" s="44">
        <f t="shared" si="14"/>
        <v>8649.7312522639168</v>
      </c>
      <c r="N40" s="45">
        <f t="shared" si="15"/>
        <v>9706.4644480784464</v>
      </c>
      <c r="O40" s="46">
        <f t="shared" si="16"/>
        <v>15041.521319736776</v>
      </c>
      <c r="P40" s="40" t="s">
        <v>62</v>
      </c>
      <c r="Q40" s="40"/>
      <c r="R40" s="40"/>
    </row>
    <row r="41" spans="1:18" x14ac:dyDescent="0.4">
      <c r="A41" s="9">
        <v>33</v>
      </c>
      <c r="B41" s="5">
        <v>40928</v>
      </c>
      <c r="C41" s="47">
        <v>1</v>
      </c>
      <c r="D41" s="57">
        <v>1.27</v>
      </c>
      <c r="E41" s="60">
        <v>1.5</v>
      </c>
      <c r="F41" s="80">
        <v>2</v>
      </c>
      <c r="G41" s="22">
        <f t="shared" si="2"/>
        <v>244656.08425379335</v>
      </c>
      <c r="H41" s="22">
        <f t="shared" si="3"/>
        <v>235548.92975361925</v>
      </c>
      <c r="I41" s="22">
        <f t="shared" si="4"/>
        <v>281677.55591427069</v>
      </c>
      <c r="J41" s="44">
        <f t="shared" si="11"/>
        <v>7070.3039472245446</v>
      </c>
      <c r="K41" s="45">
        <f t="shared" si="12"/>
        <v>6762.1702321613175</v>
      </c>
      <c r="L41" s="46">
        <f t="shared" si="13"/>
        <v>7972.0062994604914</v>
      </c>
      <c r="M41" s="44">
        <f t="shared" si="14"/>
        <v>8979.2860129751716</v>
      </c>
      <c r="N41" s="45">
        <f t="shared" si="15"/>
        <v>10143.255348241975</v>
      </c>
      <c r="O41" s="46">
        <f t="shared" si="16"/>
        <v>15944.012598920983</v>
      </c>
      <c r="P41" s="40" t="s">
        <v>63</v>
      </c>
      <c r="Q41" s="40"/>
      <c r="R41" s="40"/>
    </row>
    <row r="42" spans="1:18" x14ac:dyDescent="0.4">
      <c r="A42" s="9">
        <v>34</v>
      </c>
      <c r="B42" s="5">
        <v>40940</v>
      </c>
      <c r="C42" s="47">
        <v>1</v>
      </c>
      <c r="D42" s="57">
        <v>1.27</v>
      </c>
      <c r="E42" s="60">
        <v>1.5</v>
      </c>
      <c r="F42" s="80">
        <v>-1</v>
      </c>
      <c r="G42" s="22">
        <f t="shared" si="2"/>
        <v>253977.48106386288</v>
      </c>
      <c r="H42" s="22">
        <f t="shared" si="3"/>
        <v>246148.63159253213</v>
      </c>
      <c r="I42" s="22">
        <f t="shared" si="4"/>
        <v>273227.2292368426</v>
      </c>
      <c r="J42" s="44">
        <f t="shared" si="11"/>
        <v>7339.6825276138006</v>
      </c>
      <c r="K42" s="45">
        <f t="shared" si="12"/>
        <v>7066.4678926085771</v>
      </c>
      <c r="L42" s="46">
        <f t="shared" si="13"/>
        <v>8450.3266774281201</v>
      </c>
      <c r="M42" s="44">
        <f>IF(D42="","",J42*D42)</f>
        <v>9321.3968100695274</v>
      </c>
      <c r="N42" s="45">
        <f t="shared" si="15"/>
        <v>10599.701838912866</v>
      </c>
      <c r="O42" s="46">
        <f t="shared" si="16"/>
        <v>-8450.3266774281201</v>
      </c>
      <c r="P42" s="40"/>
      <c r="Q42" s="40"/>
      <c r="R42" s="40"/>
    </row>
    <row r="43" spans="1:18" x14ac:dyDescent="0.4">
      <c r="A43" s="3">
        <v>35</v>
      </c>
      <c r="B43" s="5"/>
      <c r="C43" s="47"/>
      <c r="D43" s="57"/>
      <c r="E43" s="60"/>
      <c r="F43" s="59"/>
      <c r="G43" s="22" t="str">
        <f>IF(D43="","",G42+M43)</f>
        <v/>
      </c>
      <c r="H43" s="22" t="str">
        <f t="shared" ref="H43:I43" si="17">IF(E43="","",H42+N43)</f>
        <v/>
      </c>
      <c r="I43" s="22" t="str">
        <f t="shared" si="17"/>
        <v/>
      </c>
      <c r="J43" s="44">
        <f t="shared" si="11"/>
        <v>7619.3244319158866</v>
      </c>
      <c r="K43" s="45">
        <f t="shared" si="12"/>
        <v>7384.4589477759637</v>
      </c>
      <c r="L43" s="46">
        <f t="shared" si="13"/>
        <v>8196.8168771052769</v>
      </c>
      <c r="M43" s="44" t="str">
        <f t="shared" si="14"/>
        <v/>
      </c>
      <c r="N43" s="45" t="str">
        <f t="shared" si="15"/>
        <v/>
      </c>
      <c r="O43" s="46" t="str">
        <f t="shared" si="16"/>
        <v/>
      </c>
    </row>
    <row r="44" spans="1:18" x14ac:dyDescent="0.4">
      <c r="A44" s="9">
        <v>36</v>
      </c>
      <c r="B44" s="5"/>
      <c r="C44" s="47"/>
      <c r="D44" s="57"/>
      <c r="E44" s="60"/>
      <c r="F44" s="59"/>
      <c r="G44" s="22" t="str">
        <f t="shared" ref="G44:G58" si="18">IF(D44="","",G43+M44)</f>
        <v/>
      </c>
      <c r="H44" s="22" t="str">
        <f t="shared" ref="H44:H58" si="19">IF(E44="","",H43+N44)</f>
        <v/>
      </c>
      <c r="I44" s="22" t="str">
        <f t="shared" ref="I44:I58" si="20">IF(F44="","",I43+O44)</f>
        <v/>
      </c>
      <c r="J44" s="44" t="str">
        <f>IF(G43="","",G43*0.03)</f>
        <v/>
      </c>
      <c r="K44" s="45" t="str">
        <f t="shared" si="12"/>
        <v/>
      </c>
      <c r="L44" s="46" t="str">
        <f t="shared" si="13"/>
        <v/>
      </c>
      <c r="M44" s="44" t="str">
        <f>IF(D44="","",J44*D44)</f>
        <v/>
      </c>
      <c r="N44" s="45" t="str">
        <f t="shared" si="15"/>
        <v/>
      </c>
      <c r="O44" s="46" t="str">
        <f t="shared" si="16"/>
        <v/>
      </c>
    </row>
    <row r="45" spans="1:18" x14ac:dyDescent="0.4">
      <c r="A45" s="9">
        <v>37</v>
      </c>
      <c r="B45" s="5"/>
      <c r="C45" s="47"/>
      <c r="D45" s="57"/>
      <c r="E45" s="58"/>
      <c r="F45" s="59"/>
      <c r="G45" s="22" t="str">
        <f t="shared" si="18"/>
        <v/>
      </c>
      <c r="H45" s="22" t="str">
        <f t="shared" si="19"/>
        <v/>
      </c>
      <c r="I45" s="22" t="str">
        <f t="shared" si="20"/>
        <v/>
      </c>
      <c r="J45" s="44" t="str">
        <f t="shared" si="11"/>
        <v/>
      </c>
      <c r="K45" s="45" t="str">
        <f t="shared" si="12"/>
        <v/>
      </c>
      <c r="L45" s="46" t="str">
        <f t="shared" si="13"/>
        <v/>
      </c>
      <c r="M45" s="44" t="str">
        <f t="shared" si="14"/>
        <v/>
      </c>
      <c r="N45" s="45" t="str">
        <f t="shared" si="15"/>
        <v/>
      </c>
      <c r="O45" s="46" t="str">
        <f t="shared" si="16"/>
        <v/>
      </c>
    </row>
    <row r="46" spans="1:18" x14ac:dyDescent="0.4">
      <c r="A46" s="9">
        <v>38</v>
      </c>
      <c r="B46" s="5"/>
      <c r="C46" s="47"/>
      <c r="D46" s="57"/>
      <c r="E46" s="58"/>
      <c r="F46" s="59"/>
      <c r="G46" s="22" t="str">
        <f t="shared" si="18"/>
        <v/>
      </c>
      <c r="H46" s="22" t="str">
        <f t="shared" si="19"/>
        <v/>
      </c>
      <c r="I46" s="22" t="str">
        <f t="shared" si="20"/>
        <v/>
      </c>
      <c r="J46" s="44" t="str">
        <f t="shared" si="11"/>
        <v/>
      </c>
      <c r="K46" s="45" t="str">
        <f t="shared" si="12"/>
        <v/>
      </c>
      <c r="L46" s="46" t="str">
        <f t="shared" si="13"/>
        <v/>
      </c>
      <c r="M46" s="44" t="str">
        <f t="shared" si="14"/>
        <v/>
      </c>
      <c r="N46" s="45" t="str">
        <f t="shared" si="15"/>
        <v/>
      </c>
      <c r="O46" s="46" t="str">
        <f t="shared" si="16"/>
        <v/>
      </c>
    </row>
    <row r="47" spans="1:18" x14ac:dyDescent="0.4">
      <c r="A47" s="9">
        <v>39</v>
      </c>
      <c r="B47" s="5"/>
      <c r="C47" s="47"/>
      <c r="D47" s="57"/>
      <c r="E47" s="58"/>
      <c r="F47" s="59"/>
      <c r="G47" s="22" t="str">
        <f t="shared" si="18"/>
        <v/>
      </c>
      <c r="H47" s="22" t="str">
        <f t="shared" si="19"/>
        <v/>
      </c>
      <c r="I47" s="22" t="str">
        <f t="shared" si="20"/>
        <v/>
      </c>
      <c r="J47" s="44" t="str">
        <f t="shared" si="11"/>
        <v/>
      </c>
      <c r="K47" s="45" t="str">
        <f t="shared" si="12"/>
        <v/>
      </c>
      <c r="L47" s="46" t="str">
        <f t="shared" si="13"/>
        <v/>
      </c>
      <c r="M47" s="44" t="str">
        <f t="shared" si="14"/>
        <v/>
      </c>
      <c r="N47" s="45" t="str">
        <f t="shared" si="15"/>
        <v/>
      </c>
      <c r="O47" s="46" t="str">
        <f t="shared" si="16"/>
        <v/>
      </c>
    </row>
    <row r="48" spans="1:18" x14ac:dyDescent="0.4">
      <c r="A48" s="9">
        <v>40</v>
      </c>
      <c r="B48" s="5"/>
      <c r="C48" s="47"/>
      <c r="D48" s="57"/>
      <c r="E48" s="58"/>
      <c r="F48" s="59"/>
      <c r="G48" s="22" t="str">
        <f t="shared" si="18"/>
        <v/>
      </c>
      <c r="H48" s="22" t="str">
        <f t="shared" si="19"/>
        <v/>
      </c>
      <c r="I48" s="22" t="str">
        <f t="shared" si="20"/>
        <v/>
      </c>
      <c r="J48" s="44" t="str">
        <f t="shared" si="11"/>
        <v/>
      </c>
      <c r="K48" s="45" t="str">
        <f t="shared" si="12"/>
        <v/>
      </c>
      <c r="L48" s="46" t="str">
        <f t="shared" si="13"/>
        <v/>
      </c>
      <c r="M48" s="44" t="str">
        <f t="shared" si="14"/>
        <v/>
      </c>
      <c r="N48" s="45" t="str">
        <f t="shared" si="15"/>
        <v/>
      </c>
      <c r="O48" s="46" t="str">
        <f t="shared" si="16"/>
        <v/>
      </c>
    </row>
    <row r="49" spans="1:15" x14ac:dyDescent="0.4">
      <c r="A49" s="9">
        <v>41</v>
      </c>
      <c r="B49" s="5"/>
      <c r="C49" s="47"/>
      <c r="D49" s="57"/>
      <c r="E49" s="58"/>
      <c r="F49" s="59"/>
      <c r="G49" s="22" t="str">
        <f t="shared" si="18"/>
        <v/>
      </c>
      <c r="H49" s="22" t="str">
        <f t="shared" si="19"/>
        <v/>
      </c>
      <c r="I49" s="22" t="str">
        <f t="shared" si="20"/>
        <v/>
      </c>
      <c r="J49" s="44" t="str">
        <f t="shared" si="11"/>
        <v/>
      </c>
      <c r="K49" s="45" t="str">
        <f t="shared" si="12"/>
        <v/>
      </c>
      <c r="L49" s="46" t="str">
        <f t="shared" si="13"/>
        <v/>
      </c>
      <c r="M49" s="44" t="str">
        <f t="shared" si="14"/>
        <v/>
      </c>
      <c r="N49" s="45" t="str">
        <f t="shared" si="15"/>
        <v/>
      </c>
      <c r="O49" s="46" t="str">
        <f t="shared" si="16"/>
        <v/>
      </c>
    </row>
    <row r="50" spans="1:15" x14ac:dyDescent="0.4">
      <c r="A50" s="9">
        <v>42</v>
      </c>
      <c r="B50" s="5"/>
      <c r="C50" s="47"/>
      <c r="D50" s="57"/>
      <c r="E50" s="58"/>
      <c r="F50" s="59"/>
      <c r="G50" s="22" t="str">
        <f t="shared" si="18"/>
        <v/>
      </c>
      <c r="H50" s="22" t="str">
        <f t="shared" si="19"/>
        <v/>
      </c>
      <c r="I50" s="22" t="str">
        <f t="shared" si="20"/>
        <v/>
      </c>
      <c r="J50" s="44" t="str">
        <f t="shared" si="11"/>
        <v/>
      </c>
      <c r="K50" s="45" t="str">
        <f t="shared" si="12"/>
        <v/>
      </c>
      <c r="L50" s="46" t="str">
        <f t="shared" si="13"/>
        <v/>
      </c>
      <c r="M50" s="44" t="str">
        <f t="shared" si="14"/>
        <v/>
      </c>
      <c r="N50" s="45" t="str">
        <f t="shared" si="15"/>
        <v/>
      </c>
      <c r="O50" s="46" t="str">
        <f t="shared" si="16"/>
        <v/>
      </c>
    </row>
    <row r="51" spans="1:15" x14ac:dyDescent="0.4">
      <c r="A51" s="9">
        <v>43</v>
      </c>
      <c r="B51" s="5"/>
      <c r="C51" s="47"/>
      <c r="D51" s="57"/>
      <c r="E51" s="58"/>
      <c r="F51" s="80"/>
      <c r="G51" s="22" t="str">
        <f t="shared" si="18"/>
        <v/>
      </c>
      <c r="H51" s="22" t="str">
        <f t="shared" si="19"/>
        <v/>
      </c>
      <c r="I51" s="22" t="str">
        <f t="shared" si="20"/>
        <v/>
      </c>
      <c r="J51" s="44" t="str">
        <f t="shared" si="11"/>
        <v/>
      </c>
      <c r="K51" s="45" t="str">
        <f t="shared" si="12"/>
        <v/>
      </c>
      <c r="L51" s="46" t="str">
        <f t="shared" si="13"/>
        <v/>
      </c>
      <c r="M51" s="44" t="str">
        <f t="shared" si="14"/>
        <v/>
      </c>
      <c r="N51" s="45" t="str">
        <f t="shared" si="15"/>
        <v/>
      </c>
      <c r="O51" s="46" t="str">
        <f t="shared" si="16"/>
        <v/>
      </c>
    </row>
    <row r="52" spans="1:15" x14ac:dyDescent="0.4">
      <c r="A52" s="9">
        <v>44</v>
      </c>
      <c r="B52" s="5"/>
      <c r="C52" s="47"/>
      <c r="D52" s="57"/>
      <c r="E52" s="58"/>
      <c r="F52" s="59"/>
      <c r="G52" s="22" t="str">
        <f t="shared" si="18"/>
        <v/>
      </c>
      <c r="H52" s="22" t="str">
        <f t="shared" si="19"/>
        <v/>
      </c>
      <c r="I52" s="22" t="str">
        <f t="shared" si="20"/>
        <v/>
      </c>
      <c r="J52" s="44" t="str">
        <f t="shared" si="11"/>
        <v/>
      </c>
      <c r="K52" s="45" t="str">
        <f t="shared" si="12"/>
        <v/>
      </c>
      <c r="L52" s="46" t="str">
        <f t="shared" si="13"/>
        <v/>
      </c>
      <c r="M52" s="44" t="str">
        <f t="shared" si="14"/>
        <v/>
      </c>
      <c r="N52" s="45" t="str">
        <f t="shared" si="15"/>
        <v/>
      </c>
      <c r="O52" s="46" t="str">
        <f t="shared" si="16"/>
        <v/>
      </c>
    </row>
    <row r="53" spans="1:15" x14ac:dyDescent="0.4">
      <c r="A53" s="9">
        <v>45</v>
      </c>
      <c r="B53" s="5"/>
      <c r="C53" s="47"/>
      <c r="D53" s="57"/>
      <c r="E53" s="58"/>
      <c r="F53" s="59"/>
      <c r="G53" s="22" t="str">
        <f t="shared" si="18"/>
        <v/>
      </c>
      <c r="H53" s="22" t="str">
        <f t="shared" si="19"/>
        <v/>
      </c>
      <c r="I53" s="22" t="str">
        <f t="shared" si="20"/>
        <v/>
      </c>
      <c r="J53" s="44" t="str">
        <f t="shared" si="11"/>
        <v/>
      </c>
      <c r="K53" s="45" t="str">
        <f t="shared" si="12"/>
        <v/>
      </c>
      <c r="L53" s="46" t="str">
        <f t="shared" si="13"/>
        <v/>
      </c>
      <c r="M53" s="44" t="str">
        <f t="shared" si="14"/>
        <v/>
      </c>
      <c r="N53" s="45" t="str">
        <f t="shared" si="15"/>
        <v/>
      </c>
      <c r="O53" s="46" t="str">
        <f t="shared" si="16"/>
        <v/>
      </c>
    </row>
    <row r="54" spans="1:15" x14ac:dyDescent="0.4">
      <c r="A54" s="9">
        <v>46</v>
      </c>
      <c r="B54" s="5"/>
      <c r="C54" s="47"/>
      <c r="D54" s="57"/>
      <c r="E54" s="58"/>
      <c r="F54" s="59"/>
      <c r="G54" s="22" t="str">
        <f t="shared" si="18"/>
        <v/>
      </c>
      <c r="H54" s="22" t="str">
        <f t="shared" si="19"/>
        <v/>
      </c>
      <c r="I54" s="22" t="str">
        <f t="shared" si="20"/>
        <v/>
      </c>
      <c r="J54" s="44" t="str">
        <f t="shared" si="11"/>
        <v/>
      </c>
      <c r="K54" s="45" t="str">
        <f t="shared" si="12"/>
        <v/>
      </c>
      <c r="L54" s="46" t="str">
        <f t="shared" si="13"/>
        <v/>
      </c>
      <c r="M54" s="44" t="str">
        <f t="shared" si="14"/>
        <v/>
      </c>
      <c r="N54" s="45" t="str">
        <f t="shared" si="15"/>
        <v/>
      </c>
      <c r="O54" s="46" t="str">
        <f t="shared" si="16"/>
        <v/>
      </c>
    </row>
    <row r="55" spans="1:15" x14ac:dyDescent="0.4">
      <c r="A55" s="9">
        <v>47</v>
      </c>
      <c r="B55" s="5"/>
      <c r="C55" s="47"/>
      <c r="D55" s="57"/>
      <c r="E55" s="58"/>
      <c r="F55" s="59"/>
      <c r="G55" s="22" t="str">
        <f t="shared" si="18"/>
        <v/>
      </c>
      <c r="H55" s="22" t="str">
        <f t="shared" si="19"/>
        <v/>
      </c>
      <c r="I55" s="22" t="str">
        <f t="shared" si="20"/>
        <v/>
      </c>
      <c r="J55" s="44" t="str">
        <f t="shared" si="11"/>
        <v/>
      </c>
      <c r="K55" s="45" t="str">
        <f t="shared" si="12"/>
        <v/>
      </c>
      <c r="L55" s="46" t="str">
        <f t="shared" si="13"/>
        <v/>
      </c>
      <c r="M55" s="44" t="str">
        <f t="shared" si="14"/>
        <v/>
      </c>
      <c r="N55" s="45" t="str">
        <f t="shared" si="15"/>
        <v/>
      </c>
      <c r="O55" s="46" t="str">
        <f t="shared" si="16"/>
        <v/>
      </c>
    </row>
    <row r="56" spans="1:15" x14ac:dyDescent="0.4">
      <c r="A56" s="9">
        <v>48</v>
      </c>
      <c r="B56" s="5"/>
      <c r="C56" s="47"/>
      <c r="D56" s="57"/>
      <c r="E56" s="58"/>
      <c r="F56" s="59"/>
      <c r="G56" s="22" t="str">
        <f t="shared" si="18"/>
        <v/>
      </c>
      <c r="H56" s="22" t="str">
        <f t="shared" si="19"/>
        <v/>
      </c>
      <c r="I56" s="22" t="str">
        <f t="shared" si="20"/>
        <v/>
      </c>
      <c r="J56" s="44" t="str">
        <f t="shared" si="11"/>
        <v/>
      </c>
      <c r="K56" s="45" t="str">
        <f t="shared" si="12"/>
        <v/>
      </c>
      <c r="L56" s="46" t="str">
        <f t="shared" si="13"/>
        <v/>
      </c>
      <c r="M56" s="44" t="str">
        <f t="shared" si="14"/>
        <v/>
      </c>
      <c r="N56" s="45" t="str">
        <f t="shared" si="15"/>
        <v/>
      </c>
      <c r="O56" s="46" t="str">
        <f t="shared" si="16"/>
        <v/>
      </c>
    </row>
    <row r="57" spans="1:15" x14ac:dyDescent="0.4">
      <c r="A57" s="9">
        <v>49</v>
      </c>
      <c r="B57" s="5"/>
      <c r="C57" s="47"/>
      <c r="D57" s="57"/>
      <c r="E57" s="58"/>
      <c r="F57" s="59"/>
      <c r="G57" s="22" t="str">
        <f t="shared" si="18"/>
        <v/>
      </c>
      <c r="H57" s="22" t="str">
        <f t="shared" si="19"/>
        <v/>
      </c>
      <c r="I57" s="22" t="str">
        <f t="shared" si="20"/>
        <v/>
      </c>
      <c r="J57" s="44" t="str">
        <f t="shared" si="11"/>
        <v/>
      </c>
      <c r="K57" s="45" t="str">
        <f t="shared" si="12"/>
        <v/>
      </c>
      <c r="L57" s="46" t="str">
        <f t="shared" si="13"/>
        <v/>
      </c>
      <c r="M57" s="44" t="str">
        <f t="shared" si="14"/>
        <v/>
      </c>
      <c r="N57" s="45" t="str">
        <f t="shared" si="15"/>
        <v/>
      </c>
      <c r="O57" s="46" t="str">
        <f t="shared" si="16"/>
        <v/>
      </c>
    </row>
    <row r="58" spans="1:15" ht="19.5" thickBot="1" x14ac:dyDescent="0.45">
      <c r="A58" s="9">
        <v>50</v>
      </c>
      <c r="B58" s="6"/>
      <c r="C58" s="51"/>
      <c r="D58" s="61"/>
      <c r="E58" s="62"/>
      <c r="F58" s="63"/>
      <c r="G58" s="22" t="str">
        <f t="shared" si="18"/>
        <v/>
      </c>
      <c r="H58" s="22" t="str">
        <f t="shared" si="19"/>
        <v/>
      </c>
      <c r="I58" s="22" t="str">
        <f t="shared" si="20"/>
        <v/>
      </c>
      <c r="J58" s="44" t="str">
        <f t="shared" si="11"/>
        <v/>
      </c>
      <c r="K58" s="45" t="str">
        <f t="shared" si="12"/>
        <v/>
      </c>
      <c r="L58" s="46" t="str">
        <f t="shared" si="13"/>
        <v/>
      </c>
      <c r="M58" s="44" t="str">
        <f t="shared" si="14"/>
        <v/>
      </c>
      <c r="N58" s="45" t="str">
        <f t="shared" si="15"/>
        <v/>
      </c>
      <c r="O58" s="46" t="str">
        <f t="shared" si="16"/>
        <v/>
      </c>
    </row>
    <row r="59" spans="1:15" ht="19.5" thickBot="1" x14ac:dyDescent="0.45">
      <c r="A59" s="9"/>
      <c r="B59" s="92" t="s">
        <v>5</v>
      </c>
      <c r="C59" s="93"/>
      <c r="D59" s="7">
        <f>COUNTIF(D9:D58,1.27)</f>
        <v>29</v>
      </c>
      <c r="E59" s="7">
        <f>COUNTIF(E9:E58,1.5)</f>
        <v>26</v>
      </c>
      <c r="F59" s="8">
        <f>COUNTIF(F9:F58,2)</f>
        <v>23</v>
      </c>
      <c r="G59" s="70">
        <f>M59+G8</f>
        <v>253977.48106386288</v>
      </c>
      <c r="H59" s="71">
        <f>N59+H8</f>
        <v>246148.63159253213</v>
      </c>
      <c r="I59" s="72">
        <f>O59+I8</f>
        <v>273227.22923684254</v>
      </c>
      <c r="J59" s="67" t="s">
        <v>30</v>
      </c>
      <c r="K59" s="68">
        <f>B58-B9</f>
        <v>-40287</v>
      </c>
      <c r="L59" s="69" t="s">
        <v>31</v>
      </c>
      <c r="M59" s="81">
        <f>SUM(M9:M58)</f>
        <v>153977.48106386288</v>
      </c>
      <c r="N59" s="82">
        <f>SUM(N9:N58)</f>
        <v>146148.63159253213</v>
      </c>
      <c r="O59" s="83">
        <f>SUM(O9:O58)</f>
        <v>173227.22923684254</v>
      </c>
    </row>
    <row r="60" spans="1:15" ht="19.5" thickBot="1" x14ac:dyDescent="0.45">
      <c r="A60" s="9"/>
      <c r="B60" s="86" t="s">
        <v>6</v>
      </c>
      <c r="C60" s="87"/>
      <c r="D60" s="7">
        <f>COUNTIF(D9:D58,-1)</f>
        <v>5</v>
      </c>
      <c r="E60" s="7">
        <f>COUNTIF(E9:E58,-1)</f>
        <v>8</v>
      </c>
      <c r="F60" s="8">
        <f>COUNTIF(F9:F58,-1)</f>
        <v>11</v>
      </c>
      <c r="G60" s="84" t="s">
        <v>29</v>
      </c>
      <c r="H60" s="85"/>
      <c r="I60" s="91"/>
      <c r="J60" s="84" t="s">
        <v>32</v>
      </c>
      <c r="K60" s="85"/>
      <c r="L60" s="91"/>
      <c r="M60" s="9"/>
      <c r="N60" s="3"/>
      <c r="O60" s="4"/>
    </row>
    <row r="61" spans="1:15" ht="19.5" thickBot="1" x14ac:dyDescent="0.45">
      <c r="A61" s="9"/>
      <c r="B61" s="86" t="s">
        <v>34</v>
      </c>
      <c r="C61" s="87"/>
      <c r="D61" s="7">
        <f>COUNTIF(D9:D58,0)</f>
        <v>0</v>
      </c>
      <c r="E61" s="7">
        <f>COUNTIF(E9:E58,0)</f>
        <v>0</v>
      </c>
      <c r="F61" s="7">
        <f>COUNTIF(F9:F58,0)</f>
        <v>0</v>
      </c>
      <c r="G61" s="76">
        <f>G59/G8</f>
        <v>2.5397748106386286</v>
      </c>
      <c r="H61" s="77">
        <f t="shared" ref="H61" si="21">H59/H8</f>
        <v>2.4614863159253213</v>
      </c>
      <c r="I61" s="78">
        <f>I59/I8</f>
        <v>2.7322722923684255</v>
      </c>
      <c r="J61" s="65">
        <f>(G61-100%)*30/K59</f>
        <v>-1.1466042226812335E-3</v>
      </c>
      <c r="K61" s="65">
        <f>(H61-100%)*30/K59</f>
        <v>-1.0883061403867164E-3</v>
      </c>
      <c r="L61" s="66">
        <f>(I61-100%)*30/K59</f>
        <v>-1.2899488363753262E-3</v>
      </c>
      <c r="M61" s="10"/>
      <c r="N61" s="2"/>
      <c r="O61" s="11"/>
    </row>
    <row r="62" spans="1:15" ht="19.5" thickBot="1" x14ac:dyDescent="0.45">
      <c r="A62" s="3"/>
      <c r="B62" s="84" t="s">
        <v>4</v>
      </c>
      <c r="C62" s="85"/>
      <c r="D62" s="79">
        <f t="shared" ref="D62:E62" si="22">D59/(D59+D60+D61)</f>
        <v>0.8529411764705882</v>
      </c>
      <c r="E62" s="74">
        <f t="shared" si="22"/>
        <v>0.76470588235294112</v>
      </c>
      <c r="F62" s="75">
        <f>F59/(F59+F60+F61)</f>
        <v>0.67647058823529416</v>
      </c>
    </row>
    <row r="64" spans="1:15" x14ac:dyDescent="0.4">
      <c r="D64" s="73"/>
      <c r="E64" s="73"/>
      <c r="F64" s="73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977D6-8A2C-45F4-90C1-C87FB7BCCC29}">
  <dimension ref="A2:A1482"/>
  <sheetViews>
    <sheetView topLeftCell="A1430" zoomScale="78" zoomScaleNormal="78" workbookViewId="0">
      <selection activeCell="B1483" sqref="B1483"/>
    </sheetView>
  </sheetViews>
  <sheetFormatPr defaultColWidth="8.125" defaultRowHeight="14.25" x14ac:dyDescent="0.4"/>
  <cols>
    <col min="1" max="1" width="6.625" style="53" customWidth="1"/>
    <col min="2" max="2" width="7.25" style="52" customWidth="1"/>
    <col min="3" max="256" width="8.125" style="52"/>
    <col min="257" max="257" width="6.625" style="52" customWidth="1"/>
    <col min="258" max="258" width="7.25" style="52" customWidth="1"/>
    <col min="259" max="512" width="8.125" style="52"/>
    <col min="513" max="513" width="6.625" style="52" customWidth="1"/>
    <col min="514" max="514" width="7.25" style="52" customWidth="1"/>
    <col min="515" max="768" width="8.125" style="52"/>
    <col min="769" max="769" width="6.625" style="52" customWidth="1"/>
    <col min="770" max="770" width="7.25" style="52" customWidth="1"/>
    <col min="771" max="1024" width="8.125" style="52"/>
    <col min="1025" max="1025" width="6.625" style="52" customWidth="1"/>
    <col min="1026" max="1026" width="7.25" style="52" customWidth="1"/>
    <col min="1027" max="1280" width="8.125" style="52"/>
    <col min="1281" max="1281" width="6.625" style="52" customWidth="1"/>
    <col min="1282" max="1282" width="7.25" style="52" customWidth="1"/>
    <col min="1283" max="1536" width="8.125" style="52"/>
    <col min="1537" max="1537" width="6.625" style="52" customWidth="1"/>
    <col min="1538" max="1538" width="7.25" style="52" customWidth="1"/>
    <col min="1539" max="1792" width="8.125" style="52"/>
    <col min="1793" max="1793" width="6.625" style="52" customWidth="1"/>
    <col min="1794" max="1794" width="7.25" style="52" customWidth="1"/>
    <col min="1795" max="2048" width="8.125" style="52"/>
    <col min="2049" max="2049" width="6.625" style="52" customWidth="1"/>
    <col min="2050" max="2050" width="7.25" style="52" customWidth="1"/>
    <col min="2051" max="2304" width="8.125" style="52"/>
    <col min="2305" max="2305" width="6.625" style="52" customWidth="1"/>
    <col min="2306" max="2306" width="7.25" style="52" customWidth="1"/>
    <col min="2307" max="2560" width="8.125" style="52"/>
    <col min="2561" max="2561" width="6.625" style="52" customWidth="1"/>
    <col min="2562" max="2562" width="7.25" style="52" customWidth="1"/>
    <col min="2563" max="2816" width="8.125" style="52"/>
    <col min="2817" max="2817" width="6.625" style="52" customWidth="1"/>
    <col min="2818" max="2818" width="7.25" style="52" customWidth="1"/>
    <col min="2819" max="3072" width="8.125" style="52"/>
    <col min="3073" max="3073" width="6.625" style="52" customWidth="1"/>
    <col min="3074" max="3074" width="7.25" style="52" customWidth="1"/>
    <col min="3075" max="3328" width="8.125" style="52"/>
    <col min="3329" max="3329" width="6.625" style="52" customWidth="1"/>
    <col min="3330" max="3330" width="7.25" style="52" customWidth="1"/>
    <col min="3331" max="3584" width="8.125" style="52"/>
    <col min="3585" max="3585" width="6.625" style="52" customWidth="1"/>
    <col min="3586" max="3586" width="7.25" style="52" customWidth="1"/>
    <col min="3587" max="3840" width="8.125" style="52"/>
    <col min="3841" max="3841" width="6.625" style="52" customWidth="1"/>
    <col min="3842" max="3842" width="7.25" style="52" customWidth="1"/>
    <col min="3843" max="4096" width="8.125" style="52"/>
    <col min="4097" max="4097" width="6.625" style="52" customWidth="1"/>
    <col min="4098" max="4098" width="7.25" style="52" customWidth="1"/>
    <col min="4099" max="4352" width="8.125" style="52"/>
    <col min="4353" max="4353" width="6.625" style="52" customWidth="1"/>
    <col min="4354" max="4354" width="7.25" style="52" customWidth="1"/>
    <col min="4355" max="4608" width="8.125" style="52"/>
    <col min="4609" max="4609" width="6.625" style="52" customWidth="1"/>
    <col min="4610" max="4610" width="7.25" style="52" customWidth="1"/>
    <col min="4611" max="4864" width="8.125" style="52"/>
    <col min="4865" max="4865" width="6.625" style="52" customWidth="1"/>
    <col min="4866" max="4866" width="7.25" style="52" customWidth="1"/>
    <col min="4867" max="5120" width="8.125" style="52"/>
    <col min="5121" max="5121" width="6.625" style="52" customWidth="1"/>
    <col min="5122" max="5122" width="7.25" style="52" customWidth="1"/>
    <col min="5123" max="5376" width="8.125" style="52"/>
    <col min="5377" max="5377" width="6.625" style="52" customWidth="1"/>
    <col min="5378" max="5378" width="7.25" style="52" customWidth="1"/>
    <col min="5379" max="5632" width="8.125" style="52"/>
    <col min="5633" max="5633" width="6.625" style="52" customWidth="1"/>
    <col min="5634" max="5634" width="7.25" style="52" customWidth="1"/>
    <col min="5635" max="5888" width="8.125" style="52"/>
    <col min="5889" max="5889" width="6.625" style="52" customWidth="1"/>
    <col min="5890" max="5890" width="7.25" style="52" customWidth="1"/>
    <col min="5891" max="6144" width="8.125" style="52"/>
    <col min="6145" max="6145" width="6.625" style="52" customWidth="1"/>
    <col min="6146" max="6146" width="7.25" style="52" customWidth="1"/>
    <col min="6147" max="6400" width="8.125" style="52"/>
    <col min="6401" max="6401" width="6.625" style="52" customWidth="1"/>
    <col min="6402" max="6402" width="7.25" style="52" customWidth="1"/>
    <col min="6403" max="6656" width="8.125" style="52"/>
    <col min="6657" max="6657" width="6.625" style="52" customWidth="1"/>
    <col min="6658" max="6658" width="7.25" style="52" customWidth="1"/>
    <col min="6659" max="6912" width="8.125" style="52"/>
    <col min="6913" max="6913" width="6.625" style="52" customWidth="1"/>
    <col min="6914" max="6914" width="7.25" style="52" customWidth="1"/>
    <col min="6915" max="7168" width="8.125" style="52"/>
    <col min="7169" max="7169" width="6.625" style="52" customWidth="1"/>
    <col min="7170" max="7170" width="7.25" style="52" customWidth="1"/>
    <col min="7171" max="7424" width="8.125" style="52"/>
    <col min="7425" max="7425" width="6.625" style="52" customWidth="1"/>
    <col min="7426" max="7426" width="7.25" style="52" customWidth="1"/>
    <col min="7427" max="7680" width="8.125" style="52"/>
    <col min="7681" max="7681" width="6.625" style="52" customWidth="1"/>
    <col min="7682" max="7682" width="7.25" style="52" customWidth="1"/>
    <col min="7683" max="7936" width="8.125" style="52"/>
    <col min="7937" max="7937" width="6.625" style="52" customWidth="1"/>
    <col min="7938" max="7938" width="7.25" style="52" customWidth="1"/>
    <col min="7939" max="8192" width="8.125" style="52"/>
    <col min="8193" max="8193" width="6.625" style="52" customWidth="1"/>
    <col min="8194" max="8194" width="7.25" style="52" customWidth="1"/>
    <col min="8195" max="8448" width="8.125" style="52"/>
    <col min="8449" max="8449" width="6.625" style="52" customWidth="1"/>
    <col min="8450" max="8450" width="7.25" style="52" customWidth="1"/>
    <col min="8451" max="8704" width="8.125" style="52"/>
    <col min="8705" max="8705" width="6.625" style="52" customWidth="1"/>
    <col min="8706" max="8706" width="7.25" style="52" customWidth="1"/>
    <col min="8707" max="8960" width="8.125" style="52"/>
    <col min="8961" max="8961" width="6.625" style="52" customWidth="1"/>
    <col min="8962" max="8962" width="7.25" style="52" customWidth="1"/>
    <col min="8963" max="9216" width="8.125" style="52"/>
    <col min="9217" max="9217" width="6.625" style="52" customWidth="1"/>
    <col min="9218" max="9218" width="7.25" style="52" customWidth="1"/>
    <col min="9219" max="9472" width="8.125" style="52"/>
    <col min="9473" max="9473" width="6.625" style="52" customWidth="1"/>
    <col min="9474" max="9474" width="7.25" style="52" customWidth="1"/>
    <col min="9475" max="9728" width="8.125" style="52"/>
    <col min="9729" max="9729" width="6.625" style="52" customWidth="1"/>
    <col min="9730" max="9730" width="7.25" style="52" customWidth="1"/>
    <col min="9731" max="9984" width="8.125" style="52"/>
    <col min="9985" max="9985" width="6.625" style="52" customWidth="1"/>
    <col min="9986" max="9986" width="7.25" style="52" customWidth="1"/>
    <col min="9987" max="10240" width="8.125" style="52"/>
    <col min="10241" max="10241" width="6.625" style="52" customWidth="1"/>
    <col min="10242" max="10242" width="7.25" style="52" customWidth="1"/>
    <col min="10243" max="10496" width="8.125" style="52"/>
    <col min="10497" max="10497" width="6.625" style="52" customWidth="1"/>
    <col min="10498" max="10498" width="7.25" style="52" customWidth="1"/>
    <col min="10499" max="10752" width="8.125" style="52"/>
    <col min="10753" max="10753" width="6.625" style="52" customWidth="1"/>
    <col min="10754" max="10754" width="7.25" style="52" customWidth="1"/>
    <col min="10755" max="11008" width="8.125" style="52"/>
    <col min="11009" max="11009" width="6.625" style="52" customWidth="1"/>
    <col min="11010" max="11010" width="7.25" style="52" customWidth="1"/>
    <col min="11011" max="11264" width="8.125" style="52"/>
    <col min="11265" max="11265" width="6.625" style="52" customWidth="1"/>
    <col min="11266" max="11266" width="7.25" style="52" customWidth="1"/>
    <col min="11267" max="11520" width="8.125" style="52"/>
    <col min="11521" max="11521" width="6.625" style="52" customWidth="1"/>
    <col min="11522" max="11522" width="7.25" style="52" customWidth="1"/>
    <col min="11523" max="11776" width="8.125" style="52"/>
    <col min="11777" max="11777" width="6.625" style="52" customWidth="1"/>
    <col min="11778" max="11778" width="7.25" style="52" customWidth="1"/>
    <col min="11779" max="12032" width="8.125" style="52"/>
    <col min="12033" max="12033" width="6.625" style="52" customWidth="1"/>
    <col min="12034" max="12034" width="7.25" style="52" customWidth="1"/>
    <col min="12035" max="12288" width="8.125" style="52"/>
    <col min="12289" max="12289" width="6.625" style="52" customWidth="1"/>
    <col min="12290" max="12290" width="7.25" style="52" customWidth="1"/>
    <col min="12291" max="12544" width="8.125" style="52"/>
    <col min="12545" max="12545" width="6.625" style="52" customWidth="1"/>
    <col min="12546" max="12546" width="7.25" style="52" customWidth="1"/>
    <col min="12547" max="12800" width="8.125" style="52"/>
    <col min="12801" max="12801" width="6.625" style="52" customWidth="1"/>
    <col min="12802" max="12802" width="7.25" style="52" customWidth="1"/>
    <col min="12803" max="13056" width="8.125" style="52"/>
    <col min="13057" max="13057" width="6.625" style="52" customWidth="1"/>
    <col min="13058" max="13058" width="7.25" style="52" customWidth="1"/>
    <col min="13059" max="13312" width="8.125" style="52"/>
    <col min="13313" max="13313" width="6.625" style="52" customWidth="1"/>
    <col min="13314" max="13314" width="7.25" style="52" customWidth="1"/>
    <col min="13315" max="13568" width="8.125" style="52"/>
    <col min="13569" max="13569" width="6.625" style="52" customWidth="1"/>
    <col min="13570" max="13570" width="7.25" style="52" customWidth="1"/>
    <col min="13571" max="13824" width="8.125" style="52"/>
    <col min="13825" max="13825" width="6.625" style="52" customWidth="1"/>
    <col min="13826" max="13826" width="7.25" style="52" customWidth="1"/>
    <col min="13827" max="14080" width="8.125" style="52"/>
    <col min="14081" max="14081" width="6.625" style="52" customWidth="1"/>
    <col min="14082" max="14082" width="7.25" style="52" customWidth="1"/>
    <col min="14083" max="14336" width="8.125" style="52"/>
    <col min="14337" max="14337" width="6.625" style="52" customWidth="1"/>
    <col min="14338" max="14338" width="7.25" style="52" customWidth="1"/>
    <col min="14339" max="14592" width="8.125" style="52"/>
    <col min="14593" max="14593" width="6.625" style="52" customWidth="1"/>
    <col min="14594" max="14594" width="7.25" style="52" customWidth="1"/>
    <col min="14595" max="14848" width="8.125" style="52"/>
    <col min="14849" max="14849" width="6.625" style="52" customWidth="1"/>
    <col min="14850" max="14850" width="7.25" style="52" customWidth="1"/>
    <col min="14851" max="15104" width="8.125" style="52"/>
    <col min="15105" max="15105" width="6.625" style="52" customWidth="1"/>
    <col min="15106" max="15106" width="7.25" style="52" customWidth="1"/>
    <col min="15107" max="15360" width="8.125" style="52"/>
    <col min="15361" max="15361" width="6.625" style="52" customWidth="1"/>
    <col min="15362" max="15362" width="7.25" style="52" customWidth="1"/>
    <col min="15363" max="15616" width="8.125" style="52"/>
    <col min="15617" max="15617" width="6.625" style="52" customWidth="1"/>
    <col min="15618" max="15618" width="7.25" style="52" customWidth="1"/>
    <col min="15619" max="15872" width="8.125" style="52"/>
    <col min="15873" max="15873" width="6.625" style="52" customWidth="1"/>
    <col min="15874" max="15874" width="7.25" style="52" customWidth="1"/>
    <col min="15875" max="16128" width="8.125" style="52"/>
    <col min="16129" max="16129" width="6.625" style="52" customWidth="1"/>
    <col min="16130" max="16130" width="7.25" style="52" customWidth="1"/>
    <col min="16131" max="16384" width="8.125" style="52"/>
  </cols>
  <sheetData>
    <row r="2" spans="1:1" x14ac:dyDescent="0.4">
      <c r="A2" s="53" t="s">
        <v>35</v>
      </c>
    </row>
    <row r="51" spans="1:1" x14ac:dyDescent="0.4">
      <c r="A51" s="53" t="s">
        <v>36</v>
      </c>
    </row>
    <row r="99" spans="1:1" x14ac:dyDescent="0.4">
      <c r="A99" s="53" t="s">
        <v>37</v>
      </c>
    </row>
    <row r="148" spans="1:1" x14ac:dyDescent="0.4">
      <c r="A148" s="53" t="s">
        <v>38</v>
      </c>
    </row>
    <row r="197" spans="1:1" x14ac:dyDescent="0.4">
      <c r="A197" s="53" t="s">
        <v>40</v>
      </c>
    </row>
    <row r="246" spans="1:1" x14ac:dyDescent="0.4">
      <c r="A246" s="53" t="s">
        <v>41</v>
      </c>
    </row>
    <row r="295" spans="1:1" x14ac:dyDescent="0.4">
      <c r="A295" s="53" t="s">
        <v>43</v>
      </c>
    </row>
    <row r="344" spans="1:1" x14ac:dyDescent="0.4">
      <c r="A344" s="53" t="s">
        <v>44</v>
      </c>
    </row>
    <row r="401" spans="1:1" x14ac:dyDescent="0.4">
      <c r="A401" s="53" t="s">
        <v>45</v>
      </c>
    </row>
    <row r="459" spans="1:1" x14ac:dyDescent="0.4">
      <c r="A459" s="53" t="s">
        <v>46</v>
      </c>
    </row>
    <row r="507" spans="1:1" x14ac:dyDescent="0.4">
      <c r="A507" s="53" t="s">
        <v>47</v>
      </c>
    </row>
    <row r="555" spans="1:1" x14ac:dyDescent="0.4">
      <c r="A555" s="53" t="s">
        <v>48</v>
      </c>
    </row>
    <row r="604" spans="1:1" x14ac:dyDescent="0.4">
      <c r="A604" s="53" t="s">
        <v>49</v>
      </c>
    </row>
    <row r="651" spans="1:1" x14ac:dyDescent="0.4">
      <c r="A651" s="53" t="s">
        <v>50</v>
      </c>
    </row>
    <row r="699" spans="1:1" x14ac:dyDescent="0.4">
      <c r="A699" s="53" t="s">
        <v>51</v>
      </c>
    </row>
    <row r="747" spans="1:1" x14ac:dyDescent="0.4">
      <c r="A747" s="53" t="s">
        <v>52</v>
      </c>
    </row>
    <row r="796" spans="1:1" x14ac:dyDescent="0.4">
      <c r="A796" s="53" t="s">
        <v>53</v>
      </c>
    </row>
    <row r="844" spans="1:1" x14ac:dyDescent="0.4">
      <c r="A844" s="53" t="s">
        <v>54</v>
      </c>
    </row>
    <row r="891" spans="1:1" x14ac:dyDescent="0.4">
      <c r="A891" s="53" t="s">
        <v>55</v>
      </c>
    </row>
    <row r="938" spans="1:1" x14ac:dyDescent="0.4">
      <c r="A938" s="53" t="s">
        <v>57</v>
      </c>
    </row>
    <row r="977" spans="1:1" x14ac:dyDescent="0.4">
      <c r="A977" s="53" t="s">
        <v>58</v>
      </c>
    </row>
    <row r="1014" spans="1:1" x14ac:dyDescent="0.4">
      <c r="A1014" s="53">
        <v>22</v>
      </c>
    </row>
    <row r="1053" spans="1:1" x14ac:dyDescent="0.4">
      <c r="A1053" s="53">
        <v>24</v>
      </c>
    </row>
    <row r="1092" spans="1:1" x14ac:dyDescent="0.4">
      <c r="A1092" s="53">
        <v>25</v>
      </c>
    </row>
    <row r="1131" spans="1:1" x14ac:dyDescent="0.4">
      <c r="A1131" s="53">
        <v>26</v>
      </c>
    </row>
    <row r="1170" spans="1:1" x14ac:dyDescent="0.4">
      <c r="A1170" s="53">
        <v>27</v>
      </c>
    </row>
    <row r="1209" spans="1:1" x14ac:dyDescent="0.4">
      <c r="A1209" s="53">
        <v>28</v>
      </c>
    </row>
    <row r="1248" spans="1:1" x14ac:dyDescent="0.4">
      <c r="A1248" s="53">
        <v>29</v>
      </c>
    </row>
    <row r="1287" spans="1:1" x14ac:dyDescent="0.4">
      <c r="A1287" s="53">
        <v>30</v>
      </c>
    </row>
    <row r="1326" spans="1:1" x14ac:dyDescent="0.4">
      <c r="A1326" s="53">
        <v>31</v>
      </c>
    </row>
    <row r="1365" spans="1:1" x14ac:dyDescent="0.4">
      <c r="A1365" s="53">
        <v>32</v>
      </c>
    </row>
    <row r="1404" spans="1:1" x14ac:dyDescent="0.4">
      <c r="A1404" s="53">
        <v>33</v>
      </c>
    </row>
    <row r="1443" spans="1:1" x14ac:dyDescent="0.4">
      <c r="A1443" s="53">
        <v>34</v>
      </c>
    </row>
    <row r="1482" spans="1:1" x14ac:dyDescent="0.4">
      <c r="A1482" s="53">
        <v>35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9F950-3AFC-4288-912A-27E05220E622}">
  <dimension ref="A1:J29"/>
  <sheetViews>
    <sheetView zoomScale="145" zoomScaleSheetLayoutView="100" workbookViewId="0">
      <selection activeCell="A2" sqref="A2:J9"/>
    </sheetView>
  </sheetViews>
  <sheetFormatPr defaultColWidth="8.125" defaultRowHeight="13.5" x14ac:dyDescent="0.4"/>
  <cols>
    <col min="1" max="16384" width="8.125" style="52"/>
  </cols>
  <sheetData>
    <row r="1" spans="1:10" x14ac:dyDescent="0.4">
      <c r="A1" s="52" t="s">
        <v>25</v>
      </c>
    </row>
    <row r="2" spans="1:10" x14ac:dyDescent="0.4">
      <c r="A2" s="94"/>
      <c r="B2" s="95"/>
      <c r="C2" s="95"/>
      <c r="D2" s="95"/>
      <c r="E2" s="95"/>
      <c r="F2" s="95"/>
      <c r="G2" s="95"/>
      <c r="H2" s="95"/>
      <c r="I2" s="95"/>
      <c r="J2" s="95"/>
    </row>
    <row r="3" spans="1:10" x14ac:dyDescent="0.4">
      <c r="A3" s="95"/>
      <c r="B3" s="95"/>
      <c r="C3" s="95"/>
      <c r="D3" s="95"/>
      <c r="E3" s="95"/>
      <c r="F3" s="95"/>
      <c r="G3" s="95"/>
      <c r="H3" s="95"/>
      <c r="I3" s="95"/>
      <c r="J3" s="95"/>
    </row>
    <row r="4" spans="1:10" x14ac:dyDescent="0.4">
      <c r="A4" s="95"/>
      <c r="B4" s="95"/>
      <c r="C4" s="95"/>
      <c r="D4" s="95"/>
      <c r="E4" s="95"/>
      <c r="F4" s="95"/>
      <c r="G4" s="95"/>
      <c r="H4" s="95"/>
      <c r="I4" s="95"/>
      <c r="J4" s="95"/>
    </row>
    <row r="5" spans="1:10" x14ac:dyDescent="0.4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 x14ac:dyDescent="0.4">
      <c r="A6" s="95"/>
      <c r="B6" s="95"/>
      <c r="C6" s="95"/>
      <c r="D6" s="95"/>
      <c r="E6" s="95"/>
      <c r="F6" s="95"/>
      <c r="G6" s="95"/>
      <c r="H6" s="95"/>
      <c r="I6" s="95"/>
      <c r="J6" s="95"/>
    </row>
    <row r="7" spans="1:10" x14ac:dyDescent="0.4">
      <c r="A7" s="95"/>
      <c r="B7" s="95"/>
      <c r="C7" s="95"/>
      <c r="D7" s="95"/>
      <c r="E7" s="95"/>
      <c r="F7" s="95"/>
      <c r="G7" s="95"/>
      <c r="H7" s="95"/>
      <c r="I7" s="95"/>
      <c r="J7" s="95"/>
    </row>
    <row r="8" spans="1:10" x14ac:dyDescent="0.4">
      <c r="A8" s="95"/>
      <c r="B8" s="95"/>
      <c r="C8" s="95"/>
      <c r="D8" s="95"/>
      <c r="E8" s="95"/>
      <c r="F8" s="95"/>
      <c r="G8" s="95"/>
      <c r="H8" s="95"/>
      <c r="I8" s="95"/>
      <c r="J8" s="95"/>
    </row>
    <row r="9" spans="1:10" x14ac:dyDescent="0.4">
      <c r="A9" s="95"/>
      <c r="B9" s="95"/>
      <c r="C9" s="95"/>
      <c r="D9" s="95"/>
      <c r="E9" s="95"/>
      <c r="F9" s="95"/>
      <c r="G9" s="95"/>
      <c r="H9" s="95"/>
      <c r="I9" s="95"/>
      <c r="J9" s="95"/>
    </row>
    <row r="11" spans="1:10" x14ac:dyDescent="0.4">
      <c r="A11" s="52" t="s">
        <v>26</v>
      </c>
    </row>
    <row r="12" spans="1:10" x14ac:dyDescent="0.4">
      <c r="A12" s="96"/>
      <c r="B12" s="97"/>
      <c r="C12" s="97"/>
      <c r="D12" s="97"/>
      <c r="E12" s="97"/>
      <c r="F12" s="97"/>
      <c r="G12" s="97"/>
      <c r="H12" s="97"/>
      <c r="I12" s="97"/>
      <c r="J12" s="97"/>
    </row>
    <row r="13" spans="1:10" x14ac:dyDescent="0.4">
      <c r="A13" s="97"/>
      <c r="B13" s="97"/>
      <c r="C13" s="97"/>
      <c r="D13" s="97"/>
      <c r="E13" s="97"/>
      <c r="F13" s="97"/>
      <c r="G13" s="97"/>
      <c r="H13" s="97"/>
      <c r="I13" s="97"/>
      <c r="J13" s="97"/>
    </row>
    <row r="14" spans="1:10" x14ac:dyDescent="0.4">
      <c r="A14" s="97"/>
      <c r="B14" s="97"/>
      <c r="C14" s="97"/>
      <c r="D14" s="97"/>
      <c r="E14" s="97"/>
      <c r="F14" s="97"/>
      <c r="G14" s="97"/>
      <c r="H14" s="97"/>
      <c r="I14" s="97"/>
      <c r="J14" s="97"/>
    </row>
    <row r="15" spans="1:10" x14ac:dyDescent="0.4">
      <c r="A15" s="97"/>
      <c r="B15" s="97"/>
      <c r="C15" s="97"/>
      <c r="D15" s="97"/>
      <c r="E15" s="97"/>
      <c r="F15" s="97"/>
      <c r="G15" s="97"/>
      <c r="H15" s="97"/>
      <c r="I15" s="97"/>
      <c r="J15" s="97"/>
    </row>
    <row r="16" spans="1:10" x14ac:dyDescent="0.4">
      <c r="A16" s="97"/>
      <c r="B16" s="97"/>
      <c r="C16" s="97"/>
      <c r="D16" s="97"/>
      <c r="E16" s="97"/>
      <c r="F16" s="97"/>
      <c r="G16" s="97"/>
      <c r="H16" s="97"/>
      <c r="I16" s="97"/>
      <c r="J16" s="97"/>
    </row>
    <row r="17" spans="1:10" x14ac:dyDescent="0.4">
      <c r="A17" s="97"/>
      <c r="B17" s="97"/>
      <c r="C17" s="97"/>
      <c r="D17" s="97"/>
      <c r="E17" s="97"/>
      <c r="F17" s="97"/>
      <c r="G17" s="97"/>
      <c r="H17" s="97"/>
      <c r="I17" s="97"/>
      <c r="J17" s="97"/>
    </row>
    <row r="18" spans="1:10" x14ac:dyDescent="0.4">
      <c r="A18" s="97"/>
      <c r="B18" s="97"/>
      <c r="C18" s="97"/>
      <c r="D18" s="97"/>
      <c r="E18" s="97"/>
      <c r="F18" s="97"/>
      <c r="G18" s="97"/>
      <c r="H18" s="97"/>
      <c r="I18" s="97"/>
      <c r="J18" s="97"/>
    </row>
    <row r="19" spans="1:10" x14ac:dyDescent="0.4">
      <c r="A19" s="97"/>
      <c r="B19" s="97"/>
      <c r="C19" s="97"/>
      <c r="D19" s="97"/>
      <c r="E19" s="97"/>
      <c r="F19" s="97"/>
      <c r="G19" s="97"/>
      <c r="H19" s="97"/>
      <c r="I19" s="97"/>
      <c r="J19" s="97"/>
    </row>
    <row r="21" spans="1:10" x14ac:dyDescent="0.4">
      <c r="A21" s="52" t="s">
        <v>27</v>
      </c>
    </row>
    <row r="22" spans="1:10" x14ac:dyDescent="0.4">
      <c r="A22" s="96"/>
      <c r="B22" s="96"/>
      <c r="C22" s="96"/>
      <c r="D22" s="96"/>
      <c r="E22" s="96"/>
      <c r="F22" s="96"/>
      <c r="G22" s="96"/>
      <c r="H22" s="96"/>
      <c r="I22" s="96"/>
      <c r="J22" s="96"/>
    </row>
    <row r="23" spans="1:10" x14ac:dyDescent="0.4">
      <c r="A23" s="96"/>
      <c r="B23" s="96"/>
      <c r="C23" s="96"/>
      <c r="D23" s="96"/>
      <c r="E23" s="96"/>
      <c r="F23" s="96"/>
      <c r="G23" s="96"/>
      <c r="H23" s="96"/>
      <c r="I23" s="96"/>
      <c r="J23" s="96"/>
    </row>
    <row r="24" spans="1:10" x14ac:dyDescent="0.4">
      <c r="A24" s="96"/>
      <c r="B24" s="96"/>
      <c r="C24" s="96"/>
      <c r="D24" s="96"/>
      <c r="E24" s="96"/>
      <c r="F24" s="96"/>
      <c r="G24" s="96"/>
      <c r="H24" s="96"/>
      <c r="I24" s="96"/>
      <c r="J24" s="96"/>
    </row>
    <row r="25" spans="1:10" x14ac:dyDescent="0.4">
      <c r="A25" s="96"/>
      <c r="B25" s="96"/>
      <c r="C25" s="96"/>
      <c r="D25" s="96"/>
      <c r="E25" s="96"/>
      <c r="F25" s="96"/>
      <c r="G25" s="96"/>
      <c r="H25" s="96"/>
      <c r="I25" s="96"/>
      <c r="J25" s="96"/>
    </row>
    <row r="26" spans="1:10" x14ac:dyDescent="0.4">
      <c r="A26" s="96"/>
      <c r="B26" s="96"/>
      <c r="C26" s="96"/>
      <c r="D26" s="96"/>
      <c r="E26" s="96"/>
      <c r="F26" s="96"/>
      <c r="G26" s="96"/>
      <c r="H26" s="96"/>
      <c r="I26" s="96"/>
      <c r="J26" s="96"/>
    </row>
    <row r="27" spans="1:10" x14ac:dyDescent="0.4">
      <c r="A27" s="96"/>
      <c r="B27" s="96"/>
      <c r="C27" s="96"/>
      <c r="D27" s="96"/>
      <c r="E27" s="96"/>
      <c r="F27" s="96"/>
      <c r="G27" s="96"/>
      <c r="H27" s="96"/>
      <c r="I27" s="96"/>
      <c r="J27" s="96"/>
    </row>
    <row r="28" spans="1:10" x14ac:dyDescent="0.4">
      <c r="A28" s="96"/>
      <c r="B28" s="96"/>
      <c r="C28" s="96"/>
      <c r="D28" s="96"/>
      <c r="E28" s="96"/>
      <c r="F28" s="96"/>
      <c r="G28" s="96"/>
      <c r="H28" s="96"/>
      <c r="I28" s="96"/>
      <c r="J28" s="96"/>
    </row>
    <row r="29" spans="1:10" x14ac:dyDescent="0.4">
      <c r="A29" s="96"/>
      <c r="B29" s="96"/>
      <c r="C29" s="96"/>
      <c r="D29" s="96"/>
      <c r="E29" s="96"/>
      <c r="F29" s="96"/>
      <c r="G29" s="96"/>
      <c r="H29" s="96"/>
      <c r="I29" s="96"/>
      <c r="J29" s="96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2"/>
  <sheetViews>
    <sheetView zoomScale="80" zoomScaleNormal="80" workbookViewId="0">
      <selection activeCell="D19" sqref="D18:D19"/>
    </sheetView>
  </sheetViews>
  <sheetFormatPr defaultRowHeight="18.75" x14ac:dyDescent="0.4"/>
  <cols>
    <col min="1" max="1" width="14" customWidth="1"/>
    <col min="2" max="2" width="13.25" customWidth="1"/>
    <col min="4" max="4" width="14.75" customWidth="1"/>
    <col min="6" max="6" width="14.25" customWidth="1"/>
    <col min="8" max="8" width="15.625" customWidth="1"/>
  </cols>
  <sheetData>
    <row r="1" spans="1:8" x14ac:dyDescent="0.4">
      <c r="A1" s="30" t="s">
        <v>14</v>
      </c>
      <c r="B1" s="31"/>
      <c r="C1" s="32"/>
      <c r="D1" s="33"/>
      <c r="E1" s="32"/>
      <c r="F1" s="33"/>
      <c r="G1" s="32"/>
      <c r="H1" s="33"/>
    </row>
    <row r="2" spans="1:8" x14ac:dyDescent="0.4">
      <c r="A2" s="34"/>
      <c r="B2" s="32"/>
      <c r="C2" s="32"/>
      <c r="D2" s="33"/>
      <c r="E2" s="32"/>
      <c r="F2" s="33"/>
      <c r="G2" s="32"/>
      <c r="H2" s="33"/>
    </row>
    <row r="3" spans="1:8" x14ac:dyDescent="0.4">
      <c r="A3" s="35" t="s">
        <v>15</v>
      </c>
      <c r="B3" s="35" t="s">
        <v>16</v>
      </c>
      <c r="C3" s="35" t="s">
        <v>17</v>
      </c>
      <c r="D3" s="36" t="s">
        <v>18</v>
      </c>
      <c r="E3" s="35" t="s">
        <v>19</v>
      </c>
      <c r="F3" s="36" t="s">
        <v>18</v>
      </c>
      <c r="G3" s="35" t="s">
        <v>20</v>
      </c>
      <c r="H3" s="36" t="s">
        <v>18</v>
      </c>
    </row>
    <row r="4" spans="1:8" x14ac:dyDescent="0.4">
      <c r="A4" s="37" t="s">
        <v>21</v>
      </c>
      <c r="B4" s="37"/>
      <c r="C4" s="37"/>
      <c r="D4" s="38"/>
      <c r="E4" s="37"/>
      <c r="F4" s="38"/>
      <c r="G4" s="37"/>
      <c r="H4" s="38"/>
    </row>
    <row r="5" spans="1:8" x14ac:dyDescent="0.4">
      <c r="A5" s="37" t="s">
        <v>21</v>
      </c>
      <c r="B5" s="37"/>
      <c r="C5" s="37"/>
      <c r="D5" s="38"/>
      <c r="E5" s="37"/>
      <c r="F5" s="39"/>
      <c r="G5" s="37"/>
      <c r="H5" s="39"/>
    </row>
    <row r="6" spans="1:8" x14ac:dyDescent="0.4">
      <c r="A6" s="37" t="s">
        <v>21</v>
      </c>
      <c r="B6" s="37"/>
      <c r="C6" s="37"/>
      <c r="D6" s="39"/>
      <c r="E6" s="37"/>
      <c r="F6" s="39"/>
      <c r="G6" s="37"/>
      <c r="H6" s="39"/>
    </row>
    <row r="7" spans="1:8" x14ac:dyDescent="0.4">
      <c r="A7" s="37" t="s">
        <v>21</v>
      </c>
      <c r="B7" s="37"/>
      <c r="C7" s="37"/>
      <c r="D7" s="39"/>
      <c r="E7" s="37"/>
      <c r="F7" s="39"/>
      <c r="G7" s="37"/>
      <c r="H7" s="39"/>
    </row>
    <row r="8" spans="1:8" x14ac:dyDescent="0.4">
      <c r="A8" s="37" t="s">
        <v>21</v>
      </c>
      <c r="B8" s="37"/>
      <c r="C8" s="37"/>
      <c r="D8" s="39"/>
      <c r="E8" s="37"/>
      <c r="F8" s="39"/>
      <c r="G8" s="37"/>
      <c r="H8" s="39"/>
    </row>
    <row r="9" spans="1:8" x14ac:dyDescent="0.4">
      <c r="A9" s="37" t="s">
        <v>21</v>
      </c>
      <c r="B9" s="37"/>
      <c r="C9" s="37"/>
      <c r="D9" s="39"/>
      <c r="E9" s="37"/>
      <c r="F9" s="39"/>
      <c r="G9" s="37"/>
      <c r="H9" s="39"/>
    </row>
    <row r="10" spans="1:8" x14ac:dyDescent="0.4">
      <c r="A10" s="37" t="s">
        <v>21</v>
      </c>
      <c r="B10" s="37"/>
      <c r="C10" s="37"/>
      <c r="D10" s="39"/>
      <c r="E10" s="37"/>
      <c r="F10" s="39"/>
      <c r="G10" s="37"/>
      <c r="H10" s="39"/>
    </row>
    <row r="11" spans="1:8" x14ac:dyDescent="0.4">
      <c r="A11" s="37" t="s">
        <v>21</v>
      </c>
      <c r="B11" s="37"/>
      <c r="C11" s="37"/>
      <c r="D11" s="39"/>
      <c r="E11" s="37"/>
      <c r="F11" s="39"/>
      <c r="G11" s="37"/>
      <c r="H11" s="39"/>
    </row>
    <row r="12" spans="1:8" x14ac:dyDescent="0.4">
      <c r="A12" s="34"/>
      <c r="B12" s="32"/>
      <c r="C12" s="32"/>
      <c r="D12" s="33"/>
      <c r="E12" s="32"/>
      <c r="F12" s="33"/>
      <c r="G12" s="32"/>
      <c r="H12" s="33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余語 由美子</cp:lastModifiedBy>
  <dcterms:created xsi:type="dcterms:W3CDTF">2020-09-18T03:10:57Z</dcterms:created>
  <dcterms:modified xsi:type="dcterms:W3CDTF">2022-06-29T13:58:02Z</dcterms:modified>
</cp:coreProperties>
</file>