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1\Desktop\"/>
    </mc:Choice>
  </mc:AlternateContent>
  <xr:revisionPtr revIDLastSave="0" documentId="13_ncr:1_{58FFB468-7CB7-4069-99F9-174F52075220}" xr6:coauthVersionLast="47" xr6:coauthVersionMax="47" xr10:uidLastSave="{00000000-0000-0000-0000-000000000000}"/>
  <bookViews>
    <workbookView xWindow="-120" yWindow="-120" windowWidth="20730" windowHeight="11760"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61" i="1" l="1"/>
  <c r="F61" i="1"/>
  <c r="E61" i="1"/>
  <c r="D61" i="1"/>
  <c r="G60" i="1"/>
  <c r="F60" i="1"/>
  <c r="E60" i="1"/>
  <c r="D60" i="1"/>
  <c r="N59" i="1"/>
  <c r="G59" i="1"/>
  <c r="G62" i="1" s="1"/>
  <c r="F59" i="1"/>
  <c r="E59" i="1"/>
  <c r="E62" i="1" s="1"/>
  <c r="D59" i="1"/>
  <c r="P11" i="1"/>
  <c r="H11" i="1" s="1"/>
  <c r="Q11" i="1"/>
  <c r="I11" i="1" s="1"/>
  <c r="R11" i="1"/>
  <c r="J11" i="1" s="1"/>
  <c r="S11" i="1"/>
  <c r="K11" i="1" s="1"/>
  <c r="J8" i="1"/>
  <c r="N9" i="1" s="1"/>
  <c r="R9" i="1" s="1"/>
  <c r="K8" i="1"/>
  <c r="O9" i="1" s="1"/>
  <c r="S9" i="1" s="1"/>
  <c r="I8" i="1"/>
  <c r="M9" i="1" s="1"/>
  <c r="Q9" i="1" s="1"/>
  <c r="H8" i="1"/>
  <c r="D62" i="1" l="1"/>
  <c r="F62" i="1"/>
  <c r="I58" i="1"/>
  <c r="J58" i="1"/>
  <c r="K58" i="1"/>
  <c r="H58" i="1"/>
  <c r="O12" i="1"/>
  <c r="S12" i="1" s="1"/>
  <c r="K12" i="1" s="1"/>
  <c r="N12" i="1"/>
  <c r="R12" i="1" s="1"/>
  <c r="J12" i="1" s="1"/>
  <c r="L12" i="1"/>
  <c r="P12" i="1" s="1"/>
  <c r="H12" i="1" s="1"/>
  <c r="M12" i="1"/>
  <c r="Q12" i="1" s="1"/>
  <c r="I12" i="1" s="1"/>
  <c r="L9" i="1"/>
  <c r="P9" i="1" s="1"/>
  <c r="H9" i="1" s="1"/>
  <c r="I9" i="1"/>
  <c r="J9" i="1"/>
  <c r="K9" i="1"/>
  <c r="N13" i="1" l="1"/>
  <c r="R13" i="1" s="1"/>
  <c r="J13" i="1" s="1"/>
  <c r="M13" i="1"/>
  <c r="Q13" i="1" s="1"/>
  <c r="I13" i="1" s="1"/>
  <c r="H13" i="1"/>
  <c r="L13" i="1"/>
  <c r="P13" i="1" s="1"/>
  <c r="O13" i="1"/>
  <c r="S13" i="1" s="1"/>
  <c r="K13" i="1" s="1"/>
  <c r="L10" i="1"/>
  <c r="P10" i="1" s="1"/>
  <c r="M10" i="1"/>
  <c r="Q10" i="1" s="1"/>
  <c r="I10" i="1" s="1"/>
  <c r="M11" i="1" s="1"/>
  <c r="N10" i="1"/>
  <c r="R10" i="1" s="1"/>
  <c r="O10" i="1"/>
  <c r="S10" i="1" s="1"/>
  <c r="K10" i="1" l="1"/>
  <c r="O11" i="1" s="1"/>
  <c r="J10" i="1"/>
  <c r="N11" i="1" s="1"/>
  <c r="H10" i="1"/>
  <c r="L11" i="1" s="1"/>
  <c r="M14" i="1"/>
  <c r="Q14" i="1" s="1"/>
  <c r="I14" i="1" s="1"/>
  <c r="O14" i="1"/>
  <c r="S14" i="1" s="1"/>
  <c r="K14" i="1"/>
  <c r="L14" i="1"/>
  <c r="P14" i="1" s="1"/>
  <c r="H14" i="1" s="1"/>
  <c r="N14" i="1"/>
  <c r="R14" i="1" s="1"/>
  <c r="J14" i="1" s="1"/>
  <c r="L15" i="1" l="1"/>
  <c r="P15" i="1" s="1"/>
  <c r="H15" i="1" s="1"/>
  <c r="N15" i="1"/>
  <c r="R15" i="1" s="1"/>
  <c r="J15" i="1" s="1"/>
  <c r="M15" i="1"/>
  <c r="Q15" i="1" s="1"/>
  <c r="I15" i="1" s="1"/>
  <c r="O15" i="1"/>
  <c r="S15" i="1" s="1"/>
  <c r="K15" i="1" s="1"/>
  <c r="N16" i="1" l="1"/>
  <c r="R16" i="1" s="1"/>
  <c r="J16" i="1" s="1"/>
  <c r="O16" i="1"/>
  <c r="S16" i="1" s="1"/>
  <c r="K16" i="1"/>
  <c r="M16" i="1"/>
  <c r="Q16" i="1" s="1"/>
  <c r="I16" i="1" s="1"/>
  <c r="L16" i="1"/>
  <c r="P16" i="1" s="1"/>
  <c r="H16" i="1" l="1"/>
  <c r="M17" i="1"/>
  <c r="Q17" i="1" s="1"/>
  <c r="L17" i="1"/>
  <c r="P17" i="1" s="1"/>
  <c r="H17" i="1" s="1"/>
  <c r="N17" i="1"/>
  <c r="R17" i="1" s="1"/>
  <c r="J17" i="1" s="1"/>
  <c r="O17" i="1"/>
  <c r="S17" i="1" s="1"/>
  <c r="K17" i="1" s="1"/>
  <c r="I17" i="1" l="1"/>
  <c r="M18" i="1" s="1"/>
  <c r="Q18" i="1" s="1"/>
  <c r="I18" i="1" s="1"/>
  <c r="O18" i="1"/>
  <c r="S18" i="1" s="1"/>
  <c r="K18" i="1" s="1"/>
  <c r="L18" i="1"/>
  <c r="P18" i="1" s="1"/>
  <c r="H18" i="1" s="1"/>
  <c r="N18" i="1"/>
  <c r="R18" i="1" s="1"/>
  <c r="J18" i="1" s="1"/>
  <c r="L19" i="1" l="1"/>
  <c r="P19" i="1" s="1"/>
  <c r="H19" i="1" s="1"/>
  <c r="M19" i="1"/>
  <c r="Q19" i="1" s="1"/>
  <c r="I19" i="1" s="1"/>
  <c r="N19" i="1"/>
  <c r="R19" i="1" s="1"/>
  <c r="J19" i="1" s="1"/>
  <c r="O19" i="1"/>
  <c r="S19" i="1" s="1"/>
  <c r="K19" i="1" s="1"/>
  <c r="O20" i="1" l="1"/>
  <c r="S20" i="1" s="1"/>
  <c r="K20" i="1" s="1"/>
  <c r="M20" i="1"/>
  <c r="Q20" i="1" s="1"/>
  <c r="I20" i="1" s="1"/>
  <c r="N20" i="1"/>
  <c r="R20" i="1" s="1"/>
  <c r="J20" i="1" s="1"/>
  <c r="L20" i="1"/>
  <c r="P20" i="1" s="1"/>
  <c r="H20" i="1" s="1"/>
  <c r="M21" i="1" l="1"/>
  <c r="Q21" i="1" s="1"/>
  <c r="I21" i="1" s="1"/>
  <c r="L21" i="1"/>
  <c r="P21" i="1" s="1"/>
  <c r="H21" i="1" s="1"/>
  <c r="N21" i="1"/>
  <c r="R21" i="1" s="1"/>
  <c r="J21" i="1" s="1"/>
  <c r="O21" i="1"/>
  <c r="S21" i="1" s="1"/>
  <c r="K21" i="1" s="1"/>
  <c r="O22" i="1" l="1"/>
  <c r="S22" i="1" s="1"/>
  <c r="K22" i="1"/>
  <c r="H22" i="1"/>
  <c r="L22" i="1"/>
  <c r="P22" i="1" s="1"/>
  <c r="N22" i="1"/>
  <c r="R22" i="1" s="1"/>
  <c r="J22" i="1" s="1"/>
  <c r="I22" i="1"/>
  <c r="M22" i="1"/>
  <c r="Q22" i="1" s="1"/>
  <c r="N23" i="1" l="1"/>
  <c r="R23" i="1" s="1"/>
  <c r="J23" i="1" s="1"/>
  <c r="M23" i="1"/>
  <c r="Q23" i="1" s="1"/>
  <c r="I23" i="1" s="1"/>
  <c r="L23" i="1"/>
  <c r="P23" i="1" s="1"/>
  <c r="H23" i="1" s="1"/>
  <c r="O23" i="1"/>
  <c r="S23" i="1" s="1"/>
  <c r="K23" i="1" s="1"/>
  <c r="M24" i="1" l="1"/>
  <c r="Q24" i="1" s="1"/>
  <c r="I24" i="1" s="1"/>
  <c r="O24" i="1"/>
  <c r="S24" i="1" s="1"/>
  <c r="K24" i="1" s="1"/>
  <c r="L24" i="1"/>
  <c r="P24" i="1" s="1"/>
  <c r="H24" i="1" s="1"/>
  <c r="N24" i="1"/>
  <c r="R24" i="1" s="1"/>
  <c r="J24" i="1" s="1"/>
  <c r="O25" i="1" l="1"/>
  <c r="S25" i="1" s="1"/>
  <c r="K25" i="1" s="1"/>
  <c r="N25" i="1"/>
  <c r="R25" i="1" s="1"/>
  <c r="J25" i="1" s="1"/>
  <c r="L25" i="1"/>
  <c r="P25" i="1" s="1"/>
  <c r="H25" i="1" s="1"/>
  <c r="M25" i="1"/>
  <c r="Q25" i="1" s="1"/>
  <c r="I25" i="1" s="1"/>
  <c r="N26" i="1" l="1"/>
  <c r="R26" i="1" s="1"/>
  <c r="J26" i="1" s="1"/>
  <c r="M26" i="1"/>
  <c r="Q26" i="1" s="1"/>
  <c r="I26" i="1" s="1"/>
  <c r="L26" i="1"/>
  <c r="P26" i="1" s="1"/>
  <c r="H26" i="1" s="1"/>
  <c r="O26" i="1"/>
  <c r="S26" i="1" s="1"/>
  <c r="K26" i="1"/>
  <c r="M27" i="1" l="1"/>
  <c r="Q27" i="1" s="1"/>
  <c r="I27" i="1" s="1"/>
  <c r="L27" i="1"/>
  <c r="P27" i="1" s="1"/>
  <c r="H27" i="1" s="1"/>
  <c r="N27" i="1"/>
  <c r="R27" i="1" s="1"/>
  <c r="J27" i="1" s="1"/>
  <c r="O27" i="1"/>
  <c r="S27" i="1" s="1"/>
  <c r="K27" i="1" s="1"/>
  <c r="L28" i="1" l="1"/>
  <c r="P28" i="1" s="1"/>
  <c r="H28" i="1" s="1"/>
  <c r="O28" i="1"/>
  <c r="S28" i="1" s="1"/>
  <c r="K28" i="1"/>
  <c r="N28" i="1"/>
  <c r="R28" i="1" s="1"/>
  <c r="J28" i="1" s="1"/>
  <c r="M28" i="1"/>
  <c r="Q28" i="1" s="1"/>
  <c r="I28" i="1" s="1"/>
  <c r="N29" i="1" l="1"/>
  <c r="R29" i="1" s="1"/>
  <c r="J29" i="1" s="1"/>
  <c r="M29" i="1"/>
  <c r="Q29" i="1" s="1"/>
  <c r="I29" i="1" s="1"/>
  <c r="L29" i="1"/>
  <c r="P29" i="1" s="1"/>
  <c r="H29" i="1" s="1"/>
  <c r="O29" i="1"/>
  <c r="S29" i="1" s="1"/>
  <c r="K29" i="1" s="1"/>
  <c r="M30" i="1" l="1"/>
  <c r="Q30" i="1" s="1"/>
  <c r="I30" i="1" s="1"/>
  <c r="O30" i="1"/>
  <c r="S30" i="1" s="1"/>
  <c r="K30" i="1"/>
  <c r="L30" i="1"/>
  <c r="P30" i="1" s="1"/>
  <c r="H30" i="1" s="1"/>
  <c r="N30" i="1"/>
  <c r="R30" i="1" s="1"/>
  <c r="J30" i="1" s="1"/>
  <c r="L31" i="1" l="1"/>
  <c r="P31" i="1" s="1"/>
  <c r="H31" i="1" s="1"/>
  <c r="N31" i="1"/>
  <c r="R31" i="1" s="1"/>
  <c r="J31" i="1" s="1"/>
  <c r="M31" i="1"/>
  <c r="Q31" i="1" s="1"/>
  <c r="I31" i="1" s="1"/>
  <c r="O31" i="1"/>
  <c r="S31" i="1" s="1"/>
  <c r="K31" i="1" s="1"/>
  <c r="N32" i="1" l="1"/>
  <c r="R32" i="1" s="1"/>
  <c r="J32" i="1" s="1"/>
  <c r="O32" i="1"/>
  <c r="S32" i="1" s="1"/>
  <c r="K32" i="1" s="1"/>
  <c r="M32" i="1"/>
  <c r="Q32" i="1" s="1"/>
  <c r="I32" i="1" s="1"/>
  <c r="L32" i="1"/>
  <c r="P32" i="1" s="1"/>
  <c r="H32" i="1" s="1"/>
  <c r="L33" i="1" l="1"/>
  <c r="P33" i="1" s="1"/>
  <c r="H33" i="1" s="1"/>
  <c r="O33" i="1"/>
  <c r="S33" i="1" s="1"/>
  <c r="K33" i="1" s="1"/>
  <c r="M33" i="1"/>
  <c r="Q33" i="1" s="1"/>
  <c r="I33" i="1" s="1"/>
  <c r="N33" i="1"/>
  <c r="R33" i="1" s="1"/>
  <c r="J33" i="1" s="1"/>
  <c r="O34" i="1" l="1"/>
  <c r="S34" i="1" s="1"/>
  <c r="K34" i="1" s="1"/>
  <c r="N34" i="1"/>
  <c r="R34" i="1" s="1"/>
  <c r="J34" i="1" s="1"/>
  <c r="M34" i="1"/>
  <c r="Q34" i="1" s="1"/>
  <c r="I34" i="1" s="1"/>
  <c r="L34" i="1"/>
  <c r="P34" i="1" s="1"/>
  <c r="H34" i="1" s="1"/>
  <c r="N35" i="1" l="1"/>
  <c r="R35" i="1" s="1"/>
  <c r="J35" i="1" s="1"/>
  <c r="L35" i="1"/>
  <c r="P35" i="1" s="1"/>
  <c r="H35" i="1" s="1"/>
  <c r="M35" i="1"/>
  <c r="Q35" i="1" s="1"/>
  <c r="I35" i="1" s="1"/>
  <c r="O35" i="1"/>
  <c r="S35" i="1" s="1"/>
  <c r="K35" i="1" s="1"/>
  <c r="N36" i="1" l="1"/>
  <c r="R36" i="1" s="1"/>
  <c r="J36" i="1" s="1"/>
  <c r="O36" i="1"/>
  <c r="S36" i="1" s="1"/>
  <c r="K36" i="1" s="1"/>
  <c r="M36" i="1"/>
  <c r="Q36" i="1" s="1"/>
  <c r="I36" i="1"/>
  <c r="L36" i="1"/>
  <c r="P36" i="1" s="1"/>
  <c r="H36" i="1" s="1"/>
  <c r="O37" i="1" l="1"/>
  <c r="S37" i="1" s="1"/>
  <c r="K37" i="1" s="1"/>
  <c r="L37" i="1"/>
  <c r="P37" i="1" s="1"/>
  <c r="H37" i="1" s="1"/>
  <c r="N37" i="1"/>
  <c r="R37" i="1" s="1"/>
  <c r="J37" i="1" s="1"/>
  <c r="M37" i="1"/>
  <c r="Q37" i="1" s="1"/>
  <c r="I37" i="1" s="1"/>
  <c r="M38" i="1" l="1"/>
  <c r="Q38" i="1" s="1"/>
  <c r="I38" i="1" s="1"/>
  <c r="L38" i="1"/>
  <c r="P38" i="1" s="1"/>
  <c r="H38" i="1" s="1"/>
  <c r="N38" i="1"/>
  <c r="R38" i="1" s="1"/>
  <c r="J38" i="1" s="1"/>
  <c r="O38" i="1"/>
  <c r="S38" i="1" s="1"/>
  <c r="K38" i="1"/>
  <c r="L39" i="1" l="1"/>
  <c r="P39" i="1" s="1"/>
  <c r="H39" i="1" s="1"/>
  <c r="N39" i="1"/>
  <c r="R39" i="1" s="1"/>
  <c r="J39" i="1" s="1"/>
  <c r="M39" i="1"/>
  <c r="Q39" i="1" s="1"/>
  <c r="I39" i="1" s="1"/>
  <c r="O39" i="1"/>
  <c r="S39" i="1" s="1"/>
  <c r="K39" i="1" s="1"/>
  <c r="O40" i="1" l="1"/>
  <c r="S40" i="1" s="1"/>
  <c r="K40" i="1" s="1"/>
  <c r="N40" i="1"/>
  <c r="R40" i="1" s="1"/>
  <c r="J40" i="1" s="1"/>
  <c r="M40" i="1"/>
  <c r="Q40" i="1" s="1"/>
  <c r="I40" i="1"/>
  <c r="L40" i="1"/>
  <c r="P40" i="1" s="1"/>
  <c r="H40" i="1" s="1"/>
  <c r="N41" i="1" l="1"/>
  <c r="R41" i="1" s="1"/>
  <c r="J41" i="1" s="1"/>
  <c r="L41" i="1"/>
  <c r="P41" i="1" s="1"/>
  <c r="H41" i="1" s="1"/>
  <c r="O41" i="1"/>
  <c r="S41" i="1" s="1"/>
  <c r="K41" i="1" s="1"/>
  <c r="M41" i="1"/>
  <c r="Q41" i="1" s="1"/>
  <c r="I41" i="1" s="1"/>
  <c r="L42" i="1" l="1"/>
  <c r="P42" i="1" s="1"/>
  <c r="H42" i="1" s="1"/>
  <c r="M42" i="1"/>
  <c r="Q42" i="1" s="1"/>
  <c r="I42" i="1"/>
  <c r="O42" i="1"/>
  <c r="S42" i="1" s="1"/>
  <c r="K42" i="1" s="1"/>
  <c r="N42" i="1"/>
  <c r="R42" i="1" s="1"/>
  <c r="J42" i="1" s="1"/>
  <c r="O43" i="1" l="1"/>
  <c r="S43" i="1" s="1"/>
  <c r="K43" i="1" s="1"/>
  <c r="N43" i="1"/>
  <c r="R43" i="1" s="1"/>
  <c r="J43" i="1" s="1"/>
  <c r="L43" i="1"/>
  <c r="P43" i="1" s="1"/>
  <c r="H43" i="1" s="1"/>
  <c r="M43" i="1"/>
  <c r="Q43" i="1" s="1"/>
  <c r="I43" i="1" s="1"/>
  <c r="N44" i="1" l="1"/>
  <c r="R44" i="1" s="1"/>
  <c r="J44" i="1" s="1"/>
  <c r="M44" i="1"/>
  <c r="Q44" i="1" s="1"/>
  <c r="I44" i="1" s="1"/>
  <c r="L44" i="1"/>
  <c r="P44" i="1" s="1"/>
  <c r="H44" i="1"/>
  <c r="O44" i="1"/>
  <c r="S44" i="1" s="1"/>
  <c r="K44" i="1" s="1"/>
  <c r="M45" i="1" l="1"/>
  <c r="Q45" i="1" s="1"/>
  <c r="I45" i="1" s="1"/>
  <c r="O45" i="1"/>
  <c r="S45" i="1" s="1"/>
  <c r="K45" i="1"/>
  <c r="N45" i="1"/>
  <c r="R45" i="1" s="1"/>
  <c r="J45" i="1" s="1"/>
  <c r="L45" i="1"/>
  <c r="P45" i="1" s="1"/>
  <c r="H45" i="1" s="1"/>
  <c r="N46" i="1" l="1"/>
  <c r="R46" i="1" s="1"/>
  <c r="J46" i="1" s="1"/>
  <c r="L46" i="1"/>
  <c r="P46" i="1" s="1"/>
  <c r="H46" i="1" s="1"/>
  <c r="M46" i="1"/>
  <c r="Q46" i="1" s="1"/>
  <c r="I46" i="1" s="1"/>
  <c r="O46" i="1"/>
  <c r="S46" i="1" s="1"/>
  <c r="K46" i="1" s="1"/>
  <c r="O47" i="1" l="1"/>
  <c r="S47" i="1" s="1"/>
  <c r="K47" i="1" s="1"/>
  <c r="L47" i="1"/>
  <c r="P47" i="1" s="1"/>
  <c r="H47" i="1"/>
  <c r="M47" i="1"/>
  <c r="Q47" i="1" s="1"/>
  <c r="I47" i="1"/>
  <c r="N47" i="1"/>
  <c r="R47" i="1" s="1"/>
  <c r="J47" i="1" s="1"/>
  <c r="N48" i="1" l="1"/>
  <c r="R48" i="1" s="1"/>
  <c r="J48" i="1" s="1"/>
  <c r="O48" i="1"/>
  <c r="S48" i="1" s="1"/>
  <c r="K48" i="1" s="1"/>
  <c r="M48" i="1"/>
  <c r="Q48" i="1" s="1"/>
  <c r="I48" i="1" s="1"/>
  <c r="L48" i="1"/>
  <c r="P48" i="1" s="1"/>
  <c r="H48" i="1" s="1"/>
  <c r="O49" i="1" l="1"/>
  <c r="S49" i="1" s="1"/>
  <c r="K49" i="1" s="1"/>
  <c r="L49" i="1"/>
  <c r="P49" i="1" s="1"/>
  <c r="H49" i="1" s="1"/>
  <c r="M49" i="1"/>
  <c r="Q49" i="1" s="1"/>
  <c r="I49" i="1" s="1"/>
  <c r="N49" i="1"/>
  <c r="R49" i="1" s="1"/>
  <c r="J49" i="1" s="1"/>
  <c r="N50" i="1" l="1"/>
  <c r="R50" i="1" s="1"/>
  <c r="J50" i="1" s="1"/>
  <c r="L50" i="1"/>
  <c r="P50" i="1" s="1"/>
  <c r="H50" i="1"/>
  <c r="M50" i="1"/>
  <c r="Q50" i="1" s="1"/>
  <c r="I50" i="1" s="1"/>
  <c r="O50" i="1"/>
  <c r="S50" i="1" s="1"/>
  <c r="K50" i="1" s="1"/>
  <c r="M51" i="1" l="1"/>
  <c r="Q51" i="1" s="1"/>
  <c r="I51" i="1" s="1"/>
  <c r="O51" i="1"/>
  <c r="S51" i="1" s="1"/>
  <c r="K51" i="1" s="1"/>
  <c r="N51" i="1"/>
  <c r="R51" i="1" s="1"/>
  <c r="J51" i="1" s="1"/>
  <c r="L51" i="1"/>
  <c r="P51" i="1" s="1"/>
  <c r="H51" i="1" s="1"/>
  <c r="L52" i="1" l="1"/>
  <c r="P52" i="1" s="1"/>
  <c r="H52" i="1" s="1"/>
  <c r="O52" i="1"/>
  <c r="S52" i="1" s="1"/>
  <c r="K52" i="1" s="1"/>
  <c r="N52" i="1"/>
  <c r="R52" i="1" s="1"/>
  <c r="J52" i="1" s="1"/>
  <c r="M52" i="1"/>
  <c r="Q52" i="1" s="1"/>
  <c r="I52" i="1"/>
  <c r="N53" i="1" l="1"/>
  <c r="R53" i="1" s="1"/>
  <c r="J53" i="1" s="1"/>
  <c r="O53" i="1"/>
  <c r="S53" i="1" s="1"/>
  <c r="K53" i="1" s="1"/>
  <c r="L53" i="1"/>
  <c r="P53" i="1" s="1"/>
  <c r="H53" i="1"/>
  <c r="M53" i="1"/>
  <c r="Q53" i="1" s="1"/>
  <c r="I53" i="1" s="1"/>
  <c r="O54" i="1" l="1"/>
  <c r="S54" i="1" s="1"/>
  <c r="K54" i="1" s="1"/>
  <c r="M54" i="1"/>
  <c r="Q54" i="1" s="1"/>
  <c r="I54" i="1" s="1"/>
  <c r="N54" i="1"/>
  <c r="R54" i="1" s="1"/>
  <c r="J54" i="1" s="1"/>
  <c r="L54" i="1"/>
  <c r="P54" i="1" s="1"/>
  <c r="H54" i="1" s="1"/>
  <c r="M55" i="1" l="1"/>
  <c r="Q55" i="1" s="1"/>
  <c r="I55" i="1" s="1"/>
  <c r="L55" i="1"/>
  <c r="P55" i="1" s="1"/>
  <c r="H55" i="1" s="1"/>
  <c r="N55" i="1"/>
  <c r="R55" i="1" s="1"/>
  <c r="J55" i="1" s="1"/>
  <c r="O55" i="1"/>
  <c r="S55" i="1" s="1"/>
  <c r="K55" i="1" s="1"/>
  <c r="L56" i="1" l="1"/>
  <c r="P56" i="1" s="1"/>
  <c r="H56" i="1" s="1"/>
  <c r="O56" i="1"/>
  <c r="S56" i="1" s="1"/>
  <c r="K56" i="1" s="1"/>
  <c r="N56" i="1"/>
  <c r="R56" i="1" s="1"/>
  <c r="J56" i="1" s="1"/>
  <c r="M56" i="1"/>
  <c r="Q56" i="1" s="1"/>
  <c r="I56" i="1"/>
  <c r="O57" i="1" l="1"/>
  <c r="S57" i="1" s="1"/>
  <c r="K57" i="1" s="1"/>
  <c r="O58" i="1" s="1"/>
  <c r="S58" i="1" s="1"/>
  <c r="S59" i="1" s="1"/>
  <c r="K59" i="1" s="1"/>
  <c r="K61" i="1" s="1"/>
  <c r="O61" i="1" s="1"/>
  <c r="N57" i="1"/>
  <c r="R57" i="1" s="1"/>
  <c r="J57" i="1" s="1"/>
  <c r="N58" i="1" s="1"/>
  <c r="R58" i="1" s="1"/>
  <c r="R59" i="1" s="1"/>
  <c r="J59" i="1" s="1"/>
  <c r="J61" i="1" s="1"/>
  <c r="N61" i="1" s="1"/>
  <c r="L57" i="1"/>
  <c r="P57" i="1" s="1"/>
  <c r="H57" i="1" s="1"/>
  <c r="L58" i="1" s="1"/>
  <c r="P58" i="1" s="1"/>
  <c r="P59" i="1" s="1"/>
  <c r="H59" i="1" s="1"/>
  <c r="H61" i="1" s="1"/>
  <c r="L61" i="1" s="1"/>
  <c r="M57" i="1"/>
  <c r="Q57" i="1" s="1"/>
  <c r="I57" i="1" s="1"/>
  <c r="M58" i="1" s="1"/>
  <c r="Q58" i="1" s="1"/>
  <c r="Q59" i="1" s="1"/>
  <c r="I59" i="1" s="1"/>
  <c r="I61" i="1" s="1"/>
  <c r="M61" i="1" s="1"/>
</calcChain>
</file>

<file path=xl/sharedStrings.xml><?xml version="1.0" encoding="utf-8"?>
<sst xmlns="http://schemas.openxmlformats.org/spreadsheetml/2006/main" count="58" uniqueCount="44">
  <si>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</si>
  <si>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</si>
  <si>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</si>
  <si>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</si>
  <si>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</si>
  <si>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</si>
  <si>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</si>
  <si>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</si>
  <si>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</si>
  <si>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</si>
  <si>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</si>
  <si>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決済理由</t>
    <rPh sb="0" eb="2">
      <t>ケッサイ</t>
    </rPh>
    <rPh sb="2" eb="4">
      <t>リユウ</t>
    </rPh>
    <phoneticPr fontId="1"/>
  </si>
  <si>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</si>
  <si>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</si>
  <si>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</si>
  <si>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</si>
  <si>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</si>
  <si>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</si>
  <si>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</si>
  <si>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</si>
  <si>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損失上限（リスク3%）</t>
    <rPh sb="0" eb="2">
      <t>ソンシツ</t>
    </rPh>
    <rPh sb="2" eb="4">
      <t>ジョウゲン</t>
    </rPh>
    <phoneticPr fontId="1"/>
  </si>
  <si>
    <t>損益額</t>
    <rPh sb="0" eb="2">
      <t>ソンエキ</t>
    </rPh>
    <rPh sb="2" eb="3">
      <t>ガク</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</si>
  <si>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</si>
  <si>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</si>
  <si>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</si>
  <si>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</si>
  <si>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</si>
  <si>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</si>
  <si>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</si>
  <si>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</si>
  <si>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</si>
  <si>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</si>
  <si>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〇</t>
    <phoneticPr fontId="1"/>
  </si>
  <si>
    <t>FS</t>
    <phoneticPr fontId="5"/>
  </si>
  <si>
    <t>USD/JPY</t>
    <phoneticPr fontId="5"/>
  </si>
  <si>
    <t>15分足</t>
    <rPh sb="2" eb="3">
      <t>フン</t>
    </rPh>
    <rPh sb="3" eb="4">
      <t>アシ</t>
    </rPh>
    <phoneticPr fontId="5"/>
  </si>
  <si>
    <t>AUDJPY</t>
    <phoneticPr fontId="1"/>
  </si>
  <si>
    <t>1H足</t>
    <rPh sb="2" eb="3">
      <t>アシ</t>
    </rPh>
    <phoneticPr fontId="1"/>
  </si>
  <si>
    <t>エントリールール</t>
    <phoneticPr fontId="1"/>
  </si>
  <si>
    <t>Fib23.6のレジスタンスになっているところで発生したダブルトップボトムのネックライン抜け確認後の戻りを分割でエントリーしていく。戻りが浅い場合残りのロットをFib0でエントリー</t>
    <rPh sb="24" eb="26">
      <t>ハッセイ</t>
    </rPh>
    <rPh sb="44" eb="45">
      <t>ヌ</t>
    </rPh>
    <rPh sb="46" eb="49">
      <t>カクニンゴ</t>
    </rPh>
    <rPh sb="50" eb="51">
      <t>モド</t>
    </rPh>
    <rPh sb="53" eb="55">
      <t>ブンカツ</t>
    </rPh>
    <rPh sb="66" eb="67">
      <t>モド</t>
    </rPh>
    <rPh sb="69" eb="70">
      <t>アサ</t>
    </rPh>
    <rPh sb="71" eb="73">
      <t>バアイ</t>
    </rPh>
    <rPh sb="73" eb="74">
      <t>ノコ</t>
    </rPh>
    <phoneticPr fontId="1"/>
  </si>
  <si>
    <t>エントリールール</t>
    <phoneticPr fontId="1"/>
  </si>
  <si>
    <t>環境認識</t>
    <rPh sb="0" eb="4">
      <t>カンキョウニンシキ</t>
    </rPh>
    <phoneticPr fontId="1"/>
  </si>
  <si>
    <t>週足・日足・4H足等で環境認識を行う。トレンドにFibを当て、Fib23.6のレジスタンス（多少抜けていても可）になっているところで発生したダブルトップボトムのネックライン抜け確認後の戻りを分割でエントリーしていく。戻りが浅い場合残りのロットをFib0でエントリー</t>
    <rPh sb="0" eb="2">
      <t>シュウアシ</t>
    </rPh>
    <rPh sb="3" eb="5">
      <t>ヒアシ</t>
    </rPh>
    <rPh sb="8" eb="9">
      <t>アシ</t>
    </rPh>
    <rPh sb="9" eb="10">
      <t>ナド</t>
    </rPh>
    <rPh sb="11" eb="15">
      <t>カンキョウニンシキ</t>
    </rPh>
    <rPh sb="16" eb="17">
      <t>オコナ</t>
    </rPh>
    <rPh sb="28" eb="29">
      <t>ア</t>
    </rPh>
    <rPh sb="46" eb="48">
      <t>タショウ</t>
    </rPh>
    <rPh sb="48" eb="49">
      <t>ヌ</t>
    </rPh>
    <rPh sb="54" eb="55">
      <t>カ</t>
    </rPh>
    <phoneticPr fontId="1"/>
  </si>
  <si>
    <r>
      <rPr>
        <b/>
        <sz val="11"/>
        <color theme="1"/>
        <rFont val="游ゴシック"/>
        <family val="3"/>
        <charset val="128"/>
        <scheme val="minor"/>
      </rPr>
      <t>決済</t>
    </r>
    <r>
      <rPr>
        <b/>
        <sz val="9"/>
        <color theme="1"/>
        <rFont val="游ゴシック"/>
        <family val="3"/>
        <charset val="128"/>
        <scheme val="minor"/>
      </rPr>
      <t>(利確:61.8,1.27~2, 損切:-1,引分:0)</t>
    </r>
    <rPh sb="0" eb="2">
      <t>ケッサイ</t>
    </rPh>
    <rPh sb="3" eb="4">
      <t>リ</t>
    </rPh>
    <rPh sb="4" eb="5">
      <t>カク</t>
    </rPh>
    <rPh sb="19" eb="21">
      <t>ソンギリ</t>
    </rPh>
    <rPh sb="25" eb="27">
      <t>ヒキワケ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</si>
</sst>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5"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
      <b/>
      <sz val="11"/>
      <color indexed="8"/>
      <name val="ＭＳ Ｐゴシック"/>
      <family val="3"/>
      <charset val="128"/>
    </font>
  </fonts>
  <fills count="3">
    <fill>
      <patternFill patternType="none"/>
    </fill>
    <fill>
      <patternFill patternType="gray125"/>
    </fill>
    <fill>
      <patternFill patternType="solid">
        <fgColor theme="8" tint="0.39997558519241921"/>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2">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0" fontId="2" fillId="0" borderId="9" xfId="0" applyFont="1" applyBorder="1">
      <alignment vertical="center"/>
    </xf>
    <xf numFmtId="0" fontId="0" fillId="0" borderId="8"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38" fontId="13" fillId="0" borderId="13" xfId="1" applyFont="1" applyFill="1" applyBorder="1">
      <alignment vertical="center"/>
    </xf>
    <xf numFmtId="0" fontId="13" fillId="0" borderId="15" xfId="0" applyFont="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38" fontId="0" fillId="0" borderId="14" xfId="0" applyNumberFormat="1" applyBorder="1">
      <alignment vertical="center"/>
    </xf>
    <xf numFmtId="38" fontId="0" fillId="0" borderId="15" xfId="0" applyNumberFormat="1" applyBorder="1">
      <alignment vertical="center"/>
    </xf>
    <xf numFmtId="0" fontId="0" fillId="0" borderId="8" xfId="0" applyFill="1" applyBorder="1" applyAlignment="1">
      <alignment horizontal="center" vertical="center"/>
    </xf>
    <xf numFmtId="38" fontId="0" fillId="0" borderId="0" xfId="1" applyFont="1" applyFill="1" applyBorder="1">
      <alignment vertical="center"/>
    </xf>
    <xf numFmtId="38" fontId="0" fillId="0" borderId="9" xfId="1" applyFont="1" applyFill="1" applyBorder="1">
      <alignment vertical="center"/>
    </xf>
    <xf numFmtId="0" fontId="14" fillId="0" borderId="0" xfId="2" applyFont="1">
      <alignment vertical="center"/>
    </xf>
    <xf numFmtId="176" fontId="0" fillId="0" borderId="12" xfId="0" applyNumberFormat="1" applyBorder="1">
      <alignment vertical="center"/>
    </xf>
    <xf numFmtId="0" fontId="2" fillId="0" borderId="8" xfId="0" applyFont="1" applyBorder="1" applyAlignment="1">
      <alignment horizontal="center" vertical="center"/>
    </xf>
    <xf numFmtId="0" fontId="0" fillId="0" borderId="13" xfId="0"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xf numFmtId="0" fontId="10" fillId="0" borderId="0" xfId="2" applyAlignment="1">
      <alignment horizontal="left" vertical="center" wrapText="1"/>
    </xf>
    <xf numFmtId="0" fontId="9" fillId="0" borderId="3" xfId="0" applyFont="1" applyBorder="1">
      <alignment vertical="center"/>
    </xf>
    <xf numFmtId="0" fontId="9" fillId="0" borderId="4" xfId="0" applyFont="1" applyBorder="1">
      <alignment vertical="center"/>
    </xf>
    <xf numFmtId="0" fontId="9" fillId="0" borderId="5" xfId="0" applyFont="1" applyBorder="1">
      <alignment vertical="center"/>
    </xf>
    <xf numFmtId="0" fontId="0" fillId="0" borderId="3" xfId="0" applyBorder="1">
      <alignment vertical="center"/>
    </xf>
    <xf numFmtId="0" fontId="0" fillId="0" borderId="14" xfId="0" applyBorder="1">
      <alignment vertical="center"/>
    </xf>
    <xf numFmtId="0" fontId="0" fillId="0" borderId="15" xfId="0" applyBorder="1">
      <alignment vertical="center"/>
    </xf>
    <xf numFmtId="0" fontId="12" fillId="0" borderId="0" xfId="0" applyFont="1">
      <alignment vertical="center"/>
    </xf>
    <xf numFmtId="0" fontId="12" fillId="0" borderId="9" xfId="0" applyFont="1" applyBorder="1">
      <alignment vertical="center"/>
    </xf>
    <xf numFmtId="0" fontId="12" fillId="0" borderId="8" xfId="0" applyFont="1" applyBorder="1">
      <alignment vertical="center"/>
    </xf>
    <xf numFmtId="38" fontId="0" fillId="0" borderId="8" xfId="1" applyFont="1" applyBorder="1">
      <alignment vertical="center"/>
    </xf>
    <xf numFmtId="0" fontId="12" fillId="0" borderId="3" xfId="0" applyFont="1" applyBorder="1">
      <alignment vertical="center"/>
    </xf>
    <xf numFmtId="177" fontId="0" fillId="0" borderId="13" xfId="0" applyNumberFormat="1" applyBorder="1">
      <alignment vertical="center"/>
    </xf>
    <xf numFmtId="0" fontId="2" fillId="0" borderId="4" xfId="0" applyFont="1" applyBorder="1" applyAlignment="1">
      <alignment horizontal="center" vertical="center"/>
    </xf>
    <xf numFmtId="179" fontId="2" fillId="0" borderId="6" xfId="3" applyNumberFormat="1" applyFont="1" applyBorder="1">
      <alignment vertical="center"/>
    </xf>
    <xf numFmtId="9" fontId="2" fillId="0" borderId="0" xfId="0" applyNumberFormat="1" applyFont="1">
      <alignment vertical="center"/>
    </xf>
    <xf numFmtId="0" fontId="12" fillId="0" borderId="6" xfId="0" applyFont="1" applyBorder="1">
      <alignment vertical="center"/>
    </xf>
    <xf numFmtId="0" fontId="12" fillId="0" borderId="1" xfId="0" applyFont="1" applyBorder="1">
      <alignment vertical="center"/>
    </xf>
    <xf numFmtId="0" fontId="12" fillId="0" borderId="7" xfId="0" applyFont="1" applyBorder="1">
      <alignment vertical="center"/>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1</xdr:rowOff>
    </xdr:from>
    <xdr:to>
      <xdr:col>13</xdr:col>
      <xdr:colOff>35719</xdr:colOff>
      <xdr:row>15</xdr:row>
      <xdr:rowOff>116971</xdr:rowOff>
    </xdr:to>
    <xdr:pic>
      <xdr:nvPicPr>
        <xdr:cNvPr id="27" name="図 26">
          <a:extLst>
            <a:ext uri="{FF2B5EF4-FFF2-40B4-BE49-F238E27FC236}">
              <a16:creationId xmlns:a16="http://schemas.microsoft.com/office/drawing/2014/main" id="{75746A7F-454D-2287-F9A3-A0E7DE79FED2}"/>
            </a:ext>
          </a:extLst>
        </xdr:cNvPr>
        <xdr:cNvPicPr>
          <a:picLocks noChangeAspect="1"/>
        </xdr:cNvPicPr>
      </xdr:nvPicPr>
      <xdr:blipFill>
        <a:blip xmlns:r="http://schemas.openxmlformats.org/officeDocument/2006/relationships" r:embed="rId1"/>
        <a:stretch>
          <a:fillRect/>
        </a:stretch>
      </xdr:blipFill>
      <xdr:spPr>
        <a:xfrm>
          <a:off x="797720" y="1"/>
          <a:ext cx="7393780" cy="2795876"/>
        </a:xfrm>
        <a:prstGeom prst="rect">
          <a:avLst/>
        </a:prstGeom>
      </xdr:spPr>
    </xdr:pic>
    <xdr:clientData/>
  </xdr:twoCellAnchor>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xdr:from>
      <xdr:col>10</xdr:col>
      <xdr:colOff>416718</xdr:colOff>
      <xdr:row>1</xdr:row>
      <xdr:rowOff>23812</xdr:rowOff>
    </xdr:from>
    <xdr:to>
      <xdr:col>11</xdr:col>
      <xdr:colOff>607218</xdr:colOff>
      <xdr:row>3</xdr:row>
      <xdr:rowOff>142875</xdr:rowOff>
    </xdr:to>
    <xdr:sp macro="" textlink="">
      <xdr:nvSpPr>
        <xdr:cNvPr id="26" name="テキスト ボックス 25">
          <a:extLst>
            <a:ext uri="{FF2B5EF4-FFF2-40B4-BE49-F238E27FC236}">
              <a16:creationId xmlns:a16="http://schemas.microsoft.com/office/drawing/2014/main" id="{F3D7133F-089B-6393-14B9-66802B2FDC5C}"/>
            </a:ext>
          </a:extLst>
        </xdr:cNvPr>
        <xdr:cNvSpPr txBox="1"/>
      </xdr:nvSpPr>
      <xdr:spPr>
        <a:xfrm>
          <a:off x="6715124" y="202406"/>
          <a:ext cx="809625"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solidFill>
                <a:srgbClr val="FF0000"/>
              </a:solidFill>
            </a:rPr>
            <a:t>週足</a:t>
          </a:r>
        </a:p>
      </xdr:txBody>
    </xdr:sp>
    <xdr:clientData/>
  </xdr:twoCellAnchor>
  <xdr:twoCellAnchor>
    <xdr:from>
      <xdr:col>1</xdr:col>
      <xdr:colOff>35718</xdr:colOff>
      <xdr:row>11</xdr:row>
      <xdr:rowOff>11906</xdr:rowOff>
    </xdr:from>
    <xdr:to>
      <xdr:col>9</xdr:col>
      <xdr:colOff>71438</xdr:colOff>
      <xdr:row>15</xdr:row>
      <xdr:rowOff>35719</xdr:rowOff>
    </xdr:to>
    <xdr:sp macro="" textlink="">
      <xdr:nvSpPr>
        <xdr:cNvPr id="28" name="テキスト ボックス 27">
          <a:extLst>
            <a:ext uri="{FF2B5EF4-FFF2-40B4-BE49-F238E27FC236}">
              <a16:creationId xmlns:a16="http://schemas.microsoft.com/office/drawing/2014/main" id="{EC6BCAAB-E90A-5E26-9293-C7850A837448}"/>
            </a:ext>
          </a:extLst>
        </xdr:cNvPr>
        <xdr:cNvSpPr txBox="1"/>
      </xdr:nvSpPr>
      <xdr:spPr>
        <a:xfrm>
          <a:off x="833437" y="1976437"/>
          <a:ext cx="4917282" cy="7381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300" b="1">
              <a:solidFill>
                <a:schemeClr val="tx1"/>
              </a:solidFill>
            </a:rPr>
            <a:t>ダウントレンドだったがチャネルを上抜けして逆三尊形成中？</a:t>
          </a:r>
          <a:endParaRPr kumimoji="1" lang="en-US" altLang="ja-JP" sz="1300" b="1">
            <a:solidFill>
              <a:schemeClr val="tx1"/>
            </a:solidFill>
          </a:endParaRPr>
        </a:p>
        <a:p>
          <a:pPr algn="l"/>
          <a:r>
            <a:rPr kumimoji="1" lang="ja-JP" altLang="en-US" sz="1300" b="1">
              <a:solidFill>
                <a:schemeClr val="tx1"/>
              </a:solidFill>
            </a:rPr>
            <a:t>前回安値とのサポレジ転換して下に抜けるか？（水色ライン）</a:t>
          </a:r>
        </a:p>
      </xdr:txBody>
    </xdr:sp>
    <xdr:clientData/>
  </xdr:twoCellAnchor>
  <xdr:twoCellAnchor editAs="oneCell">
    <xdr:from>
      <xdr:col>1</xdr:col>
      <xdr:colOff>23813</xdr:colOff>
      <xdr:row>15</xdr:row>
      <xdr:rowOff>178593</xdr:rowOff>
    </xdr:from>
    <xdr:to>
      <xdr:col>13</xdr:col>
      <xdr:colOff>22698</xdr:colOff>
      <xdr:row>31</xdr:row>
      <xdr:rowOff>107156</xdr:rowOff>
    </xdr:to>
    <xdr:pic>
      <xdr:nvPicPr>
        <xdr:cNvPr id="29" name="図 28">
          <a:extLst>
            <a:ext uri="{FF2B5EF4-FFF2-40B4-BE49-F238E27FC236}">
              <a16:creationId xmlns:a16="http://schemas.microsoft.com/office/drawing/2014/main" id="{A74A4541-51C0-0CD3-85AC-503695CA73F2}"/>
            </a:ext>
          </a:extLst>
        </xdr:cNvPr>
        <xdr:cNvPicPr>
          <a:picLocks noChangeAspect="1"/>
        </xdr:cNvPicPr>
      </xdr:nvPicPr>
      <xdr:blipFill>
        <a:blip xmlns:r="http://schemas.openxmlformats.org/officeDocument/2006/relationships" r:embed="rId2"/>
        <a:stretch>
          <a:fillRect/>
        </a:stretch>
      </xdr:blipFill>
      <xdr:spPr>
        <a:xfrm>
          <a:off x="821532" y="2857499"/>
          <a:ext cx="7356947" cy="2786063"/>
        </a:xfrm>
        <a:prstGeom prst="rect">
          <a:avLst/>
        </a:prstGeom>
      </xdr:spPr>
    </xdr:pic>
    <xdr:clientData/>
  </xdr:twoCellAnchor>
  <xdr:twoCellAnchor>
    <xdr:from>
      <xdr:col>1</xdr:col>
      <xdr:colOff>47624</xdr:colOff>
      <xdr:row>16</xdr:row>
      <xdr:rowOff>23812</xdr:rowOff>
    </xdr:from>
    <xdr:to>
      <xdr:col>2</xdr:col>
      <xdr:colOff>309562</xdr:colOff>
      <xdr:row>18</xdr:row>
      <xdr:rowOff>142874</xdr:rowOff>
    </xdr:to>
    <xdr:sp macro="" textlink="">
      <xdr:nvSpPr>
        <xdr:cNvPr id="30" name="テキスト ボックス 29">
          <a:extLst>
            <a:ext uri="{FF2B5EF4-FFF2-40B4-BE49-F238E27FC236}">
              <a16:creationId xmlns:a16="http://schemas.microsoft.com/office/drawing/2014/main" id="{529F69FF-AC18-794E-F37E-8B5BF63B3903}"/>
            </a:ext>
          </a:extLst>
        </xdr:cNvPr>
        <xdr:cNvSpPr txBox="1"/>
      </xdr:nvSpPr>
      <xdr:spPr>
        <a:xfrm>
          <a:off x="845343" y="2881312"/>
          <a:ext cx="809625"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solidFill>
                <a:srgbClr val="FF0000"/>
              </a:solidFill>
            </a:rPr>
            <a:t>日足</a:t>
          </a:r>
        </a:p>
      </xdr:txBody>
    </xdr:sp>
    <xdr:clientData/>
  </xdr:twoCellAnchor>
  <xdr:twoCellAnchor>
    <xdr:from>
      <xdr:col>1</xdr:col>
      <xdr:colOff>71437</xdr:colOff>
      <xdr:row>26</xdr:row>
      <xdr:rowOff>83342</xdr:rowOff>
    </xdr:from>
    <xdr:to>
      <xdr:col>6</xdr:col>
      <xdr:colOff>166688</xdr:colOff>
      <xdr:row>30</xdr:row>
      <xdr:rowOff>23812</xdr:rowOff>
    </xdr:to>
    <xdr:sp macro="" textlink="">
      <xdr:nvSpPr>
        <xdr:cNvPr id="31" name="テキスト ボックス 30">
          <a:extLst>
            <a:ext uri="{FF2B5EF4-FFF2-40B4-BE49-F238E27FC236}">
              <a16:creationId xmlns:a16="http://schemas.microsoft.com/office/drawing/2014/main" id="{8ACA2F2F-9D01-2C50-8860-A3D19340F37E}"/>
            </a:ext>
          </a:extLst>
        </xdr:cNvPr>
        <xdr:cNvSpPr txBox="1"/>
      </xdr:nvSpPr>
      <xdr:spPr>
        <a:xfrm>
          <a:off x="869156" y="4726780"/>
          <a:ext cx="3119438" cy="6548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300" b="1">
              <a:solidFill>
                <a:schemeClr val="tx1"/>
              </a:solidFill>
            </a:rPr>
            <a:t>現在</a:t>
          </a:r>
          <a:r>
            <a:rPr kumimoji="1" lang="en-US" altLang="ja-JP" sz="1300" b="1">
              <a:solidFill>
                <a:schemeClr val="tx1"/>
              </a:solidFill>
            </a:rPr>
            <a:t>FI</a:t>
          </a:r>
          <a:r>
            <a:rPr kumimoji="1" lang="ja-JP" altLang="en-US" sz="1300" b="1">
              <a:solidFill>
                <a:schemeClr val="tx1"/>
              </a:solidFill>
            </a:rPr>
            <a:t>ｂ</a:t>
          </a:r>
          <a:r>
            <a:rPr kumimoji="1" lang="en-US" altLang="ja-JP" sz="1300" b="1">
              <a:solidFill>
                <a:schemeClr val="tx1"/>
              </a:solidFill>
            </a:rPr>
            <a:t>23.6</a:t>
          </a:r>
          <a:r>
            <a:rPr kumimoji="1" lang="ja-JP" altLang="en-US" sz="1300" b="1">
              <a:solidFill>
                <a:schemeClr val="tx1"/>
              </a:solidFill>
            </a:rPr>
            <a:t>でレジスタンスになっている（週足三尊右肩あたり）</a:t>
          </a:r>
        </a:p>
      </xdr:txBody>
    </xdr:sp>
    <xdr:clientData/>
  </xdr:twoCellAnchor>
  <xdr:twoCellAnchor editAs="oneCell">
    <xdr:from>
      <xdr:col>13</xdr:col>
      <xdr:colOff>130968</xdr:colOff>
      <xdr:row>0</xdr:row>
      <xdr:rowOff>0</xdr:rowOff>
    </xdr:from>
    <xdr:to>
      <xdr:col>25</xdr:col>
      <xdr:colOff>123235</xdr:colOff>
      <xdr:row>15</xdr:row>
      <xdr:rowOff>126951</xdr:rowOff>
    </xdr:to>
    <xdr:pic>
      <xdr:nvPicPr>
        <xdr:cNvPr id="32" name="図 31">
          <a:extLst>
            <a:ext uri="{FF2B5EF4-FFF2-40B4-BE49-F238E27FC236}">
              <a16:creationId xmlns:a16="http://schemas.microsoft.com/office/drawing/2014/main" id="{8A85607D-77F9-DE44-7180-7286D6B65018}"/>
            </a:ext>
          </a:extLst>
        </xdr:cNvPr>
        <xdr:cNvPicPr>
          <a:picLocks noChangeAspect="1"/>
        </xdr:cNvPicPr>
      </xdr:nvPicPr>
      <xdr:blipFill>
        <a:blip xmlns:r="http://schemas.openxmlformats.org/officeDocument/2006/relationships" r:embed="rId3"/>
        <a:stretch>
          <a:fillRect/>
        </a:stretch>
      </xdr:blipFill>
      <xdr:spPr>
        <a:xfrm>
          <a:off x="8286749" y="0"/>
          <a:ext cx="7421767" cy="2805857"/>
        </a:xfrm>
        <a:prstGeom prst="rect">
          <a:avLst/>
        </a:prstGeom>
      </xdr:spPr>
    </xdr:pic>
    <xdr:clientData/>
  </xdr:twoCellAnchor>
  <xdr:twoCellAnchor>
    <xdr:from>
      <xdr:col>17</xdr:col>
      <xdr:colOff>619124</xdr:colOff>
      <xdr:row>1</xdr:row>
      <xdr:rowOff>130968</xdr:rowOff>
    </xdr:from>
    <xdr:to>
      <xdr:col>19</xdr:col>
      <xdr:colOff>190499</xdr:colOff>
      <xdr:row>4</xdr:row>
      <xdr:rowOff>71437</xdr:rowOff>
    </xdr:to>
    <xdr:sp macro="" textlink="">
      <xdr:nvSpPr>
        <xdr:cNvPr id="33" name="テキスト ボックス 32">
          <a:extLst>
            <a:ext uri="{FF2B5EF4-FFF2-40B4-BE49-F238E27FC236}">
              <a16:creationId xmlns:a16="http://schemas.microsoft.com/office/drawing/2014/main" id="{976FDAFF-1D94-2E76-00C9-1BBFBD6D27EB}"/>
            </a:ext>
          </a:extLst>
        </xdr:cNvPr>
        <xdr:cNvSpPr txBox="1"/>
      </xdr:nvSpPr>
      <xdr:spPr>
        <a:xfrm>
          <a:off x="11251405" y="309562"/>
          <a:ext cx="809625"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2000" b="1">
              <a:solidFill>
                <a:srgbClr val="FF0000"/>
              </a:solidFill>
            </a:rPr>
            <a:t>4H</a:t>
          </a:r>
          <a:r>
            <a:rPr kumimoji="1" lang="ja-JP" altLang="en-US" sz="2000" b="1">
              <a:solidFill>
                <a:srgbClr val="FF0000"/>
              </a:solidFill>
            </a:rPr>
            <a:t>足</a:t>
          </a:r>
        </a:p>
      </xdr:txBody>
    </xdr:sp>
    <xdr:clientData/>
  </xdr:twoCellAnchor>
  <xdr:twoCellAnchor>
    <xdr:from>
      <xdr:col>13</xdr:col>
      <xdr:colOff>178594</xdr:colOff>
      <xdr:row>13</xdr:row>
      <xdr:rowOff>23811</xdr:rowOff>
    </xdr:from>
    <xdr:to>
      <xdr:col>20</xdr:col>
      <xdr:colOff>369094</xdr:colOff>
      <xdr:row>18</xdr:row>
      <xdr:rowOff>119062</xdr:rowOff>
    </xdr:to>
    <xdr:sp macro="" textlink="">
      <xdr:nvSpPr>
        <xdr:cNvPr id="34" name="テキスト ボックス 33">
          <a:extLst>
            <a:ext uri="{FF2B5EF4-FFF2-40B4-BE49-F238E27FC236}">
              <a16:creationId xmlns:a16="http://schemas.microsoft.com/office/drawing/2014/main" id="{8F2CE71B-3612-5396-7C06-A663F72D32AA}"/>
            </a:ext>
          </a:extLst>
        </xdr:cNvPr>
        <xdr:cNvSpPr txBox="1"/>
      </xdr:nvSpPr>
      <xdr:spPr>
        <a:xfrm>
          <a:off x="8334375" y="2345530"/>
          <a:ext cx="4524375" cy="9882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1300" b="1">
              <a:solidFill>
                <a:schemeClr val="tx1"/>
              </a:solidFill>
            </a:rPr>
            <a:t>Fib23.6</a:t>
          </a:r>
          <a:r>
            <a:rPr kumimoji="1" lang="ja-JP" altLang="en-US" sz="1300" b="1">
              <a:solidFill>
                <a:schemeClr val="tx1"/>
              </a:solidFill>
            </a:rPr>
            <a:t>レジスタンスエリアでトリプルボトム？逆三尊？が発生し転換しているこのまま上昇するか水平線でトレンド転換するか見ていく</a:t>
          </a:r>
        </a:p>
      </xdr:txBody>
    </xdr:sp>
    <xdr:clientData/>
  </xdr:twoCellAnchor>
  <xdr:twoCellAnchor editAs="oneCell">
    <xdr:from>
      <xdr:col>1</xdr:col>
      <xdr:colOff>0</xdr:colOff>
      <xdr:row>33</xdr:row>
      <xdr:rowOff>0</xdr:rowOff>
    </xdr:from>
    <xdr:to>
      <xdr:col>21</xdr:col>
      <xdr:colOff>559009</xdr:colOff>
      <xdr:row>59</xdr:row>
      <xdr:rowOff>145939</xdr:rowOff>
    </xdr:to>
    <xdr:pic>
      <xdr:nvPicPr>
        <xdr:cNvPr id="35" name="図 34">
          <a:extLst>
            <a:ext uri="{FF2B5EF4-FFF2-40B4-BE49-F238E27FC236}">
              <a16:creationId xmlns:a16="http://schemas.microsoft.com/office/drawing/2014/main" id="{F46FBDA0-F234-4DCF-C603-BC1EF32763EF}"/>
            </a:ext>
          </a:extLst>
        </xdr:cNvPr>
        <xdr:cNvPicPr>
          <a:picLocks noChangeAspect="1"/>
        </xdr:cNvPicPr>
      </xdr:nvPicPr>
      <xdr:blipFill>
        <a:blip xmlns:r="http://schemas.openxmlformats.org/officeDocument/2006/relationships" r:embed="rId4"/>
        <a:stretch>
          <a:fillRect/>
        </a:stretch>
      </xdr:blipFill>
      <xdr:spPr>
        <a:xfrm>
          <a:off x="797719" y="5893594"/>
          <a:ext cx="12870071" cy="4896533"/>
        </a:xfrm>
        <a:prstGeom prst="rect">
          <a:avLst/>
        </a:prstGeom>
      </xdr:spPr>
    </xdr:pic>
    <xdr:clientData/>
  </xdr:twoCellAnchor>
  <xdr:twoCellAnchor>
    <xdr:from>
      <xdr:col>1</xdr:col>
      <xdr:colOff>95250</xdr:colOff>
      <xdr:row>34</xdr:row>
      <xdr:rowOff>47624</xdr:rowOff>
    </xdr:from>
    <xdr:to>
      <xdr:col>11</xdr:col>
      <xdr:colOff>11906</xdr:colOff>
      <xdr:row>39</xdr:row>
      <xdr:rowOff>142876</xdr:rowOff>
    </xdr:to>
    <xdr:sp macro="" textlink="">
      <xdr:nvSpPr>
        <xdr:cNvPr id="36" name="テキスト ボックス 35">
          <a:extLst>
            <a:ext uri="{FF2B5EF4-FFF2-40B4-BE49-F238E27FC236}">
              <a16:creationId xmlns:a16="http://schemas.microsoft.com/office/drawing/2014/main" id="{96D3388C-9564-04F6-7596-01ED201A5EB5}"/>
            </a:ext>
          </a:extLst>
        </xdr:cNvPr>
        <xdr:cNvSpPr txBox="1"/>
      </xdr:nvSpPr>
      <xdr:spPr>
        <a:xfrm>
          <a:off x="892969" y="6119812"/>
          <a:ext cx="6036468" cy="9882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300" b="1">
              <a:solidFill>
                <a:schemeClr val="tx1"/>
              </a:solidFill>
            </a:rPr>
            <a:t>直近で急上昇して水平線を抜けたが</a:t>
          </a:r>
          <a:r>
            <a:rPr kumimoji="1" lang="en-US" altLang="ja-JP" sz="1300" b="1">
              <a:solidFill>
                <a:schemeClr val="tx1"/>
              </a:solidFill>
            </a:rPr>
            <a:t>Fib23.6</a:t>
          </a:r>
          <a:r>
            <a:rPr kumimoji="1" lang="ja-JP" altLang="en-US" sz="1300" b="1">
              <a:solidFill>
                <a:schemeClr val="tx1"/>
              </a:solidFill>
            </a:rPr>
            <a:t>あたりでレジスタンスになりもみもみして不格好ではあるが</a:t>
          </a:r>
          <a:r>
            <a:rPr kumimoji="1" lang="en-US" altLang="ja-JP" sz="1300" b="1">
              <a:solidFill>
                <a:schemeClr val="tx1"/>
              </a:solidFill>
            </a:rPr>
            <a:t>DT</a:t>
          </a:r>
          <a:r>
            <a:rPr kumimoji="1" lang="ja-JP" altLang="en-US" sz="1300" b="1">
              <a:solidFill>
                <a:schemeClr val="tx1"/>
              </a:solidFill>
            </a:rPr>
            <a:t>を形成しているように見える</a:t>
          </a:r>
          <a:endParaRPr kumimoji="1" lang="en-US" altLang="ja-JP" sz="1300" b="1">
            <a:solidFill>
              <a:schemeClr val="tx1"/>
            </a:solidFill>
          </a:endParaRPr>
        </a:p>
        <a:p>
          <a:pPr algn="l"/>
          <a:r>
            <a:rPr kumimoji="1" lang="ja-JP" altLang="en-US" sz="1300" b="1">
              <a:solidFill>
                <a:schemeClr val="tx1"/>
              </a:solidFill>
            </a:rPr>
            <a:t>ネックラインを抜けたところで戻りを分割エントリーしていく</a:t>
          </a:r>
        </a:p>
      </xdr:txBody>
    </xdr:sp>
    <xdr:clientData/>
  </xdr:twoCellAnchor>
  <xdr:twoCellAnchor>
    <xdr:from>
      <xdr:col>16</xdr:col>
      <xdr:colOff>166688</xdr:colOff>
      <xdr:row>33</xdr:row>
      <xdr:rowOff>83343</xdr:rowOff>
    </xdr:from>
    <xdr:to>
      <xdr:col>17</xdr:col>
      <xdr:colOff>583406</xdr:colOff>
      <xdr:row>39</xdr:row>
      <xdr:rowOff>154781</xdr:rowOff>
    </xdr:to>
    <xdr:cxnSp macro="">
      <xdr:nvCxnSpPr>
        <xdr:cNvPr id="38" name="直線コネクタ 37">
          <a:extLst>
            <a:ext uri="{FF2B5EF4-FFF2-40B4-BE49-F238E27FC236}">
              <a16:creationId xmlns:a16="http://schemas.microsoft.com/office/drawing/2014/main" id="{08A245F1-815C-F032-0F52-E16319754720}"/>
            </a:ext>
          </a:extLst>
        </xdr:cNvPr>
        <xdr:cNvCxnSpPr/>
      </xdr:nvCxnSpPr>
      <xdr:spPr>
        <a:xfrm flipV="1">
          <a:off x="10179844" y="5976937"/>
          <a:ext cx="1035843" cy="1143000"/>
        </a:xfrm>
        <a:prstGeom prst="line">
          <a:avLst/>
        </a:prstGeom>
        <a:ln w="12700">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595313</xdr:colOff>
      <xdr:row>33</xdr:row>
      <xdr:rowOff>47625</xdr:rowOff>
    </xdr:from>
    <xdr:to>
      <xdr:col>20</xdr:col>
      <xdr:colOff>381000</xdr:colOff>
      <xdr:row>36</xdr:row>
      <xdr:rowOff>130968</xdr:rowOff>
    </xdr:to>
    <xdr:cxnSp macro="">
      <xdr:nvCxnSpPr>
        <xdr:cNvPr id="39" name="直線コネクタ 38">
          <a:extLst>
            <a:ext uri="{FF2B5EF4-FFF2-40B4-BE49-F238E27FC236}">
              <a16:creationId xmlns:a16="http://schemas.microsoft.com/office/drawing/2014/main" id="{FD890882-09C9-51E2-9FA3-03222E669202}"/>
            </a:ext>
          </a:extLst>
        </xdr:cNvPr>
        <xdr:cNvCxnSpPr/>
      </xdr:nvCxnSpPr>
      <xdr:spPr>
        <a:xfrm flipV="1">
          <a:off x="11846719" y="5941219"/>
          <a:ext cx="1023937" cy="619124"/>
        </a:xfrm>
        <a:prstGeom prst="line">
          <a:avLst/>
        </a:prstGeom>
        <a:ln w="12700">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381000</xdr:colOff>
      <xdr:row>33</xdr:row>
      <xdr:rowOff>59531</xdr:rowOff>
    </xdr:from>
    <xdr:to>
      <xdr:col>21</xdr:col>
      <xdr:colOff>238125</xdr:colOff>
      <xdr:row>35</xdr:row>
      <xdr:rowOff>11906</xdr:rowOff>
    </xdr:to>
    <xdr:cxnSp macro="">
      <xdr:nvCxnSpPr>
        <xdr:cNvPr id="40" name="直線コネクタ 39">
          <a:extLst>
            <a:ext uri="{FF2B5EF4-FFF2-40B4-BE49-F238E27FC236}">
              <a16:creationId xmlns:a16="http://schemas.microsoft.com/office/drawing/2014/main" id="{BF6F078A-BAE5-9287-4118-88E5DD322FA3}"/>
            </a:ext>
          </a:extLst>
        </xdr:cNvPr>
        <xdr:cNvCxnSpPr/>
      </xdr:nvCxnSpPr>
      <xdr:spPr>
        <a:xfrm flipH="1" flipV="1">
          <a:off x="12870656" y="5953125"/>
          <a:ext cx="476250" cy="309562"/>
        </a:xfrm>
        <a:prstGeom prst="line">
          <a:avLst/>
        </a:prstGeom>
        <a:ln w="12700">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0</xdr:colOff>
      <xdr:row>33</xdr:row>
      <xdr:rowOff>107156</xdr:rowOff>
    </xdr:from>
    <xdr:to>
      <xdr:col>18</xdr:col>
      <xdr:colOff>583406</xdr:colOff>
      <xdr:row>36</xdr:row>
      <xdr:rowOff>130969</xdr:rowOff>
    </xdr:to>
    <xdr:cxnSp macro="">
      <xdr:nvCxnSpPr>
        <xdr:cNvPr id="42" name="直線コネクタ 41">
          <a:extLst>
            <a:ext uri="{FF2B5EF4-FFF2-40B4-BE49-F238E27FC236}">
              <a16:creationId xmlns:a16="http://schemas.microsoft.com/office/drawing/2014/main" id="{D3FE004A-35C9-CD3A-F630-448F32693175}"/>
            </a:ext>
          </a:extLst>
        </xdr:cNvPr>
        <xdr:cNvCxnSpPr/>
      </xdr:nvCxnSpPr>
      <xdr:spPr>
        <a:xfrm flipH="1" flipV="1">
          <a:off x="11251406" y="6000750"/>
          <a:ext cx="583406" cy="559594"/>
        </a:xfrm>
        <a:prstGeom prst="line">
          <a:avLst/>
        </a:prstGeom>
        <a:ln w="12700">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0</xdr:colOff>
      <xdr:row>60</xdr:row>
      <xdr:rowOff>0</xdr:rowOff>
    </xdr:from>
    <xdr:to>
      <xdr:col>21</xdr:col>
      <xdr:colOff>578062</xdr:colOff>
      <xdr:row>87</xdr:row>
      <xdr:rowOff>36396</xdr:rowOff>
    </xdr:to>
    <xdr:pic>
      <xdr:nvPicPr>
        <xdr:cNvPr id="48" name="図 47">
          <a:extLst>
            <a:ext uri="{FF2B5EF4-FFF2-40B4-BE49-F238E27FC236}">
              <a16:creationId xmlns:a16="http://schemas.microsoft.com/office/drawing/2014/main" id="{97FE1F8F-F903-27F5-2A6A-B23C0E0262E4}"/>
            </a:ext>
          </a:extLst>
        </xdr:cNvPr>
        <xdr:cNvPicPr>
          <a:picLocks noChangeAspect="1"/>
        </xdr:cNvPicPr>
      </xdr:nvPicPr>
      <xdr:blipFill>
        <a:blip xmlns:r="http://schemas.openxmlformats.org/officeDocument/2006/relationships" r:embed="rId5"/>
        <a:stretch>
          <a:fillRect/>
        </a:stretch>
      </xdr:blipFill>
      <xdr:spPr>
        <a:xfrm>
          <a:off x="797719" y="10822781"/>
          <a:ext cx="12889124" cy="4858428"/>
        </a:xfrm>
        <a:prstGeom prst="rect">
          <a:avLst/>
        </a:prstGeom>
      </xdr:spPr>
    </xdr:pic>
    <xdr:clientData/>
  </xdr:twoCellAnchor>
  <xdr:twoCellAnchor>
    <xdr:from>
      <xdr:col>3</xdr:col>
      <xdr:colOff>154781</xdr:colOff>
      <xdr:row>57</xdr:row>
      <xdr:rowOff>71437</xdr:rowOff>
    </xdr:from>
    <xdr:to>
      <xdr:col>4</xdr:col>
      <xdr:colOff>214313</xdr:colOff>
      <xdr:row>63</xdr:row>
      <xdr:rowOff>142874</xdr:rowOff>
    </xdr:to>
    <xdr:sp macro="" textlink="">
      <xdr:nvSpPr>
        <xdr:cNvPr id="49" name="矢印: 下 48">
          <a:extLst>
            <a:ext uri="{FF2B5EF4-FFF2-40B4-BE49-F238E27FC236}">
              <a16:creationId xmlns:a16="http://schemas.microsoft.com/office/drawing/2014/main" id="{DB07E06F-C11A-311A-8E19-E07541DF2BD8}"/>
            </a:ext>
          </a:extLst>
        </xdr:cNvPr>
        <xdr:cNvSpPr/>
      </xdr:nvSpPr>
      <xdr:spPr>
        <a:xfrm>
          <a:off x="2119312" y="10358437"/>
          <a:ext cx="678657" cy="1143000"/>
        </a:xfrm>
        <a:prstGeom prst="downArrow">
          <a:avLst/>
        </a:prstGeom>
        <a:solidFill>
          <a:srgbClr val="FF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83343</xdr:colOff>
      <xdr:row>64</xdr:row>
      <xdr:rowOff>35718</xdr:rowOff>
    </xdr:from>
    <xdr:to>
      <xdr:col>10</xdr:col>
      <xdr:colOff>619124</xdr:colOff>
      <xdr:row>73</xdr:row>
      <xdr:rowOff>23813</xdr:rowOff>
    </xdr:to>
    <xdr:sp macro="" textlink="">
      <xdr:nvSpPr>
        <xdr:cNvPr id="50" name="テキスト ボックス 49">
          <a:extLst>
            <a:ext uri="{FF2B5EF4-FFF2-40B4-BE49-F238E27FC236}">
              <a16:creationId xmlns:a16="http://schemas.microsoft.com/office/drawing/2014/main" id="{3F7E632D-D5EE-A1BA-39C5-C40E5B1B5B9E}"/>
            </a:ext>
          </a:extLst>
        </xdr:cNvPr>
        <xdr:cNvSpPr txBox="1"/>
      </xdr:nvSpPr>
      <xdr:spPr>
        <a:xfrm>
          <a:off x="881062" y="11572874"/>
          <a:ext cx="6036468" cy="15954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300" b="1">
              <a:solidFill>
                <a:schemeClr val="tx1"/>
              </a:solidFill>
            </a:rPr>
            <a:t>水色のボックスの戻りで</a:t>
          </a:r>
          <a:r>
            <a:rPr kumimoji="1" lang="en-US" altLang="ja-JP" sz="1300" b="1">
              <a:solidFill>
                <a:schemeClr val="tx1"/>
              </a:solidFill>
            </a:rPr>
            <a:t>Fib0</a:t>
          </a:r>
          <a:r>
            <a:rPr kumimoji="1" lang="ja-JP" altLang="en-US" sz="1300" b="1">
              <a:solidFill>
                <a:schemeClr val="tx1"/>
              </a:solidFill>
            </a:rPr>
            <a:t>～</a:t>
          </a:r>
          <a:r>
            <a:rPr kumimoji="1" lang="en-US" altLang="ja-JP" sz="1300" b="1">
              <a:solidFill>
                <a:schemeClr val="tx1"/>
              </a:solidFill>
            </a:rPr>
            <a:t>50</a:t>
          </a:r>
          <a:r>
            <a:rPr kumimoji="1" lang="ja-JP" altLang="en-US" sz="1300" b="1">
              <a:solidFill>
                <a:schemeClr val="tx1"/>
              </a:solidFill>
            </a:rPr>
            <a:t>の間で</a:t>
          </a:r>
          <a:r>
            <a:rPr kumimoji="1" lang="en-US" altLang="ja-JP" sz="1300" b="1">
              <a:solidFill>
                <a:schemeClr val="tx1"/>
              </a:solidFill>
            </a:rPr>
            <a:t>4</a:t>
          </a:r>
          <a:r>
            <a:rPr kumimoji="1" lang="ja-JP" altLang="en-US" sz="1300" b="1">
              <a:solidFill>
                <a:schemeClr val="tx1"/>
              </a:solidFill>
            </a:rPr>
            <a:t>回分割エントリーして</a:t>
          </a:r>
          <a:r>
            <a:rPr kumimoji="1" lang="en-US" altLang="ja-JP" sz="1300" b="1">
              <a:solidFill>
                <a:schemeClr val="tx1"/>
              </a:solidFill>
            </a:rPr>
            <a:t>-61.8</a:t>
          </a:r>
          <a:r>
            <a:rPr kumimoji="1" lang="ja-JP" altLang="en-US" sz="1300" b="1">
              <a:solidFill>
                <a:schemeClr val="tx1"/>
              </a:solidFill>
            </a:rPr>
            <a:t>で決済</a:t>
          </a:r>
          <a:endParaRPr kumimoji="1" lang="en-US" altLang="ja-JP" sz="1300" b="1">
            <a:solidFill>
              <a:schemeClr val="tx1"/>
            </a:solidFill>
          </a:endParaRPr>
        </a:p>
        <a:p>
          <a:pPr algn="l"/>
          <a:r>
            <a:rPr kumimoji="1" lang="ja-JP" altLang="en-US" sz="1300" b="1">
              <a:solidFill>
                <a:schemeClr val="tx1"/>
              </a:solidFill>
            </a:rPr>
            <a:t>ロットが</a:t>
          </a:r>
          <a:r>
            <a:rPr kumimoji="1" lang="en-US" altLang="ja-JP" sz="1300" b="1">
              <a:solidFill>
                <a:schemeClr val="tx1"/>
              </a:solidFill>
            </a:rPr>
            <a:t>0.05</a:t>
          </a:r>
          <a:r>
            <a:rPr kumimoji="1" lang="ja-JP" altLang="en-US" sz="1300" b="1">
              <a:solidFill>
                <a:schemeClr val="tx1"/>
              </a:solidFill>
            </a:rPr>
            <a:t>でエントリーできるとしたら</a:t>
          </a:r>
          <a:endParaRPr kumimoji="1" lang="en-US" altLang="ja-JP" sz="1300" b="1">
            <a:solidFill>
              <a:schemeClr val="tx1"/>
            </a:solidFill>
          </a:endParaRPr>
        </a:p>
        <a:p>
          <a:pPr algn="l"/>
          <a:r>
            <a:rPr kumimoji="1" lang="en-US" altLang="ja-JP" sz="1300" b="1">
              <a:solidFill>
                <a:schemeClr val="tx1"/>
              </a:solidFill>
            </a:rPr>
            <a:t>23.6</a:t>
          </a:r>
          <a:r>
            <a:rPr kumimoji="1" lang="ja-JP" altLang="en-US" sz="1300" b="1">
              <a:solidFill>
                <a:schemeClr val="tx1"/>
              </a:solidFill>
            </a:rPr>
            <a:t>，</a:t>
          </a:r>
          <a:r>
            <a:rPr kumimoji="1" lang="en-US" altLang="ja-JP" sz="1300" b="1">
              <a:solidFill>
                <a:schemeClr val="tx1"/>
              </a:solidFill>
            </a:rPr>
            <a:t>38.2</a:t>
          </a:r>
          <a:r>
            <a:rPr kumimoji="1" lang="ja-JP" altLang="en-US" sz="1300" b="1">
              <a:solidFill>
                <a:schemeClr val="tx1"/>
              </a:solidFill>
            </a:rPr>
            <a:t>，</a:t>
          </a:r>
          <a:r>
            <a:rPr kumimoji="1" lang="en-US" altLang="ja-JP" sz="1300" b="1">
              <a:solidFill>
                <a:schemeClr val="tx1"/>
              </a:solidFill>
            </a:rPr>
            <a:t>50</a:t>
          </a:r>
          <a:r>
            <a:rPr kumimoji="1" lang="ja-JP" altLang="en-US" sz="1300" b="1">
              <a:solidFill>
                <a:schemeClr val="tx1"/>
              </a:solidFill>
            </a:rPr>
            <a:t>で</a:t>
          </a:r>
          <a:r>
            <a:rPr kumimoji="1" lang="en-US" altLang="ja-JP" sz="1300" b="1">
              <a:solidFill>
                <a:schemeClr val="tx1"/>
              </a:solidFill>
            </a:rPr>
            <a:t>0.01</a:t>
          </a:r>
          <a:r>
            <a:rPr kumimoji="1" lang="ja-JP" altLang="en-US" sz="1300" b="1">
              <a:solidFill>
                <a:schemeClr val="tx1"/>
              </a:solidFill>
            </a:rPr>
            <a:t>エントリー、</a:t>
          </a:r>
          <a:r>
            <a:rPr kumimoji="1" lang="en-US" altLang="ja-JP" sz="1300" b="1">
              <a:solidFill>
                <a:schemeClr val="tx1"/>
              </a:solidFill>
            </a:rPr>
            <a:t>0</a:t>
          </a:r>
          <a:r>
            <a:rPr kumimoji="1" lang="ja-JP" altLang="en-US" sz="1300" b="1">
              <a:solidFill>
                <a:schemeClr val="tx1"/>
              </a:solidFill>
            </a:rPr>
            <a:t>で</a:t>
          </a:r>
          <a:r>
            <a:rPr kumimoji="1" lang="en-US" altLang="ja-JP" sz="1300" b="1">
              <a:solidFill>
                <a:schemeClr val="tx1"/>
              </a:solidFill>
            </a:rPr>
            <a:t>0.02</a:t>
          </a:r>
          <a:r>
            <a:rPr kumimoji="1" lang="ja-JP" altLang="en-US" sz="1300" b="1">
              <a:solidFill>
                <a:schemeClr val="tx1"/>
              </a:solidFill>
            </a:rPr>
            <a:t>エントリーになる。</a:t>
          </a:r>
          <a:endParaRPr kumimoji="1" lang="en-US" altLang="ja-JP" sz="1300" b="1">
            <a:solidFill>
              <a:schemeClr val="tx1"/>
            </a:solidFill>
          </a:endParaRPr>
        </a:p>
        <a:p>
          <a:pPr algn="l"/>
          <a:r>
            <a:rPr kumimoji="1" lang="ja-JP" altLang="en-US" sz="1300" b="1">
              <a:solidFill>
                <a:schemeClr val="tx1"/>
              </a:solidFill>
            </a:rPr>
            <a:t>本来は</a:t>
          </a:r>
          <a:r>
            <a:rPr kumimoji="1" lang="en-US" altLang="ja-JP" sz="1300" b="1">
              <a:solidFill>
                <a:schemeClr val="tx1"/>
              </a:solidFill>
            </a:rPr>
            <a:t>61.8</a:t>
          </a:r>
          <a:r>
            <a:rPr kumimoji="1" lang="ja-JP" altLang="en-US" sz="1300" b="1">
              <a:solidFill>
                <a:schemeClr val="tx1"/>
              </a:solidFill>
            </a:rPr>
            <a:t>まで戻ればすべて</a:t>
          </a:r>
          <a:r>
            <a:rPr kumimoji="1" lang="en-US" altLang="ja-JP" sz="1300" b="1">
              <a:solidFill>
                <a:schemeClr val="tx1"/>
              </a:solidFill>
            </a:rPr>
            <a:t>0.01</a:t>
          </a:r>
          <a:r>
            <a:rPr kumimoji="1" lang="ja-JP" altLang="en-US" sz="1300" b="1">
              <a:solidFill>
                <a:schemeClr val="tx1"/>
              </a:solidFill>
            </a:rPr>
            <a:t>でエントリー出来たがそこまで戻らなかったため残りは</a:t>
          </a:r>
          <a:r>
            <a:rPr kumimoji="1" lang="en-US" altLang="ja-JP" sz="1300" b="1">
              <a:solidFill>
                <a:schemeClr val="tx1"/>
              </a:solidFill>
            </a:rPr>
            <a:t>0</a:t>
          </a:r>
          <a:r>
            <a:rPr kumimoji="1" lang="ja-JP" altLang="en-US" sz="1300" b="1">
              <a:solidFill>
                <a:schemeClr val="tx1"/>
              </a:solidFill>
            </a:rPr>
            <a:t>で残りのロットを上乗せした</a:t>
          </a:r>
          <a:endParaRPr kumimoji="1" lang="en-US" altLang="ja-JP" sz="1300" b="1">
            <a:solidFill>
              <a:schemeClr val="tx1"/>
            </a:solidFill>
          </a:endParaRPr>
        </a:p>
        <a:p>
          <a:pPr algn="l"/>
          <a:endParaRPr kumimoji="1" lang="ja-JP" altLang="en-US" sz="1300" b="1">
            <a:solidFill>
              <a:schemeClr val="tx1"/>
            </a:solidFill>
          </a:endParaRPr>
        </a:p>
      </xdr:txBody>
    </xdr:sp>
    <xdr:clientData/>
  </xdr:twoCellAnchor>
  <xdr:twoCellAnchor editAs="oneCell">
    <xdr:from>
      <xdr:col>1</xdr:col>
      <xdr:colOff>0</xdr:colOff>
      <xdr:row>88</xdr:row>
      <xdr:rowOff>0</xdr:rowOff>
    </xdr:from>
    <xdr:to>
      <xdr:col>21</xdr:col>
      <xdr:colOff>539956</xdr:colOff>
      <xdr:row>114</xdr:row>
      <xdr:rowOff>103074</xdr:rowOff>
    </xdr:to>
    <xdr:pic>
      <xdr:nvPicPr>
        <xdr:cNvPr id="51" name="図 50">
          <a:extLst>
            <a:ext uri="{FF2B5EF4-FFF2-40B4-BE49-F238E27FC236}">
              <a16:creationId xmlns:a16="http://schemas.microsoft.com/office/drawing/2014/main" id="{B924236D-E4EA-FC1B-AF1D-F294D07E324B}"/>
            </a:ext>
          </a:extLst>
        </xdr:cNvPr>
        <xdr:cNvPicPr>
          <a:picLocks noChangeAspect="1"/>
        </xdr:cNvPicPr>
      </xdr:nvPicPr>
      <xdr:blipFill>
        <a:blip xmlns:r="http://schemas.openxmlformats.org/officeDocument/2006/relationships" r:embed="rId6"/>
        <a:stretch>
          <a:fillRect/>
        </a:stretch>
      </xdr:blipFill>
      <xdr:spPr>
        <a:xfrm>
          <a:off x="797719" y="15823406"/>
          <a:ext cx="12851018" cy="4877481"/>
        </a:xfrm>
        <a:prstGeom prst="rect">
          <a:avLst/>
        </a:prstGeom>
      </xdr:spPr>
    </xdr:pic>
    <xdr:clientData/>
  </xdr:twoCellAnchor>
  <xdr:twoCellAnchor>
    <xdr:from>
      <xdr:col>5</xdr:col>
      <xdr:colOff>142874</xdr:colOff>
      <xdr:row>107</xdr:row>
      <xdr:rowOff>71436</xdr:rowOff>
    </xdr:from>
    <xdr:to>
      <xdr:col>15</xdr:col>
      <xdr:colOff>309562</xdr:colOff>
      <xdr:row>112</xdr:row>
      <xdr:rowOff>35718</xdr:rowOff>
    </xdr:to>
    <xdr:sp macro="" textlink="">
      <xdr:nvSpPr>
        <xdr:cNvPr id="52" name="テキスト ボックス 51">
          <a:extLst>
            <a:ext uri="{FF2B5EF4-FFF2-40B4-BE49-F238E27FC236}">
              <a16:creationId xmlns:a16="http://schemas.microsoft.com/office/drawing/2014/main" id="{CDF3E0D6-3AC8-CCCE-EC0C-878B0C6A8969}"/>
            </a:ext>
          </a:extLst>
        </xdr:cNvPr>
        <xdr:cNvSpPr txBox="1"/>
      </xdr:nvSpPr>
      <xdr:spPr>
        <a:xfrm>
          <a:off x="3345655" y="19288124"/>
          <a:ext cx="6357938" cy="9882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300" b="1">
              <a:solidFill>
                <a:schemeClr val="tx1"/>
              </a:solidFill>
            </a:rPr>
            <a:t>一度水平線まで上がったがまた下がり</a:t>
          </a:r>
          <a:r>
            <a:rPr kumimoji="1" lang="en-US" altLang="ja-JP" sz="1300" b="1">
              <a:solidFill>
                <a:schemeClr val="tx1"/>
              </a:solidFill>
            </a:rPr>
            <a:t>23.6</a:t>
          </a:r>
          <a:r>
            <a:rPr kumimoji="1" lang="ja-JP" altLang="en-US" sz="1300" b="1">
              <a:solidFill>
                <a:schemeClr val="tx1"/>
              </a:solidFill>
            </a:rPr>
            <a:t>でレジスタンスになる値動きが発生した。</a:t>
          </a:r>
          <a:r>
            <a:rPr kumimoji="1" lang="en-US" altLang="ja-JP" sz="1300" b="1">
              <a:solidFill>
                <a:schemeClr val="tx1"/>
              </a:solidFill>
            </a:rPr>
            <a:t>DB</a:t>
          </a:r>
          <a:r>
            <a:rPr kumimoji="1" lang="ja-JP" altLang="en-US" sz="1300" b="1">
              <a:solidFill>
                <a:schemeClr val="tx1"/>
              </a:solidFill>
            </a:rPr>
            <a:t>を形成しているように見えるためネックライン抜けの戻りを分割エントリーしていく</a:t>
          </a:r>
        </a:p>
      </xdr:txBody>
    </xdr:sp>
    <xdr:clientData/>
  </xdr:twoCellAnchor>
  <xdr:twoCellAnchor editAs="oneCell">
    <xdr:from>
      <xdr:col>1</xdr:col>
      <xdr:colOff>0</xdr:colOff>
      <xdr:row>115</xdr:row>
      <xdr:rowOff>0</xdr:rowOff>
    </xdr:from>
    <xdr:to>
      <xdr:col>21</xdr:col>
      <xdr:colOff>539956</xdr:colOff>
      <xdr:row>142</xdr:row>
      <xdr:rowOff>45922</xdr:rowOff>
    </xdr:to>
    <xdr:pic>
      <xdr:nvPicPr>
        <xdr:cNvPr id="54" name="図 53">
          <a:extLst>
            <a:ext uri="{FF2B5EF4-FFF2-40B4-BE49-F238E27FC236}">
              <a16:creationId xmlns:a16="http://schemas.microsoft.com/office/drawing/2014/main" id="{E2840FE5-B791-B853-D7AE-C6083FD84B64}"/>
            </a:ext>
          </a:extLst>
        </xdr:cNvPr>
        <xdr:cNvPicPr>
          <a:picLocks noChangeAspect="1"/>
        </xdr:cNvPicPr>
      </xdr:nvPicPr>
      <xdr:blipFill>
        <a:blip xmlns:r="http://schemas.openxmlformats.org/officeDocument/2006/relationships" r:embed="rId7"/>
        <a:stretch>
          <a:fillRect/>
        </a:stretch>
      </xdr:blipFill>
      <xdr:spPr>
        <a:xfrm>
          <a:off x="797719" y="20776406"/>
          <a:ext cx="12851018" cy="4867954"/>
        </a:xfrm>
        <a:prstGeom prst="rect">
          <a:avLst/>
        </a:prstGeom>
      </xdr:spPr>
    </xdr:pic>
    <xdr:clientData/>
  </xdr:twoCellAnchor>
  <xdr:twoCellAnchor>
    <xdr:from>
      <xdr:col>3</xdr:col>
      <xdr:colOff>440532</xdr:colOff>
      <xdr:row>112</xdr:row>
      <xdr:rowOff>71436</xdr:rowOff>
    </xdr:from>
    <xdr:to>
      <xdr:col>4</xdr:col>
      <xdr:colOff>500064</xdr:colOff>
      <xdr:row>118</xdr:row>
      <xdr:rowOff>142873</xdr:rowOff>
    </xdr:to>
    <xdr:sp macro="" textlink="">
      <xdr:nvSpPr>
        <xdr:cNvPr id="55" name="矢印: 下 54">
          <a:extLst>
            <a:ext uri="{FF2B5EF4-FFF2-40B4-BE49-F238E27FC236}">
              <a16:creationId xmlns:a16="http://schemas.microsoft.com/office/drawing/2014/main" id="{F3AF5233-2D39-A5DA-3292-59FF726484B4}"/>
            </a:ext>
          </a:extLst>
        </xdr:cNvPr>
        <xdr:cNvSpPr/>
      </xdr:nvSpPr>
      <xdr:spPr>
        <a:xfrm>
          <a:off x="2405063" y="20312061"/>
          <a:ext cx="678657" cy="1143000"/>
        </a:xfrm>
        <a:prstGeom prst="downArrow">
          <a:avLst/>
        </a:prstGeom>
        <a:solidFill>
          <a:srgbClr val="FF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357188</xdr:colOff>
      <xdr:row>115</xdr:row>
      <xdr:rowOff>130968</xdr:rowOff>
    </xdr:from>
    <xdr:to>
      <xdr:col>17</xdr:col>
      <xdr:colOff>59531</xdr:colOff>
      <xdr:row>121</xdr:row>
      <xdr:rowOff>95251</xdr:rowOff>
    </xdr:to>
    <xdr:sp macro="" textlink="">
      <xdr:nvSpPr>
        <xdr:cNvPr id="56" name="テキスト ボックス 55">
          <a:extLst>
            <a:ext uri="{FF2B5EF4-FFF2-40B4-BE49-F238E27FC236}">
              <a16:creationId xmlns:a16="http://schemas.microsoft.com/office/drawing/2014/main" id="{6149A376-ECA9-BD78-CE0E-2D64A6A5AA74}"/>
            </a:ext>
          </a:extLst>
        </xdr:cNvPr>
        <xdr:cNvSpPr txBox="1"/>
      </xdr:nvSpPr>
      <xdr:spPr>
        <a:xfrm>
          <a:off x="4798219" y="20907374"/>
          <a:ext cx="5893593" cy="10358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300" b="1">
              <a:solidFill>
                <a:schemeClr val="tx1"/>
              </a:solidFill>
            </a:rPr>
            <a:t>ダブルボトムネックラインを抜けた戻りで分割エントリー（水色ボックス）今回は</a:t>
          </a:r>
          <a:r>
            <a:rPr kumimoji="1" lang="en-US" altLang="ja-JP" sz="1300" b="1">
              <a:solidFill>
                <a:schemeClr val="tx1"/>
              </a:solidFill>
            </a:rPr>
            <a:t>38.2</a:t>
          </a:r>
          <a:r>
            <a:rPr kumimoji="1" lang="ja-JP" altLang="en-US" sz="1300" b="1">
              <a:solidFill>
                <a:schemeClr val="tx1"/>
              </a:solidFill>
            </a:rPr>
            <a:t>まで戻して</a:t>
          </a:r>
          <a:r>
            <a:rPr kumimoji="1" lang="en-US" altLang="ja-JP" sz="1300" b="1">
              <a:solidFill>
                <a:schemeClr val="tx1"/>
              </a:solidFill>
            </a:rPr>
            <a:t>23.6</a:t>
          </a:r>
          <a:r>
            <a:rPr kumimoji="1" lang="ja-JP" altLang="en-US" sz="1300" b="1">
              <a:solidFill>
                <a:schemeClr val="tx1"/>
              </a:solidFill>
            </a:rPr>
            <a:t>，</a:t>
          </a:r>
          <a:r>
            <a:rPr kumimoji="1" lang="en-US" altLang="ja-JP" sz="1300" b="1">
              <a:solidFill>
                <a:schemeClr val="tx1"/>
              </a:solidFill>
            </a:rPr>
            <a:t>38.2</a:t>
          </a:r>
          <a:r>
            <a:rPr kumimoji="1" lang="ja-JP" altLang="en-US" sz="1300" b="1">
              <a:solidFill>
                <a:schemeClr val="tx1"/>
              </a:solidFill>
            </a:rPr>
            <a:t>，</a:t>
          </a:r>
          <a:r>
            <a:rPr kumimoji="1" lang="en-US" altLang="ja-JP" sz="1300" b="1">
              <a:solidFill>
                <a:schemeClr val="tx1"/>
              </a:solidFill>
            </a:rPr>
            <a:t>0</a:t>
          </a:r>
          <a:r>
            <a:rPr kumimoji="1" lang="ja-JP" altLang="en-US" sz="1300" b="1">
              <a:solidFill>
                <a:schemeClr val="tx1"/>
              </a:solidFill>
            </a:rPr>
            <a:t>の</a:t>
          </a:r>
          <a:r>
            <a:rPr kumimoji="1" lang="en-US" altLang="ja-JP" sz="1300" b="1">
              <a:solidFill>
                <a:schemeClr val="tx1"/>
              </a:solidFill>
            </a:rPr>
            <a:t>3</a:t>
          </a:r>
          <a:r>
            <a:rPr kumimoji="1" lang="ja-JP" altLang="en-US" sz="1300" b="1">
              <a:solidFill>
                <a:schemeClr val="tx1"/>
              </a:solidFill>
            </a:rPr>
            <a:t>か所でエントリー</a:t>
          </a:r>
          <a:endParaRPr kumimoji="1" lang="en-US" altLang="ja-JP" sz="1300" b="1">
            <a:solidFill>
              <a:schemeClr val="tx1"/>
            </a:solidFill>
          </a:endParaRPr>
        </a:p>
        <a:p>
          <a:pPr algn="l"/>
          <a:r>
            <a:rPr kumimoji="1" lang="en-US" altLang="ja-JP" sz="1300" b="1">
              <a:solidFill>
                <a:schemeClr val="tx1"/>
              </a:solidFill>
            </a:rPr>
            <a:t>200MA</a:t>
          </a:r>
          <a:r>
            <a:rPr kumimoji="1" lang="ja-JP" altLang="en-US" sz="1300" b="1">
              <a:solidFill>
                <a:schemeClr val="tx1"/>
              </a:solidFill>
            </a:rPr>
            <a:t>に支えられたためそのまま</a:t>
          </a:r>
          <a:r>
            <a:rPr kumimoji="1" lang="en-US" altLang="ja-JP" sz="1300" b="1">
              <a:solidFill>
                <a:schemeClr val="tx1"/>
              </a:solidFill>
            </a:rPr>
            <a:t>-200</a:t>
          </a:r>
          <a:r>
            <a:rPr kumimoji="1" lang="ja-JP" altLang="en-US" sz="1300" b="1">
              <a:solidFill>
                <a:schemeClr val="tx1"/>
              </a:solidFill>
            </a:rPr>
            <a:t>まで上がった</a:t>
          </a:r>
        </a:p>
      </xdr:txBody>
    </xdr:sp>
    <xdr:clientData/>
  </xdr:twoCellAnchor>
  <xdr:twoCellAnchor editAs="oneCell">
    <xdr:from>
      <xdr:col>1</xdr:col>
      <xdr:colOff>0</xdr:colOff>
      <xdr:row>143</xdr:row>
      <xdr:rowOff>0</xdr:rowOff>
    </xdr:from>
    <xdr:to>
      <xdr:col>21</xdr:col>
      <xdr:colOff>568535</xdr:colOff>
      <xdr:row>169</xdr:row>
      <xdr:rowOff>112593</xdr:rowOff>
    </xdr:to>
    <xdr:pic>
      <xdr:nvPicPr>
        <xdr:cNvPr id="57" name="図 56">
          <a:extLst>
            <a:ext uri="{FF2B5EF4-FFF2-40B4-BE49-F238E27FC236}">
              <a16:creationId xmlns:a16="http://schemas.microsoft.com/office/drawing/2014/main" id="{80572437-F743-88CD-4D86-A0ACFAECBA4B}"/>
            </a:ext>
          </a:extLst>
        </xdr:cNvPr>
        <xdr:cNvPicPr>
          <a:picLocks noChangeAspect="1"/>
        </xdr:cNvPicPr>
      </xdr:nvPicPr>
      <xdr:blipFill>
        <a:blip xmlns:r="http://schemas.openxmlformats.org/officeDocument/2006/relationships" r:embed="rId8"/>
        <a:stretch>
          <a:fillRect/>
        </a:stretch>
      </xdr:blipFill>
      <xdr:spPr>
        <a:xfrm>
          <a:off x="797719" y="25777031"/>
          <a:ext cx="12879597" cy="4839375"/>
        </a:xfrm>
        <a:prstGeom prst="rect">
          <a:avLst/>
        </a:prstGeom>
      </xdr:spPr>
    </xdr:pic>
    <xdr:clientData/>
  </xdr:twoCellAnchor>
  <xdr:twoCellAnchor>
    <xdr:from>
      <xdr:col>5</xdr:col>
      <xdr:colOff>35720</xdr:colOff>
      <xdr:row>162</xdr:row>
      <xdr:rowOff>154780</xdr:rowOff>
    </xdr:from>
    <xdr:to>
      <xdr:col>13</xdr:col>
      <xdr:colOff>130970</xdr:colOff>
      <xdr:row>168</xdr:row>
      <xdr:rowOff>35720</xdr:rowOff>
    </xdr:to>
    <xdr:sp macro="" textlink="">
      <xdr:nvSpPr>
        <xdr:cNvPr id="59" name="テキスト ボックス 58">
          <a:extLst>
            <a:ext uri="{FF2B5EF4-FFF2-40B4-BE49-F238E27FC236}">
              <a16:creationId xmlns:a16="http://schemas.microsoft.com/office/drawing/2014/main" id="{7AA66715-1BFD-0BED-901E-BF7F49E4F481}"/>
            </a:ext>
          </a:extLst>
        </xdr:cNvPr>
        <xdr:cNvSpPr txBox="1"/>
      </xdr:nvSpPr>
      <xdr:spPr>
        <a:xfrm>
          <a:off x="3238501" y="29325093"/>
          <a:ext cx="5048250" cy="10358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300" b="1">
              <a:solidFill>
                <a:schemeClr val="tx1"/>
              </a:solidFill>
            </a:rPr>
            <a:t>前回高値まで上がり</a:t>
          </a:r>
          <a:r>
            <a:rPr kumimoji="1" lang="en-US" altLang="ja-JP" sz="1300" b="1">
              <a:solidFill>
                <a:schemeClr val="tx1"/>
              </a:solidFill>
            </a:rPr>
            <a:t>4H</a:t>
          </a:r>
          <a:r>
            <a:rPr kumimoji="1" lang="ja-JP" altLang="en-US" sz="1300" b="1">
              <a:solidFill>
                <a:schemeClr val="tx1"/>
              </a:solidFill>
            </a:rPr>
            <a:t>足レベルでも</a:t>
          </a:r>
          <a:r>
            <a:rPr kumimoji="1" lang="en-US" altLang="ja-JP" sz="1300" b="1">
              <a:solidFill>
                <a:schemeClr val="tx1"/>
              </a:solidFill>
            </a:rPr>
            <a:t>DT</a:t>
          </a:r>
          <a:r>
            <a:rPr kumimoji="1" lang="ja-JP" altLang="en-US" sz="1300" b="1">
              <a:solidFill>
                <a:schemeClr val="tx1"/>
              </a:solidFill>
            </a:rPr>
            <a:t>形成中の箇所で</a:t>
          </a:r>
          <a:r>
            <a:rPr kumimoji="1" lang="en-US" altLang="ja-JP" sz="1300" b="1">
              <a:solidFill>
                <a:schemeClr val="tx1"/>
              </a:solidFill>
            </a:rPr>
            <a:t>23.6</a:t>
          </a:r>
          <a:r>
            <a:rPr kumimoji="1" lang="ja-JP" altLang="en-US" sz="1300" b="1">
              <a:solidFill>
                <a:schemeClr val="tx1"/>
              </a:solidFill>
            </a:rPr>
            <a:t>のレジスタンスが発生。</a:t>
          </a:r>
          <a:r>
            <a:rPr kumimoji="1" lang="en-US" altLang="ja-JP" sz="1300" b="1">
              <a:solidFill>
                <a:schemeClr val="tx1"/>
              </a:solidFill>
            </a:rPr>
            <a:t>DT</a:t>
          </a:r>
          <a:r>
            <a:rPr kumimoji="1" lang="ja-JP" altLang="en-US" sz="1300" b="1">
              <a:solidFill>
                <a:schemeClr val="tx1"/>
              </a:solidFill>
            </a:rPr>
            <a:t>を形成し始めているためネックライン抜けの戻りを分割エントリーしていく</a:t>
          </a:r>
        </a:p>
      </xdr:txBody>
    </xdr:sp>
    <xdr:clientData/>
  </xdr:twoCellAnchor>
  <xdr:twoCellAnchor editAs="oneCell">
    <xdr:from>
      <xdr:col>1</xdr:col>
      <xdr:colOff>0</xdr:colOff>
      <xdr:row>170</xdr:row>
      <xdr:rowOff>0</xdr:rowOff>
    </xdr:from>
    <xdr:to>
      <xdr:col>21</xdr:col>
      <xdr:colOff>568535</xdr:colOff>
      <xdr:row>197</xdr:row>
      <xdr:rowOff>45922</xdr:rowOff>
    </xdr:to>
    <xdr:pic>
      <xdr:nvPicPr>
        <xdr:cNvPr id="60" name="図 59">
          <a:extLst>
            <a:ext uri="{FF2B5EF4-FFF2-40B4-BE49-F238E27FC236}">
              <a16:creationId xmlns:a16="http://schemas.microsoft.com/office/drawing/2014/main" id="{0052176C-C18B-65C9-FB81-C72EF659E9C7}"/>
            </a:ext>
          </a:extLst>
        </xdr:cNvPr>
        <xdr:cNvPicPr>
          <a:picLocks noChangeAspect="1"/>
        </xdr:cNvPicPr>
      </xdr:nvPicPr>
      <xdr:blipFill>
        <a:blip xmlns:r="http://schemas.openxmlformats.org/officeDocument/2006/relationships" r:embed="rId9"/>
        <a:stretch>
          <a:fillRect/>
        </a:stretch>
      </xdr:blipFill>
      <xdr:spPr>
        <a:xfrm>
          <a:off x="797719" y="30682406"/>
          <a:ext cx="12879597" cy="4867954"/>
        </a:xfrm>
        <a:prstGeom prst="rect">
          <a:avLst/>
        </a:prstGeom>
      </xdr:spPr>
    </xdr:pic>
    <xdr:clientData/>
  </xdr:twoCellAnchor>
  <xdr:twoCellAnchor>
    <xdr:from>
      <xdr:col>3</xdr:col>
      <xdr:colOff>166688</xdr:colOff>
      <xdr:row>166</xdr:row>
      <xdr:rowOff>71437</xdr:rowOff>
    </xdr:from>
    <xdr:to>
      <xdr:col>4</xdr:col>
      <xdr:colOff>226220</xdr:colOff>
      <xdr:row>172</xdr:row>
      <xdr:rowOff>142874</xdr:rowOff>
    </xdr:to>
    <xdr:sp macro="" textlink="">
      <xdr:nvSpPr>
        <xdr:cNvPr id="58" name="矢印: 下 57">
          <a:extLst>
            <a:ext uri="{FF2B5EF4-FFF2-40B4-BE49-F238E27FC236}">
              <a16:creationId xmlns:a16="http://schemas.microsoft.com/office/drawing/2014/main" id="{A1090302-A5DD-D4B9-CE37-CF90FEB04105}"/>
            </a:ext>
          </a:extLst>
        </xdr:cNvPr>
        <xdr:cNvSpPr/>
      </xdr:nvSpPr>
      <xdr:spPr>
        <a:xfrm>
          <a:off x="2131219" y="30039468"/>
          <a:ext cx="678657" cy="1143000"/>
        </a:xfrm>
        <a:prstGeom prst="downArrow">
          <a:avLst/>
        </a:prstGeom>
        <a:solidFill>
          <a:srgbClr val="FF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238125</xdr:colOff>
      <xdr:row>173</xdr:row>
      <xdr:rowOff>107155</xdr:rowOff>
    </xdr:from>
    <xdr:to>
      <xdr:col>13</xdr:col>
      <xdr:colOff>488156</xdr:colOff>
      <xdr:row>177</xdr:row>
      <xdr:rowOff>130968</xdr:rowOff>
    </xdr:to>
    <xdr:sp macro="" textlink="">
      <xdr:nvSpPr>
        <xdr:cNvPr id="61" name="テキスト ボックス 60">
          <a:extLst>
            <a:ext uri="{FF2B5EF4-FFF2-40B4-BE49-F238E27FC236}">
              <a16:creationId xmlns:a16="http://schemas.microsoft.com/office/drawing/2014/main" id="{F0802C1D-0C3F-C20B-491A-DBFBA20F657B}"/>
            </a:ext>
          </a:extLst>
        </xdr:cNvPr>
        <xdr:cNvSpPr txBox="1"/>
      </xdr:nvSpPr>
      <xdr:spPr>
        <a:xfrm>
          <a:off x="2821781" y="31325343"/>
          <a:ext cx="5822156" cy="7381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1300" b="1">
              <a:solidFill>
                <a:schemeClr val="tx1"/>
              </a:solidFill>
            </a:rPr>
            <a:t>4H</a:t>
          </a:r>
          <a:r>
            <a:rPr kumimoji="1" lang="ja-JP" altLang="en-US" sz="1300" b="1">
              <a:solidFill>
                <a:schemeClr val="tx1"/>
              </a:solidFill>
            </a:rPr>
            <a:t>レベルの</a:t>
          </a:r>
          <a:r>
            <a:rPr kumimoji="1" lang="en-US" altLang="ja-JP" sz="1300" b="1">
              <a:solidFill>
                <a:schemeClr val="tx1"/>
              </a:solidFill>
            </a:rPr>
            <a:t>DT</a:t>
          </a:r>
          <a:r>
            <a:rPr kumimoji="1" lang="ja-JP" altLang="en-US" sz="1300" b="1">
              <a:solidFill>
                <a:schemeClr val="tx1"/>
              </a:solidFill>
            </a:rPr>
            <a:t>のためもう一度山をつけに来てしまい損切りされてしまう。</a:t>
          </a:r>
          <a:endParaRPr kumimoji="1" lang="en-US" altLang="ja-JP" sz="1300" b="1">
            <a:solidFill>
              <a:schemeClr val="tx1"/>
            </a:solidFill>
          </a:endParaRPr>
        </a:p>
        <a:p>
          <a:pPr algn="l"/>
          <a:r>
            <a:rPr kumimoji="1" lang="ja-JP" altLang="en-US" sz="1300" b="1">
              <a:solidFill>
                <a:schemeClr val="tx1"/>
              </a:solidFill>
            </a:rPr>
            <a:t>（大きなダブルトップの左肩にダブルトップができているパターン？）</a:t>
          </a:r>
        </a:p>
      </xdr:txBody>
    </xdr:sp>
    <xdr:clientData/>
  </xdr:twoCellAnchor>
  <xdr:twoCellAnchor editAs="oneCell">
    <xdr:from>
      <xdr:col>1</xdr:col>
      <xdr:colOff>0</xdr:colOff>
      <xdr:row>198</xdr:row>
      <xdr:rowOff>0</xdr:rowOff>
    </xdr:from>
    <xdr:to>
      <xdr:col>21</xdr:col>
      <xdr:colOff>559009</xdr:colOff>
      <xdr:row>224</xdr:row>
      <xdr:rowOff>107834</xdr:rowOff>
    </xdr:to>
    <xdr:pic>
      <xdr:nvPicPr>
        <xdr:cNvPr id="63" name="図 62">
          <a:extLst>
            <a:ext uri="{FF2B5EF4-FFF2-40B4-BE49-F238E27FC236}">
              <a16:creationId xmlns:a16="http://schemas.microsoft.com/office/drawing/2014/main" id="{474926D0-A63F-4494-E023-50D6EBBD3433}"/>
            </a:ext>
          </a:extLst>
        </xdr:cNvPr>
        <xdr:cNvPicPr>
          <a:picLocks noChangeAspect="1"/>
        </xdr:cNvPicPr>
      </xdr:nvPicPr>
      <xdr:blipFill>
        <a:blip xmlns:r="http://schemas.openxmlformats.org/officeDocument/2006/relationships" r:embed="rId10"/>
        <a:stretch>
          <a:fillRect/>
        </a:stretch>
      </xdr:blipFill>
      <xdr:spPr>
        <a:xfrm>
          <a:off x="797719" y="35683031"/>
          <a:ext cx="12870071" cy="4858428"/>
        </a:xfrm>
        <a:prstGeom prst="rect">
          <a:avLst/>
        </a:prstGeom>
      </xdr:spPr>
    </xdr:pic>
    <xdr:clientData/>
  </xdr:twoCellAnchor>
  <xdr:twoCellAnchor>
    <xdr:from>
      <xdr:col>2</xdr:col>
      <xdr:colOff>488157</xdr:colOff>
      <xdr:row>194</xdr:row>
      <xdr:rowOff>11905</xdr:rowOff>
    </xdr:from>
    <xdr:to>
      <xdr:col>3</xdr:col>
      <xdr:colOff>547689</xdr:colOff>
      <xdr:row>200</xdr:row>
      <xdr:rowOff>83342</xdr:rowOff>
    </xdr:to>
    <xdr:sp macro="" textlink="">
      <xdr:nvSpPr>
        <xdr:cNvPr id="62" name="矢印: 下 61">
          <a:extLst>
            <a:ext uri="{FF2B5EF4-FFF2-40B4-BE49-F238E27FC236}">
              <a16:creationId xmlns:a16="http://schemas.microsoft.com/office/drawing/2014/main" id="{980A6889-527E-2EDA-292D-EBB03A62952B}"/>
            </a:ext>
          </a:extLst>
        </xdr:cNvPr>
        <xdr:cNvSpPr/>
      </xdr:nvSpPr>
      <xdr:spPr>
        <a:xfrm>
          <a:off x="1833563" y="34980561"/>
          <a:ext cx="678657" cy="1143000"/>
        </a:xfrm>
        <a:prstGeom prst="downArrow">
          <a:avLst/>
        </a:prstGeom>
        <a:solidFill>
          <a:srgbClr val="FF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333375</xdr:colOff>
      <xdr:row>199</xdr:row>
      <xdr:rowOff>83342</xdr:rowOff>
    </xdr:from>
    <xdr:to>
      <xdr:col>10</xdr:col>
      <xdr:colOff>559594</xdr:colOff>
      <xdr:row>206</xdr:row>
      <xdr:rowOff>47625</xdr:rowOff>
    </xdr:to>
    <xdr:sp macro="" textlink="">
      <xdr:nvSpPr>
        <xdr:cNvPr id="64" name="テキスト ボックス 63">
          <a:extLst>
            <a:ext uri="{FF2B5EF4-FFF2-40B4-BE49-F238E27FC236}">
              <a16:creationId xmlns:a16="http://schemas.microsoft.com/office/drawing/2014/main" id="{70F8164F-36E2-2F7A-7620-14F36C505C08}"/>
            </a:ext>
          </a:extLst>
        </xdr:cNvPr>
        <xdr:cNvSpPr txBox="1"/>
      </xdr:nvSpPr>
      <xdr:spPr>
        <a:xfrm>
          <a:off x="2917031" y="35944967"/>
          <a:ext cx="3940969" cy="12144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300" b="1">
              <a:solidFill>
                <a:schemeClr val="tx1"/>
              </a:solidFill>
            </a:rPr>
            <a:t>ネックラインを引き直してみたがネックラインを割ることが無くそのまま上に抜けていったためノーエントリー</a:t>
          </a:r>
          <a:endParaRPr kumimoji="1" lang="en-US" altLang="ja-JP" sz="1300" b="1">
            <a:solidFill>
              <a:schemeClr val="tx1"/>
            </a:solidFill>
          </a:endParaRPr>
        </a:p>
        <a:p>
          <a:pPr algn="l"/>
          <a:r>
            <a:rPr kumimoji="1" lang="ja-JP" altLang="en-US" sz="1300" b="1">
              <a:solidFill>
                <a:schemeClr val="tx1"/>
              </a:solidFill>
            </a:rPr>
            <a:t>週足逆三尊の可能性が高くなってきた</a:t>
          </a:r>
        </a:p>
      </xdr:txBody>
    </xdr:sp>
    <xdr:clientData/>
  </xdr:twoCellAnchor>
  <xdr:twoCellAnchor editAs="oneCell">
    <xdr:from>
      <xdr:col>1</xdr:col>
      <xdr:colOff>0</xdr:colOff>
      <xdr:row>225</xdr:row>
      <xdr:rowOff>0</xdr:rowOff>
    </xdr:from>
    <xdr:to>
      <xdr:col>21</xdr:col>
      <xdr:colOff>530430</xdr:colOff>
      <xdr:row>252</xdr:row>
      <xdr:rowOff>45923</xdr:rowOff>
    </xdr:to>
    <xdr:pic>
      <xdr:nvPicPr>
        <xdr:cNvPr id="65" name="図 64">
          <a:extLst>
            <a:ext uri="{FF2B5EF4-FFF2-40B4-BE49-F238E27FC236}">
              <a16:creationId xmlns:a16="http://schemas.microsoft.com/office/drawing/2014/main" id="{78798438-CADF-030C-8DFD-6584CBFD26AF}"/>
            </a:ext>
          </a:extLst>
        </xdr:cNvPr>
        <xdr:cNvPicPr>
          <a:picLocks noChangeAspect="1"/>
        </xdr:cNvPicPr>
      </xdr:nvPicPr>
      <xdr:blipFill>
        <a:blip xmlns:r="http://schemas.openxmlformats.org/officeDocument/2006/relationships" r:embed="rId11"/>
        <a:stretch>
          <a:fillRect/>
        </a:stretch>
      </xdr:blipFill>
      <xdr:spPr>
        <a:xfrm>
          <a:off x="797719" y="40612219"/>
          <a:ext cx="12841492" cy="4867954"/>
        </a:xfrm>
        <a:prstGeom prst="rect">
          <a:avLst/>
        </a:prstGeom>
      </xdr:spPr>
    </xdr:pic>
    <xdr:clientData/>
  </xdr:twoCellAnchor>
  <xdr:twoCellAnchor>
    <xdr:from>
      <xdr:col>1</xdr:col>
      <xdr:colOff>166687</xdr:colOff>
      <xdr:row>227</xdr:row>
      <xdr:rowOff>11905</xdr:rowOff>
    </xdr:from>
    <xdr:to>
      <xdr:col>7</xdr:col>
      <xdr:colOff>464344</xdr:colOff>
      <xdr:row>232</xdr:row>
      <xdr:rowOff>119062</xdr:rowOff>
    </xdr:to>
    <xdr:sp macro="" textlink="">
      <xdr:nvSpPr>
        <xdr:cNvPr id="66" name="テキスト ボックス 65">
          <a:extLst>
            <a:ext uri="{FF2B5EF4-FFF2-40B4-BE49-F238E27FC236}">
              <a16:creationId xmlns:a16="http://schemas.microsoft.com/office/drawing/2014/main" id="{BDE4B6C0-9BFB-F3B9-99C4-CE4879487D0D}"/>
            </a:ext>
          </a:extLst>
        </xdr:cNvPr>
        <xdr:cNvSpPr txBox="1"/>
      </xdr:nvSpPr>
      <xdr:spPr>
        <a:xfrm>
          <a:off x="964406" y="40981311"/>
          <a:ext cx="3940969" cy="10001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300" b="1">
              <a:solidFill>
                <a:schemeClr val="tx1"/>
              </a:solidFill>
            </a:rPr>
            <a:t>週足逆三尊完成で上がってしまいエントリーポイントがなかなか無かったがやっと</a:t>
          </a:r>
          <a:r>
            <a:rPr kumimoji="1" lang="en-US" altLang="ja-JP" sz="1300" b="1">
              <a:solidFill>
                <a:schemeClr val="tx1"/>
              </a:solidFill>
            </a:rPr>
            <a:t>23.6</a:t>
          </a:r>
          <a:r>
            <a:rPr kumimoji="1" lang="ja-JP" altLang="en-US" sz="1300" b="1">
              <a:solidFill>
                <a:schemeClr val="tx1"/>
              </a:solidFill>
            </a:rPr>
            <a:t>のポイントが出てきた。</a:t>
          </a:r>
        </a:p>
      </xdr:txBody>
    </xdr:sp>
    <xdr:clientData/>
  </xdr:twoCellAnchor>
  <xdr:twoCellAnchor editAs="oneCell">
    <xdr:from>
      <xdr:col>1</xdr:col>
      <xdr:colOff>0</xdr:colOff>
      <xdr:row>253</xdr:row>
      <xdr:rowOff>0</xdr:rowOff>
    </xdr:from>
    <xdr:to>
      <xdr:col>21</xdr:col>
      <xdr:colOff>559009</xdr:colOff>
      <xdr:row>280</xdr:row>
      <xdr:rowOff>36397</xdr:rowOff>
    </xdr:to>
    <xdr:pic>
      <xdr:nvPicPr>
        <xdr:cNvPr id="67" name="図 66">
          <a:extLst>
            <a:ext uri="{FF2B5EF4-FFF2-40B4-BE49-F238E27FC236}">
              <a16:creationId xmlns:a16="http://schemas.microsoft.com/office/drawing/2014/main" id="{24BC4496-30A3-35EE-76AB-0CDC7FAF91F9}"/>
            </a:ext>
          </a:extLst>
        </xdr:cNvPr>
        <xdr:cNvPicPr>
          <a:picLocks noChangeAspect="1"/>
        </xdr:cNvPicPr>
      </xdr:nvPicPr>
      <xdr:blipFill>
        <a:blip xmlns:r="http://schemas.openxmlformats.org/officeDocument/2006/relationships" r:embed="rId12"/>
        <a:stretch>
          <a:fillRect/>
        </a:stretch>
      </xdr:blipFill>
      <xdr:spPr>
        <a:xfrm>
          <a:off x="797719" y="45612844"/>
          <a:ext cx="12870071" cy="4858428"/>
        </a:xfrm>
        <a:prstGeom prst="rect">
          <a:avLst/>
        </a:prstGeom>
      </xdr:spPr>
    </xdr:pic>
    <xdr:clientData/>
  </xdr:twoCellAnchor>
  <xdr:twoCellAnchor>
    <xdr:from>
      <xdr:col>3</xdr:col>
      <xdr:colOff>166688</xdr:colOff>
      <xdr:row>250</xdr:row>
      <xdr:rowOff>35718</xdr:rowOff>
    </xdr:from>
    <xdr:to>
      <xdr:col>4</xdr:col>
      <xdr:colOff>226220</xdr:colOff>
      <xdr:row>256</xdr:row>
      <xdr:rowOff>107156</xdr:rowOff>
    </xdr:to>
    <xdr:sp macro="" textlink="">
      <xdr:nvSpPr>
        <xdr:cNvPr id="68" name="矢印: 下 67">
          <a:extLst>
            <a:ext uri="{FF2B5EF4-FFF2-40B4-BE49-F238E27FC236}">
              <a16:creationId xmlns:a16="http://schemas.microsoft.com/office/drawing/2014/main" id="{967FCCF5-3740-48C8-9945-1A95673B7AA2}"/>
            </a:ext>
          </a:extLst>
        </xdr:cNvPr>
        <xdr:cNvSpPr/>
      </xdr:nvSpPr>
      <xdr:spPr>
        <a:xfrm>
          <a:off x="2131219" y="45112781"/>
          <a:ext cx="678657" cy="1143000"/>
        </a:xfrm>
        <a:prstGeom prst="downArrow">
          <a:avLst/>
        </a:prstGeom>
        <a:solidFill>
          <a:srgbClr val="FF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202406</xdr:colOff>
      <xdr:row>272</xdr:row>
      <xdr:rowOff>71434</xdr:rowOff>
    </xdr:from>
    <xdr:to>
      <xdr:col>20</xdr:col>
      <xdr:colOff>392906</xdr:colOff>
      <xdr:row>279</xdr:row>
      <xdr:rowOff>47625</xdr:rowOff>
    </xdr:to>
    <xdr:sp macro="" textlink="">
      <xdr:nvSpPr>
        <xdr:cNvPr id="69" name="テキスト ボックス 68">
          <a:extLst>
            <a:ext uri="{FF2B5EF4-FFF2-40B4-BE49-F238E27FC236}">
              <a16:creationId xmlns:a16="http://schemas.microsoft.com/office/drawing/2014/main" id="{56AA52E5-BF8D-17CB-BF90-0F9B2E13884D}"/>
            </a:ext>
          </a:extLst>
        </xdr:cNvPr>
        <xdr:cNvSpPr txBox="1"/>
      </xdr:nvSpPr>
      <xdr:spPr>
        <a:xfrm>
          <a:off x="8358187" y="49077559"/>
          <a:ext cx="4524375" cy="12263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300" b="1">
              <a:solidFill>
                <a:schemeClr val="tx1"/>
              </a:solidFill>
            </a:rPr>
            <a:t>厳密には逆三尊だが、右肩が</a:t>
          </a:r>
          <a:r>
            <a:rPr kumimoji="1" lang="en-US" altLang="ja-JP" sz="1300" b="1">
              <a:solidFill>
                <a:schemeClr val="tx1"/>
              </a:solidFill>
            </a:rPr>
            <a:t>DB</a:t>
          </a:r>
          <a:r>
            <a:rPr kumimoji="1" lang="ja-JP" altLang="en-US" sz="1300" b="1">
              <a:solidFill>
                <a:schemeClr val="tx1"/>
              </a:solidFill>
            </a:rPr>
            <a:t>になっておりそのネックライン抜けからの戻りで分割エントリー</a:t>
          </a:r>
          <a:r>
            <a:rPr kumimoji="1" lang="en-US" altLang="ja-JP" sz="1300" b="1">
              <a:solidFill>
                <a:schemeClr val="tx1"/>
              </a:solidFill>
            </a:rPr>
            <a:t>0</a:t>
          </a:r>
          <a:r>
            <a:rPr kumimoji="1" lang="ja-JP" altLang="en-US" sz="1300" b="1">
              <a:solidFill>
                <a:schemeClr val="tx1"/>
              </a:solidFill>
            </a:rPr>
            <a:t>～</a:t>
          </a:r>
          <a:r>
            <a:rPr kumimoji="1" lang="en-US" altLang="ja-JP" sz="1300" b="1">
              <a:solidFill>
                <a:schemeClr val="tx1"/>
              </a:solidFill>
            </a:rPr>
            <a:t>61.8</a:t>
          </a:r>
          <a:r>
            <a:rPr kumimoji="1" lang="ja-JP" altLang="en-US" sz="1300" b="1">
              <a:solidFill>
                <a:schemeClr val="tx1"/>
              </a:solidFill>
            </a:rPr>
            <a:t>までの</a:t>
          </a:r>
          <a:r>
            <a:rPr kumimoji="1" lang="en-US" altLang="ja-JP" sz="1300" b="1">
              <a:solidFill>
                <a:schemeClr val="tx1"/>
              </a:solidFill>
            </a:rPr>
            <a:t>5</a:t>
          </a:r>
          <a:r>
            <a:rPr kumimoji="1" lang="ja-JP" altLang="en-US" sz="1300" b="1">
              <a:solidFill>
                <a:schemeClr val="tx1"/>
              </a:solidFill>
            </a:rPr>
            <a:t>か所でエントリーしレクタングルを経由して</a:t>
          </a:r>
          <a:r>
            <a:rPr kumimoji="1" lang="en-US" altLang="ja-JP" sz="1300" b="1">
              <a:solidFill>
                <a:schemeClr val="tx1"/>
              </a:solidFill>
            </a:rPr>
            <a:t>-200</a:t>
          </a:r>
          <a:r>
            <a:rPr kumimoji="1" lang="ja-JP" altLang="en-US" sz="1300" b="1">
              <a:solidFill>
                <a:schemeClr val="tx1"/>
              </a:solidFill>
            </a:rPr>
            <a:t>まで最終的には上がった</a:t>
          </a:r>
        </a:p>
      </xdr:txBody>
    </xdr:sp>
    <xdr:clientData/>
  </xdr:twoCellAnchor>
  <xdr:twoCellAnchor editAs="oneCell">
    <xdr:from>
      <xdr:col>1</xdr:col>
      <xdr:colOff>0</xdr:colOff>
      <xdr:row>281</xdr:row>
      <xdr:rowOff>0</xdr:rowOff>
    </xdr:from>
    <xdr:to>
      <xdr:col>21</xdr:col>
      <xdr:colOff>559009</xdr:colOff>
      <xdr:row>308</xdr:row>
      <xdr:rowOff>26871</xdr:rowOff>
    </xdr:to>
    <xdr:pic>
      <xdr:nvPicPr>
        <xdr:cNvPr id="70" name="図 69">
          <a:extLst>
            <a:ext uri="{FF2B5EF4-FFF2-40B4-BE49-F238E27FC236}">
              <a16:creationId xmlns:a16="http://schemas.microsoft.com/office/drawing/2014/main" id="{B53038CA-D2C0-6C76-3A07-6BAF673E01F1}"/>
            </a:ext>
          </a:extLst>
        </xdr:cNvPr>
        <xdr:cNvPicPr>
          <a:picLocks noChangeAspect="1"/>
        </xdr:cNvPicPr>
      </xdr:nvPicPr>
      <xdr:blipFill>
        <a:blip xmlns:r="http://schemas.openxmlformats.org/officeDocument/2006/relationships" r:embed="rId13"/>
        <a:stretch>
          <a:fillRect/>
        </a:stretch>
      </xdr:blipFill>
      <xdr:spPr>
        <a:xfrm>
          <a:off x="797719" y="50613469"/>
          <a:ext cx="12870071" cy="4848902"/>
        </a:xfrm>
        <a:prstGeom prst="rect">
          <a:avLst/>
        </a:prstGeom>
      </xdr:spPr>
    </xdr:pic>
    <xdr:clientData/>
  </xdr:twoCellAnchor>
  <xdr:twoCellAnchor>
    <xdr:from>
      <xdr:col>1</xdr:col>
      <xdr:colOff>202406</xdr:colOff>
      <xdr:row>282</xdr:row>
      <xdr:rowOff>11902</xdr:rowOff>
    </xdr:from>
    <xdr:to>
      <xdr:col>8</xdr:col>
      <xdr:colOff>464344</xdr:colOff>
      <xdr:row>287</xdr:row>
      <xdr:rowOff>130969</xdr:rowOff>
    </xdr:to>
    <xdr:sp macro="" textlink="">
      <xdr:nvSpPr>
        <xdr:cNvPr id="71" name="テキスト ボックス 70">
          <a:extLst>
            <a:ext uri="{FF2B5EF4-FFF2-40B4-BE49-F238E27FC236}">
              <a16:creationId xmlns:a16="http://schemas.microsoft.com/office/drawing/2014/main" id="{C294D595-612B-D710-1B1B-44DA2A4DE7DA}"/>
            </a:ext>
          </a:extLst>
        </xdr:cNvPr>
        <xdr:cNvSpPr txBox="1"/>
      </xdr:nvSpPr>
      <xdr:spPr>
        <a:xfrm>
          <a:off x="1000125" y="50803965"/>
          <a:ext cx="4524375" cy="10120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300" b="1">
              <a:solidFill>
                <a:schemeClr val="tx1"/>
              </a:solidFill>
            </a:rPr>
            <a:t>急激な上昇をして</a:t>
          </a:r>
          <a:r>
            <a:rPr kumimoji="1" lang="en-US" altLang="ja-JP" sz="1300" b="1">
              <a:solidFill>
                <a:schemeClr val="tx1"/>
              </a:solidFill>
            </a:rPr>
            <a:t>23.6</a:t>
          </a:r>
          <a:r>
            <a:rPr kumimoji="1" lang="ja-JP" altLang="en-US" sz="1300" b="1">
              <a:solidFill>
                <a:schemeClr val="tx1"/>
              </a:solidFill>
            </a:rPr>
            <a:t>のレジスタンスになったうえ</a:t>
          </a:r>
          <a:r>
            <a:rPr kumimoji="1" lang="en-US" altLang="ja-JP" sz="1300" b="1">
              <a:solidFill>
                <a:schemeClr val="tx1"/>
              </a:solidFill>
            </a:rPr>
            <a:t>DT</a:t>
          </a:r>
          <a:r>
            <a:rPr kumimoji="1" lang="ja-JP" altLang="en-US" sz="1300" b="1">
              <a:solidFill>
                <a:schemeClr val="tx1"/>
              </a:solidFill>
            </a:rPr>
            <a:t>形成しているように見える。ネックライン抜けの戻りを分割エントリーしていく</a:t>
          </a:r>
        </a:p>
      </xdr:txBody>
    </xdr:sp>
    <xdr:clientData/>
  </xdr:twoCellAnchor>
  <xdr:twoCellAnchor editAs="oneCell">
    <xdr:from>
      <xdr:col>1</xdr:col>
      <xdr:colOff>0</xdr:colOff>
      <xdr:row>309</xdr:row>
      <xdr:rowOff>0</xdr:rowOff>
    </xdr:from>
    <xdr:to>
      <xdr:col>21</xdr:col>
      <xdr:colOff>578062</xdr:colOff>
      <xdr:row>336</xdr:row>
      <xdr:rowOff>45923</xdr:rowOff>
    </xdr:to>
    <xdr:pic>
      <xdr:nvPicPr>
        <xdr:cNvPr id="72" name="図 71">
          <a:extLst>
            <a:ext uri="{FF2B5EF4-FFF2-40B4-BE49-F238E27FC236}">
              <a16:creationId xmlns:a16="http://schemas.microsoft.com/office/drawing/2014/main" id="{A5369CE7-0A78-949E-CA14-71B7EF3B8449}"/>
            </a:ext>
          </a:extLst>
        </xdr:cNvPr>
        <xdr:cNvPicPr>
          <a:picLocks noChangeAspect="1"/>
        </xdr:cNvPicPr>
      </xdr:nvPicPr>
      <xdr:blipFill>
        <a:blip xmlns:r="http://schemas.openxmlformats.org/officeDocument/2006/relationships" r:embed="rId14"/>
        <a:stretch>
          <a:fillRect/>
        </a:stretch>
      </xdr:blipFill>
      <xdr:spPr>
        <a:xfrm>
          <a:off x="797719" y="55614094"/>
          <a:ext cx="12889124" cy="4867954"/>
        </a:xfrm>
        <a:prstGeom prst="rect">
          <a:avLst/>
        </a:prstGeom>
      </xdr:spPr>
    </xdr:pic>
    <xdr:clientData/>
  </xdr:twoCellAnchor>
  <xdr:twoCellAnchor>
    <xdr:from>
      <xdr:col>2</xdr:col>
      <xdr:colOff>250032</xdr:colOff>
      <xdr:row>305</xdr:row>
      <xdr:rowOff>83344</xdr:rowOff>
    </xdr:from>
    <xdr:to>
      <xdr:col>3</xdr:col>
      <xdr:colOff>309564</xdr:colOff>
      <xdr:row>311</xdr:row>
      <xdr:rowOff>154782</xdr:rowOff>
    </xdr:to>
    <xdr:sp macro="" textlink="">
      <xdr:nvSpPr>
        <xdr:cNvPr id="73" name="矢印: 下 72">
          <a:extLst>
            <a:ext uri="{FF2B5EF4-FFF2-40B4-BE49-F238E27FC236}">
              <a16:creationId xmlns:a16="http://schemas.microsoft.com/office/drawing/2014/main" id="{9660FA36-EFC8-4358-96F6-B46722C4AA61}"/>
            </a:ext>
          </a:extLst>
        </xdr:cNvPr>
        <xdr:cNvSpPr/>
      </xdr:nvSpPr>
      <xdr:spPr>
        <a:xfrm>
          <a:off x="1595438" y="54983063"/>
          <a:ext cx="678657" cy="1143000"/>
        </a:xfrm>
        <a:prstGeom prst="downArrow">
          <a:avLst/>
        </a:prstGeom>
        <a:solidFill>
          <a:srgbClr val="FF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476249</xdr:colOff>
      <xdr:row>326</xdr:row>
      <xdr:rowOff>71434</xdr:rowOff>
    </xdr:from>
    <xdr:to>
      <xdr:col>9</xdr:col>
      <xdr:colOff>119062</xdr:colOff>
      <xdr:row>330</xdr:row>
      <xdr:rowOff>35719</xdr:rowOff>
    </xdr:to>
    <xdr:sp macro="" textlink="">
      <xdr:nvSpPr>
        <xdr:cNvPr id="74" name="テキスト ボックス 73">
          <a:extLst>
            <a:ext uri="{FF2B5EF4-FFF2-40B4-BE49-F238E27FC236}">
              <a16:creationId xmlns:a16="http://schemas.microsoft.com/office/drawing/2014/main" id="{D2528067-6E2E-75C1-278C-4F3951D32EB9}"/>
            </a:ext>
          </a:extLst>
        </xdr:cNvPr>
        <xdr:cNvSpPr txBox="1"/>
      </xdr:nvSpPr>
      <xdr:spPr>
        <a:xfrm>
          <a:off x="1273968" y="58721622"/>
          <a:ext cx="4524375" cy="6786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300" b="1">
              <a:solidFill>
                <a:schemeClr val="tx1"/>
              </a:solidFill>
            </a:rPr>
            <a:t>ネック抜けの</a:t>
          </a:r>
          <a:r>
            <a:rPr kumimoji="1" lang="en-US" altLang="ja-JP" sz="1300" b="1">
              <a:solidFill>
                <a:schemeClr val="tx1"/>
              </a:solidFill>
            </a:rPr>
            <a:t>0</a:t>
          </a:r>
          <a:r>
            <a:rPr kumimoji="1" lang="ja-JP" altLang="en-US" sz="1300" b="1">
              <a:solidFill>
                <a:schemeClr val="tx1"/>
              </a:solidFill>
            </a:rPr>
            <a:t>～</a:t>
          </a:r>
          <a:r>
            <a:rPr kumimoji="1" lang="en-US" altLang="ja-JP" sz="1300" b="1">
              <a:solidFill>
                <a:schemeClr val="tx1"/>
              </a:solidFill>
            </a:rPr>
            <a:t>38.2</a:t>
          </a:r>
          <a:r>
            <a:rPr kumimoji="1" lang="ja-JP" altLang="en-US" sz="1300" b="1">
              <a:solidFill>
                <a:schemeClr val="tx1"/>
              </a:solidFill>
            </a:rPr>
            <a:t>までの</a:t>
          </a:r>
          <a:r>
            <a:rPr kumimoji="1" lang="en-US" altLang="ja-JP" sz="1300" b="1">
              <a:solidFill>
                <a:schemeClr val="tx1"/>
              </a:solidFill>
            </a:rPr>
            <a:t>3</a:t>
          </a:r>
          <a:r>
            <a:rPr kumimoji="1" lang="ja-JP" altLang="en-US" sz="1300" b="1">
              <a:solidFill>
                <a:schemeClr val="tx1"/>
              </a:solidFill>
            </a:rPr>
            <a:t>回分割エントリー</a:t>
          </a:r>
          <a:endParaRPr kumimoji="1" lang="en-US" altLang="ja-JP" sz="1300" b="1">
            <a:solidFill>
              <a:schemeClr val="tx1"/>
            </a:solidFill>
          </a:endParaRPr>
        </a:p>
        <a:p>
          <a:pPr algn="l"/>
          <a:r>
            <a:rPr kumimoji="1" lang="en-US" altLang="ja-JP" sz="1300" b="1">
              <a:solidFill>
                <a:schemeClr val="tx1"/>
              </a:solidFill>
            </a:rPr>
            <a:t>-61.8</a:t>
          </a:r>
          <a:r>
            <a:rPr kumimoji="1" lang="ja-JP" altLang="en-US" sz="1300" b="1">
              <a:solidFill>
                <a:schemeClr val="tx1"/>
              </a:solidFill>
            </a:rPr>
            <a:t>でレンジになり最終的には</a:t>
          </a:r>
          <a:r>
            <a:rPr kumimoji="1" lang="en-US" altLang="ja-JP" sz="1300" b="1">
              <a:solidFill>
                <a:schemeClr val="tx1"/>
              </a:solidFill>
            </a:rPr>
            <a:t>-200</a:t>
          </a:r>
          <a:r>
            <a:rPr kumimoji="1" lang="ja-JP" altLang="en-US" sz="1300" b="1">
              <a:solidFill>
                <a:schemeClr val="tx1"/>
              </a:solidFill>
            </a:rPr>
            <a:t>まで下がった</a:t>
          </a:r>
        </a:p>
      </xdr:txBody>
    </xdr:sp>
    <xdr:clientData/>
  </xdr:twoCellAnchor>
  <xdr:twoCellAnchor>
    <xdr:from>
      <xdr:col>12</xdr:col>
      <xdr:colOff>369094</xdr:colOff>
      <xdr:row>314</xdr:row>
      <xdr:rowOff>47624</xdr:rowOff>
    </xdr:from>
    <xdr:to>
      <xdr:col>13</xdr:col>
      <xdr:colOff>226219</xdr:colOff>
      <xdr:row>317</xdr:row>
      <xdr:rowOff>107156</xdr:rowOff>
    </xdr:to>
    <xdr:sp macro="" textlink="">
      <xdr:nvSpPr>
        <xdr:cNvPr id="75" name="正方形/長方形 74">
          <a:extLst>
            <a:ext uri="{FF2B5EF4-FFF2-40B4-BE49-F238E27FC236}">
              <a16:creationId xmlns:a16="http://schemas.microsoft.com/office/drawing/2014/main" id="{5ED78D96-FF7F-3630-2456-A497D7C8E4E3}"/>
            </a:ext>
          </a:extLst>
        </xdr:cNvPr>
        <xdr:cNvSpPr/>
      </xdr:nvSpPr>
      <xdr:spPr>
        <a:xfrm>
          <a:off x="7905750" y="56554687"/>
          <a:ext cx="476250" cy="595313"/>
        </a:xfrm>
        <a:prstGeom prst="rect">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64"/>
  <sheetViews>
    <sheetView tabSelected="1" zoomScaleNormal="100" workbookViewId="0">
      <pane xSplit="1" ySplit="8" topLeftCell="B9" activePane="bottomRight" state="frozen"/>
      <selection pane="topRight" activeCell="B1" sqref="B1"/>
      <selection pane="bottomLeft" activeCell="A9" sqref="A9"/>
      <selection pane="bottomRight" activeCell="B14" sqref="B14"/>
    </sheetView>
  </sheetViews>
  <sheetFormatPr defaultRowHeight="18.75" x14ac:dyDescent="0.4"/>
  <cols>
    <col min="1" max="1" width="4.875" customWidth="1"/>
    <col min="2" max="2" width="12" customWidth="1"/>
    <col min="3" max="3" width="10.625" customWidth="1"/>
    <col min="4" max="7" width="7.125" customWidth="1"/>
    <col min="8" max="11" width="9.625" customWidth="1"/>
    <col min="12" max="15" width="7.75" customWidth="1"/>
  </cols>
  <sheetData>
    <row r="1" spans="1:19" x14ac:dyDescent="0.4">
      <c r="A1" s="1" t="s">
        <v>7</v>
      </c>
      <c r="C1" t="s">
        <v>36</v>
      </c>
    </row>
    <row r="2" spans="1:19" x14ac:dyDescent="0.4">
      <c r="A2" s="1" t="s">
        <v>8</v>
      </c>
      <c r="C2" t="s">
        <v>37</v>
      </c>
    </row>
    <row r="3" spans="1:19" x14ac:dyDescent="0.4">
      <c r="A3" s="1" t="s">
        <v>10</v>
      </c>
      <c r="C3" s="19">
        <v>100000</v>
      </c>
    </row>
    <row r="4" spans="1:19" x14ac:dyDescent="0.4">
      <c r="A4" s="1" t="s">
        <v>38</v>
      </c>
      <c r="C4" s="19" t="s">
        <v>39</v>
      </c>
    </row>
    <row r="5" spans="1:19" ht="19.5" thickBot="1" x14ac:dyDescent="0.45">
      <c r="A5" s="1" t="s">
        <v>11</v>
      </c>
      <c r="C5" s="19" t="s">
        <v>30</v>
      </c>
    </row>
    <row r="6" spans="1:19" ht="19.5" thickBot="1" x14ac:dyDescent="0.45">
      <c r="A6" s="16" t="s">
        <v>0</v>
      </c>
      <c r="B6" s="16" t="s">
        <v>1</v>
      </c>
      <c r="C6" s="16" t="s">
        <v>1</v>
      </c>
      <c r="D6" s="74" t="s">
        <v>43</v>
      </c>
      <c r="E6" s="75"/>
      <c r="F6" s="75"/>
      <c r="G6" s="76"/>
      <c r="H6" s="59" t="s">
        <v>3</v>
      </c>
      <c r="I6" s="60"/>
      <c r="J6" s="60"/>
      <c r="K6" s="66"/>
      <c r="L6" s="59" t="s">
        <v>20</v>
      </c>
      <c r="M6" s="60"/>
      <c r="N6" s="60"/>
      <c r="O6" s="66"/>
      <c r="P6" s="59" t="s">
        <v>21</v>
      </c>
      <c r="Q6" s="60"/>
      <c r="R6" s="60"/>
      <c r="S6" s="66"/>
    </row>
    <row r="7" spans="1:19" ht="19.5" thickBot="1" x14ac:dyDescent="0.45">
      <c r="A7" s="17"/>
      <c r="B7" s="17" t="s">
        <v>2</v>
      </c>
      <c r="C7" s="38" t="s">
        <v>25</v>
      </c>
      <c r="D7" s="9">
        <v>0.61799999999999999</v>
      </c>
      <c r="E7" s="10">
        <v>1.27</v>
      </c>
      <c r="F7" s="10">
        <v>1.5</v>
      </c>
      <c r="G7" s="11">
        <v>2</v>
      </c>
      <c r="H7" s="9">
        <v>0.61799999999999999</v>
      </c>
      <c r="I7" s="10">
        <v>1.27</v>
      </c>
      <c r="J7" s="10">
        <v>1.5</v>
      </c>
      <c r="K7" s="10">
        <v>2</v>
      </c>
      <c r="L7" s="9">
        <v>0.61799999999999999</v>
      </c>
      <c r="M7" s="10">
        <v>1.27</v>
      </c>
      <c r="N7" s="10">
        <v>1.5</v>
      </c>
      <c r="O7" s="11">
        <v>2</v>
      </c>
      <c r="P7" s="9">
        <v>0.61799999999999999</v>
      </c>
      <c r="Q7" s="10">
        <v>1.27</v>
      </c>
      <c r="R7" s="10">
        <v>1.5</v>
      </c>
      <c r="S7" s="11">
        <v>2</v>
      </c>
    </row>
    <row r="8" spans="1:19" ht="19.5" thickBot="1" x14ac:dyDescent="0.45">
      <c r="A8" s="18" t="s">
        <v>9</v>
      </c>
      <c r="B8" s="8"/>
      <c r="C8" s="34"/>
      <c r="D8" s="58"/>
      <c r="E8" s="10"/>
      <c r="F8" s="10"/>
      <c r="G8" s="11"/>
      <c r="H8" s="12">
        <f>C3</f>
        <v>100000</v>
      </c>
      <c r="I8" s="13">
        <f>C3</f>
        <v>100000</v>
      </c>
      <c r="J8" s="13">
        <f>C3</f>
        <v>100000</v>
      </c>
      <c r="K8" s="13">
        <f>C3</f>
        <v>100000</v>
      </c>
      <c r="L8" s="63" t="s">
        <v>20</v>
      </c>
      <c r="M8" s="64"/>
      <c r="N8" s="64"/>
      <c r="O8" s="65"/>
      <c r="P8" s="77"/>
      <c r="Q8" s="78"/>
      <c r="R8" s="78"/>
      <c r="S8" s="79"/>
    </row>
    <row r="9" spans="1:19" x14ac:dyDescent="0.4">
      <c r="A9" s="6">
        <v>1</v>
      </c>
      <c r="B9" s="15">
        <v>44147</v>
      </c>
      <c r="C9" s="35">
        <v>2</v>
      </c>
      <c r="D9" s="84">
        <v>0.61799999999999999</v>
      </c>
      <c r="E9" s="80">
        <v>-1</v>
      </c>
      <c r="F9" s="80">
        <v>-1</v>
      </c>
      <c r="G9" s="81">
        <v>-1</v>
      </c>
      <c r="H9" s="30">
        <f>IF(D9="","",H8+P9)</f>
        <v>101854</v>
      </c>
      <c r="I9" s="30">
        <f>IF(E9="","",I8+Q9)</f>
        <v>97000</v>
      </c>
      <c r="J9" s="30">
        <f>IF(F9="","",J8+R9)</f>
        <v>97000</v>
      </c>
      <c r="K9" s="30">
        <f>IF(G9="","",K8+S9)</f>
        <v>97000</v>
      </c>
      <c r="L9" s="31">
        <f t="shared" ref="L9:O10" si="0">IF(H8="","",H8*0.03)</f>
        <v>3000</v>
      </c>
      <c r="M9" s="32">
        <f t="shared" si="0"/>
        <v>3000</v>
      </c>
      <c r="N9" s="32">
        <f t="shared" si="0"/>
        <v>3000</v>
      </c>
      <c r="O9" s="33">
        <f t="shared" si="0"/>
        <v>3000</v>
      </c>
      <c r="P9" s="31">
        <f t="shared" ref="P9:S10" si="1">IF(D9="","",L9*D9)</f>
        <v>1854</v>
      </c>
      <c r="Q9" s="32">
        <f t="shared" si="1"/>
        <v>-3000</v>
      </c>
      <c r="R9" s="32">
        <f t="shared" si="1"/>
        <v>-3000</v>
      </c>
      <c r="S9" s="33">
        <f t="shared" si="1"/>
        <v>-3000</v>
      </c>
    </row>
    <row r="10" spans="1:19" x14ac:dyDescent="0.4">
      <c r="A10" s="6">
        <v>2</v>
      </c>
      <c r="B10" s="56">
        <v>44155</v>
      </c>
      <c r="C10" s="52">
        <v>1</v>
      </c>
      <c r="D10" s="82">
        <v>0.61799999999999999</v>
      </c>
      <c r="E10" s="80">
        <v>1.27</v>
      </c>
      <c r="F10" s="80">
        <v>1.5</v>
      </c>
      <c r="G10" s="81">
        <v>2</v>
      </c>
      <c r="H10" s="30">
        <f t="shared" ref="H10:K10" si="2">IF(D10="","",H9+P10)</f>
        <v>103742.37316</v>
      </c>
      <c r="I10" s="30">
        <f t="shared" si="2"/>
        <v>100695.7</v>
      </c>
      <c r="J10" s="30">
        <f t="shared" si="2"/>
        <v>101365</v>
      </c>
      <c r="K10" s="30">
        <f t="shared" si="2"/>
        <v>102820</v>
      </c>
      <c r="L10" s="83">
        <f t="shared" si="0"/>
        <v>3055.62</v>
      </c>
      <c r="M10" s="53">
        <f t="shared" si="0"/>
        <v>2910</v>
      </c>
      <c r="N10" s="53">
        <f t="shared" si="0"/>
        <v>2910</v>
      </c>
      <c r="O10" s="54">
        <f t="shared" si="0"/>
        <v>2910</v>
      </c>
      <c r="P10" s="83">
        <f t="shared" si="1"/>
        <v>1888.3731599999999</v>
      </c>
      <c r="Q10" s="53">
        <f t="shared" si="1"/>
        <v>3695.7000000000003</v>
      </c>
      <c r="R10" s="53">
        <f t="shared" si="1"/>
        <v>4365</v>
      </c>
      <c r="S10" s="54">
        <f t="shared" si="1"/>
        <v>5820</v>
      </c>
    </row>
    <row r="11" spans="1:19" x14ac:dyDescent="0.4">
      <c r="A11" s="6">
        <v>3</v>
      </c>
      <c r="B11" s="56">
        <v>44162</v>
      </c>
      <c r="C11" s="52">
        <v>2</v>
      </c>
      <c r="D11" s="82">
        <v>-1</v>
      </c>
      <c r="E11" s="80">
        <v>-1</v>
      </c>
      <c r="F11" s="80">
        <v>-1</v>
      </c>
      <c r="G11" s="81">
        <v>-1</v>
      </c>
      <c r="H11" s="30">
        <f t="shared" ref="H11:H58" si="3">IF(D11="","",H10+P11)</f>
        <v>100630.1019652</v>
      </c>
      <c r="I11" s="30">
        <f t="shared" ref="I11:I58" si="4">IF(E11="","",I10+Q11)</f>
        <v>97674.828999999998</v>
      </c>
      <c r="J11" s="30">
        <f t="shared" ref="J11:J58" si="5">IF(F11="","",J10+R11)</f>
        <v>98324.05</v>
      </c>
      <c r="K11" s="30">
        <f t="shared" ref="K11:K58" si="6">IF(G11="","",K10+S11)</f>
        <v>99735.4</v>
      </c>
      <c r="L11" s="83">
        <f t="shared" ref="L11:L58" si="7">IF(H10="","",H10*0.03)</f>
        <v>3112.2711948000001</v>
      </c>
      <c r="M11" s="53">
        <f t="shared" ref="M11:M58" si="8">IF(I10="","",I10*0.03)</f>
        <v>3020.8709999999996</v>
      </c>
      <c r="N11" s="53">
        <f t="shared" ref="N11:N58" si="9">IF(J10="","",J10*0.03)</f>
        <v>3040.95</v>
      </c>
      <c r="O11" s="54">
        <f t="shared" ref="O11:O58" si="10">IF(K10="","",K10*0.03)</f>
        <v>3084.6</v>
      </c>
      <c r="P11" s="83">
        <f t="shared" ref="P11:P58" si="11">IF(D11="","",L11*D11)</f>
        <v>-3112.2711948000001</v>
      </c>
      <c r="Q11" s="53">
        <f t="shared" ref="Q11:Q58" si="12">IF(E11="","",M11*E11)</f>
        <v>-3020.8709999999996</v>
      </c>
      <c r="R11" s="53">
        <f t="shared" ref="R11:R58" si="13">IF(F11="","",N11*F11)</f>
        <v>-3040.95</v>
      </c>
      <c r="S11" s="54">
        <f t="shared" ref="S11:S58" si="14">IF(G11="","",O11*G11)</f>
        <v>-3084.6</v>
      </c>
    </row>
    <row r="12" spans="1:19" x14ac:dyDescent="0.4">
      <c r="A12" s="6">
        <v>4</v>
      </c>
      <c r="B12" s="56">
        <v>44256</v>
      </c>
      <c r="C12" s="52">
        <v>1</v>
      </c>
      <c r="D12" s="82">
        <v>0.61799999999999999</v>
      </c>
      <c r="E12" s="80">
        <v>1.27</v>
      </c>
      <c r="F12" s="80">
        <v>1.5</v>
      </c>
      <c r="G12" s="81">
        <v>2</v>
      </c>
      <c r="H12" s="30">
        <f t="shared" si="3"/>
        <v>102495.78405563481</v>
      </c>
      <c r="I12" s="30">
        <f t="shared" si="4"/>
        <v>101396.23998489999</v>
      </c>
      <c r="J12" s="30">
        <f t="shared" si="5"/>
        <v>102748.63225000001</v>
      </c>
      <c r="K12" s="30">
        <f t="shared" si="6"/>
        <v>105719.52399999999</v>
      </c>
      <c r="L12" s="83">
        <f t="shared" si="7"/>
        <v>3018.9030589559998</v>
      </c>
      <c r="M12" s="53">
        <f t="shared" si="8"/>
        <v>2930.24487</v>
      </c>
      <c r="N12" s="53">
        <f t="shared" si="9"/>
        <v>2949.7215000000001</v>
      </c>
      <c r="O12" s="54">
        <f t="shared" si="10"/>
        <v>2992.0619999999999</v>
      </c>
      <c r="P12" s="83">
        <f t="shared" si="11"/>
        <v>1865.6820904348078</v>
      </c>
      <c r="Q12" s="53">
        <f t="shared" si="12"/>
        <v>3721.4109849000001</v>
      </c>
      <c r="R12" s="53">
        <f t="shared" si="13"/>
        <v>4424.5822500000004</v>
      </c>
      <c r="S12" s="54">
        <f t="shared" si="14"/>
        <v>5984.1239999999998</v>
      </c>
    </row>
    <row r="13" spans="1:19" x14ac:dyDescent="0.4">
      <c r="A13" s="6">
        <v>5</v>
      </c>
      <c r="B13" s="56">
        <v>44273</v>
      </c>
      <c r="C13" s="52">
        <v>2</v>
      </c>
      <c r="D13" s="82">
        <v>0.61799999999999999</v>
      </c>
      <c r="E13" s="80">
        <v>1.27</v>
      </c>
      <c r="F13" s="80">
        <v>1.5</v>
      </c>
      <c r="G13" s="81">
        <v>2</v>
      </c>
      <c r="H13" s="30">
        <f t="shared" si="3"/>
        <v>104396.05589202628</v>
      </c>
      <c r="I13" s="30">
        <f t="shared" si="4"/>
        <v>105259.43672832468</v>
      </c>
      <c r="J13" s="30">
        <f t="shared" si="5"/>
        <v>107372.32070125001</v>
      </c>
      <c r="K13" s="30">
        <f t="shared" si="6"/>
        <v>112062.69544</v>
      </c>
      <c r="L13" s="83">
        <f t="shared" si="7"/>
        <v>3074.8735216690443</v>
      </c>
      <c r="M13" s="53">
        <f t="shared" si="8"/>
        <v>3041.8871995469995</v>
      </c>
      <c r="N13" s="53">
        <f t="shared" si="9"/>
        <v>3082.4589675000002</v>
      </c>
      <c r="O13" s="54">
        <f t="shared" si="10"/>
        <v>3171.5857199999996</v>
      </c>
      <c r="P13" s="83">
        <f t="shared" si="11"/>
        <v>1900.2718363914694</v>
      </c>
      <c r="Q13" s="53">
        <f t="shared" si="12"/>
        <v>3863.1967434246894</v>
      </c>
      <c r="R13" s="53">
        <f t="shared" si="13"/>
        <v>4623.6884512500001</v>
      </c>
      <c r="S13" s="54">
        <f t="shared" si="14"/>
        <v>6343.1714399999992</v>
      </c>
    </row>
    <row r="14" spans="1:19" x14ac:dyDescent="0.4">
      <c r="A14" s="6">
        <v>6</v>
      </c>
      <c r="B14" s="56"/>
      <c r="C14" s="52"/>
      <c r="D14" s="82"/>
      <c r="E14" s="80"/>
      <c r="F14" s="80"/>
      <c r="G14" s="81"/>
      <c r="H14" s="30" t="str">
        <f t="shared" si="3"/>
        <v/>
      </c>
      <c r="I14" s="30" t="str">
        <f t="shared" si="4"/>
        <v/>
      </c>
      <c r="J14" s="30" t="str">
        <f t="shared" si="5"/>
        <v/>
      </c>
      <c r="K14" s="30" t="str">
        <f t="shared" si="6"/>
        <v/>
      </c>
      <c r="L14" s="83">
        <f t="shared" si="7"/>
        <v>3131.8816767607887</v>
      </c>
      <c r="M14" s="53">
        <f t="shared" si="8"/>
        <v>3157.7831018497404</v>
      </c>
      <c r="N14" s="53">
        <f t="shared" si="9"/>
        <v>3221.1696210374998</v>
      </c>
      <c r="O14" s="54">
        <f t="shared" si="10"/>
        <v>3361.8808631999996</v>
      </c>
      <c r="P14" s="83" t="str">
        <f t="shared" si="11"/>
        <v/>
      </c>
      <c r="Q14" s="53" t="str">
        <f t="shared" si="12"/>
        <v/>
      </c>
      <c r="R14" s="53" t="str">
        <f t="shared" si="13"/>
        <v/>
      </c>
      <c r="S14" s="54" t="str">
        <f t="shared" si="14"/>
        <v/>
      </c>
    </row>
    <row r="15" spans="1:19" x14ac:dyDescent="0.4">
      <c r="A15" s="6">
        <v>7</v>
      </c>
      <c r="B15" s="56"/>
      <c r="C15" s="52"/>
      <c r="D15" s="82"/>
      <c r="E15" s="80"/>
      <c r="F15" s="80"/>
      <c r="G15" s="81"/>
      <c r="H15" s="30" t="str">
        <f t="shared" si="3"/>
        <v/>
      </c>
      <c r="I15" s="30" t="str">
        <f t="shared" si="4"/>
        <v/>
      </c>
      <c r="J15" s="30" t="str">
        <f t="shared" si="5"/>
        <v/>
      </c>
      <c r="K15" s="30" t="str">
        <f t="shared" si="6"/>
        <v/>
      </c>
      <c r="L15" s="83" t="str">
        <f t="shared" si="7"/>
        <v/>
      </c>
      <c r="M15" s="53" t="str">
        <f t="shared" si="8"/>
        <v/>
      </c>
      <c r="N15" s="53" t="str">
        <f t="shared" si="9"/>
        <v/>
      </c>
      <c r="O15" s="54" t="str">
        <f t="shared" si="10"/>
        <v/>
      </c>
      <c r="P15" s="83" t="str">
        <f t="shared" si="11"/>
        <v/>
      </c>
      <c r="Q15" s="53" t="str">
        <f t="shared" si="12"/>
        <v/>
      </c>
      <c r="R15" s="53" t="str">
        <f t="shared" si="13"/>
        <v/>
      </c>
      <c r="S15" s="54" t="str">
        <f t="shared" si="14"/>
        <v/>
      </c>
    </row>
    <row r="16" spans="1:19" x14ac:dyDescent="0.4">
      <c r="A16" s="6">
        <v>8</v>
      </c>
      <c r="B16" s="56"/>
      <c r="C16" s="52"/>
      <c r="D16" s="82"/>
      <c r="E16" s="80"/>
      <c r="F16" s="80"/>
      <c r="G16" s="81"/>
      <c r="H16" s="30" t="str">
        <f t="shared" si="3"/>
        <v/>
      </c>
      <c r="I16" s="30" t="str">
        <f t="shared" si="4"/>
        <v/>
      </c>
      <c r="J16" s="30" t="str">
        <f t="shared" si="5"/>
        <v/>
      </c>
      <c r="K16" s="30" t="str">
        <f t="shared" si="6"/>
        <v/>
      </c>
      <c r="L16" s="83" t="str">
        <f t="shared" si="7"/>
        <v/>
      </c>
      <c r="M16" s="53" t="str">
        <f t="shared" si="8"/>
        <v/>
      </c>
      <c r="N16" s="53" t="str">
        <f t="shared" si="9"/>
        <v/>
      </c>
      <c r="O16" s="54" t="str">
        <f t="shared" si="10"/>
        <v/>
      </c>
      <c r="P16" s="83" t="str">
        <f t="shared" si="11"/>
        <v/>
      </c>
      <c r="Q16" s="53" t="str">
        <f t="shared" si="12"/>
        <v/>
      </c>
      <c r="R16" s="53" t="str">
        <f t="shared" si="13"/>
        <v/>
      </c>
      <c r="S16" s="54" t="str">
        <f t="shared" si="14"/>
        <v/>
      </c>
    </row>
    <row r="17" spans="1:19" x14ac:dyDescent="0.4">
      <c r="A17" s="6">
        <v>9</v>
      </c>
      <c r="B17" s="56"/>
      <c r="C17" s="52"/>
      <c r="D17" s="82"/>
      <c r="E17" s="80"/>
      <c r="F17" s="80"/>
      <c r="G17" s="81"/>
      <c r="H17" s="30" t="str">
        <f t="shared" si="3"/>
        <v/>
      </c>
      <c r="I17" s="30" t="str">
        <f t="shared" si="4"/>
        <v/>
      </c>
      <c r="J17" s="30" t="str">
        <f t="shared" si="5"/>
        <v/>
      </c>
      <c r="K17" s="30" t="str">
        <f t="shared" si="6"/>
        <v/>
      </c>
      <c r="L17" s="83" t="str">
        <f t="shared" si="7"/>
        <v/>
      </c>
      <c r="M17" s="53" t="str">
        <f t="shared" si="8"/>
        <v/>
      </c>
      <c r="N17" s="53" t="str">
        <f t="shared" si="9"/>
        <v/>
      </c>
      <c r="O17" s="54" t="str">
        <f t="shared" si="10"/>
        <v/>
      </c>
      <c r="P17" s="83" t="str">
        <f t="shared" si="11"/>
        <v/>
      </c>
      <c r="Q17" s="53" t="str">
        <f t="shared" si="12"/>
        <v/>
      </c>
      <c r="R17" s="53" t="str">
        <f t="shared" si="13"/>
        <v/>
      </c>
      <c r="S17" s="54" t="str">
        <f t="shared" si="14"/>
        <v/>
      </c>
    </row>
    <row r="18" spans="1:19" x14ac:dyDescent="0.4">
      <c r="A18" s="6">
        <v>10</v>
      </c>
      <c r="B18" s="56"/>
      <c r="C18" s="52"/>
      <c r="D18" s="82"/>
      <c r="E18" s="80"/>
      <c r="F18" s="80"/>
      <c r="G18" s="81"/>
      <c r="H18" s="30" t="str">
        <f t="shared" si="3"/>
        <v/>
      </c>
      <c r="I18" s="30" t="str">
        <f t="shared" si="4"/>
        <v/>
      </c>
      <c r="J18" s="30" t="str">
        <f t="shared" si="5"/>
        <v/>
      </c>
      <c r="K18" s="30" t="str">
        <f t="shared" si="6"/>
        <v/>
      </c>
      <c r="L18" s="83" t="str">
        <f t="shared" si="7"/>
        <v/>
      </c>
      <c r="M18" s="53" t="str">
        <f t="shared" si="8"/>
        <v/>
      </c>
      <c r="N18" s="53" t="str">
        <f t="shared" si="9"/>
        <v/>
      </c>
      <c r="O18" s="54" t="str">
        <f t="shared" si="10"/>
        <v/>
      </c>
      <c r="P18" s="83" t="str">
        <f t="shared" si="11"/>
        <v/>
      </c>
      <c r="Q18" s="53" t="str">
        <f t="shared" si="12"/>
        <v/>
      </c>
      <c r="R18" s="53" t="str">
        <f t="shared" si="13"/>
        <v/>
      </c>
      <c r="S18" s="54" t="str">
        <f t="shared" si="14"/>
        <v/>
      </c>
    </row>
    <row r="19" spans="1:19" x14ac:dyDescent="0.4">
      <c r="A19" s="6">
        <v>11</v>
      </c>
      <c r="B19" s="56"/>
      <c r="C19" s="52"/>
      <c r="D19" s="82"/>
      <c r="E19" s="80"/>
      <c r="F19" s="80"/>
      <c r="G19" s="81"/>
      <c r="H19" s="30" t="str">
        <f t="shared" si="3"/>
        <v/>
      </c>
      <c r="I19" s="30" t="str">
        <f t="shared" si="4"/>
        <v/>
      </c>
      <c r="J19" s="30" t="str">
        <f t="shared" si="5"/>
        <v/>
      </c>
      <c r="K19" s="30" t="str">
        <f t="shared" si="6"/>
        <v/>
      </c>
      <c r="L19" s="83" t="str">
        <f t="shared" si="7"/>
        <v/>
      </c>
      <c r="M19" s="53" t="str">
        <f t="shared" si="8"/>
        <v/>
      </c>
      <c r="N19" s="53" t="str">
        <f t="shared" si="9"/>
        <v/>
      </c>
      <c r="O19" s="54" t="str">
        <f t="shared" si="10"/>
        <v/>
      </c>
      <c r="P19" s="83" t="str">
        <f t="shared" si="11"/>
        <v/>
      </c>
      <c r="Q19" s="53" t="str">
        <f t="shared" si="12"/>
        <v/>
      </c>
      <c r="R19" s="53" t="str">
        <f t="shared" si="13"/>
        <v/>
      </c>
      <c r="S19" s="54" t="str">
        <f t="shared" si="14"/>
        <v/>
      </c>
    </row>
    <row r="20" spans="1:19" x14ac:dyDescent="0.4">
      <c r="A20" s="6">
        <v>12</v>
      </c>
      <c r="B20" s="56"/>
      <c r="C20" s="52"/>
      <c r="D20" s="82"/>
      <c r="E20" s="80"/>
      <c r="F20" s="80"/>
      <c r="G20" s="81"/>
      <c r="H20" s="30" t="str">
        <f t="shared" si="3"/>
        <v/>
      </c>
      <c r="I20" s="30" t="str">
        <f t="shared" si="4"/>
        <v/>
      </c>
      <c r="J20" s="30" t="str">
        <f t="shared" si="5"/>
        <v/>
      </c>
      <c r="K20" s="30" t="str">
        <f t="shared" si="6"/>
        <v/>
      </c>
      <c r="L20" s="83" t="str">
        <f t="shared" si="7"/>
        <v/>
      </c>
      <c r="M20" s="53" t="str">
        <f t="shared" si="8"/>
        <v/>
      </c>
      <c r="N20" s="53" t="str">
        <f t="shared" si="9"/>
        <v/>
      </c>
      <c r="O20" s="54" t="str">
        <f t="shared" si="10"/>
        <v/>
      </c>
      <c r="P20" s="83" t="str">
        <f t="shared" si="11"/>
        <v/>
      </c>
      <c r="Q20" s="53" t="str">
        <f t="shared" si="12"/>
        <v/>
      </c>
      <c r="R20" s="53" t="str">
        <f t="shared" si="13"/>
        <v/>
      </c>
      <c r="S20" s="54" t="str">
        <f t="shared" si="14"/>
        <v/>
      </c>
    </row>
    <row r="21" spans="1:19" x14ac:dyDescent="0.4">
      <c r="A21" s="6">
        <v>13</v>
      </c>
      <c r="B21" s="56"/>
      <c r="C21" s="52"/>
      <c r="D21" s="82"/>
      <c r="E21" s="80"/>
      <c r="F21" s="80"/>
      <c r="G21" s="81"/>
      <c r="H21" s="30" t="str">
        <f t="shared" si="3"/>
        <v/>
      </c>
      <c r="I21" s="30" t="str">
        <f t="shared" si="4"/>
        <v/>
      </c>
      <c r="J21" s="30" t="str">
        <f t="shared" si="5"/>
        <v/>
      </c>
      <c r="K21" s="30" t="str">
        <f t="shared" si="6"/>
        <v/>
      </c>
      <c r="L21" s="83" t="str">
        <f t="shared" si="7"/>
        <v/>
      </c>
      <c r="M21" s="53" t="str">
        <f t="shared" si="8"/>
        <v/>
      </c>
      <c r="N21" s="53" t="str">
        <f t="shared" si="9"/>
        <v/>
      </c>
      <c r="O21" s="54" t="str">
        <f t="shared" si="10"/>
        <v/>
      </c>
      <c r="P21" s="83" t="str">
        <f t="shared" si="11"/>
        <v/>
      </c>
      <c r="Q21" s="53" t="str">
        <f t="shared" si="12"/>
        <v/>
      </c>
      <c r="R21" s="53" t="str">
        <f t="shared" si="13"/>
        <v/>
      </c>
      <c r="S21" s="54" t="str">
        <f t="shared" si="14"/>
        <v/>
      </c>
    </row>
    <row r="22" spans="1:19" x14ac:dyDescent="0.4">
      <c r="A22" s="6">
        <v>14</v>
      </c>
      <c r="B22" s="56"/>
      <c r="C22" s="52"/>
      <c r="D22" s="82"/>
      <c r="E22" s="80"/>
      <c r="F22" s="80"/>
      <c r="G22" s="81"/>
      <c r="H22" s="30" t="str">
        <f t="shared" si="3"/>
        <v/>
      </c>
      <c r="I22" s="30" t="str">
        <f t="shared" si="4"/>
        <v/>
      </c>
      <c r="J22" s="30" t="str">
        <f t="shared" si="5"/>
        <v/>
      </c>
      <c r="K22" s="30" t="str">
        <f t="shared" si="6"/>
        <v/>
      </c>
      <c r="L22" s="83" t="str">
        <f t="shared" si="7"/>
        <v/>
      </c>
      <c r="M22" s="53" t="str">
        <f t="shared" si="8"/>
        <v/>
      </c>
      <c r="N22" s="53" t="str">
        <f t="shared" si="9"/>
        <v/>
      </c>
      <c r="O22" s="54" t="str">
        <f t="shared" si="10"/>
        <v/>
      </c>
      <c r="P22" s="83" t="str">
        <f t="shared" si="11"/>
        <v/>
      </c>
      <c r="Q22" s="53" t="str">
        <f t="shared" si="12"/>
        <v/>
      </c>
      <c r="R22" s="53" t="str">
        <f t="shared" si="13"/>
        <v/>
      </c>
      <c r="S22" s="54" t="str">
        <f t="shared" si="14"/>
        <v/>
      </c>
    </row>
    <row r="23" spans="1:19" x14ac:dyDescent="0.4">
      <c r="A23" s="6">
        <v>15</v>
      </c>
      <c r="B23" s="56"/>
      <c r="C23" s="52"/>
      <c r="D23" s="82"/>
      <c r="E23" s="80"/>
      <c r="F23" s="80"/>
      <c r="G23" s="81"/>
      <c r="H23" s="30" t="str">
        <f t="shared" si="3"/>
        <v/>
      </c>
      <c r="I23" s="30" t="str">
        <f t="shared" si="4"/>
        <v/>
      </c>
      <c r="J23" s="30" t="str">
        <f t="shared" si="5"/>
        <v/>
      </c>
      <c r="K23" s="30" t="str">
        <f t="shared" si="6"/>
        <v/>
      </c>
      <c r="L23" s="83" t="str">
        <f t="shared" si="7"/>
        <v/>
      </c>
      <c r="M23" s="53" t="str">
        <f t="shared" si="8"/>
        <v/>
      </c>
      <c r="N23" s="53" t="str">
        <f t="shared" si="9"/>
        <v/>
      </c>
      <c r="O23" s="54" t="str">
        <f t="shared" si="10"/>
        <v/>
      </c>
      <c r="P23" s="83" t="str">
        <f t="shared" si="11"/>
        <v/>
      </c>
      <c r="Q23" s="53" t="str">
        <f t="shared" si="12"/>
        <v/>
      </c>
      <c r="R23" s="53" t="str">
        <f t="shared" si="13"/>
        <v/>
      </c>
      <c r="S23" s="54" t="str">
        <f t="shared" si="14"/>
        <v/>
      </c>
    </row>
    <row r="24" spans="1:19" x14ac:dyDescent="0.4">
      <c r="A24" s="6">
        <v>16</v>
      </c>
      <c r="B24" s="56"/>
      <c r="C24" s="52"/>
      <c r="D24" s="82"/>
      <c r="E24" s="80"/>
      <c r="F24" s="80"/>
      <c r="G24" s="81"/>
      <c r="H24" s="30" t="str">
        <f t="shared" si="3"/>
        <v/>
      </c>
      <c r="I24" s="30" t="str">
        <f t="shared" si="4"/>
        <v/>
      </c>
      <c r="J24" s="30" t="str">
        <f t="shared" si="5"/>
        <v/>
      </c>
      <c r="K24" s="30" t="str">
        <f t="shared" si="6"/>
        <v/>
      </c>
      <c r="L24" s="83" t="str">
        <f t="shared" si="7"/>
        <v/>
      </c>
      <c r="M24" s="53" t="str">
        <f t="shared" si="8"/>
        <v/>
      </c>
      <c r="N24" s="53" t="str">
        <f t="shared" si="9"/>
        <v/>
      </c>
      <c r="O24" s="54" t="str">
        <f t="shared" si="10"/>
        <v/>
      </c>
      <c r="P24" s="83" t="str">
        <f t="shared" si="11"/>
        <v/>
      </c>
      <c r="Q24" s="53" t="str">
        <f t="shared" si="12"/>
        <v/>
      </c>
      <c r="R24" s="53" t="str">
        <f t="shared" si="13"/>
        <v/>
      </c>
      <c r="S24" s="54" t="str">
        <f t="shared" si="14"/>
        <v/>
      </c>
    </row>
    <row r="25" spans="1:19" x14ac:dyDescent="0.4">
      <c r="A25" s="6">
        <v>17</v>
      </c>
      <c r="B25" s="56"/>
      <c r="C25" s="52"/>
      <c r="D25" s="82"/>
      <c r="E25" s="80"/>
      <c r="F25" s="80"/>
      <c r="G25" s="81"/>
      <c r="H25" s="30" t="str">
        <f t="shared" si="3"/>
        <v/>
      </c>
      <c r="I25" s="30" t="str">
        <f t="shared" si="4"/>
        <v/>
      </c>
      <c r="J25" s="30" t="str">
        <f t="shared" si="5"/>
        <v/>
      </c>
      <c r="K25" s="30" t="str">
        <f t="shared" si="6"/>
        <v/>
      </c>
      <c r="L25" s="83" t="str">
        <f t="shared" si="7"/>
        <v/>
      </c>
      <c r="M25" s="53" t="str">
        <f t="shared" si="8"/>
        <v/>
      </c>
      <c r="N25" s="53" t="str">
        <f t="shared" si="9"/>
        <v/>
      </c>
      <c r="O25" s="54" t="str">
        <f t="shared" si="10"/>
        <v/>
      </c>
      <c r="P25" s="83" t="str">
        <f t="shared" si="11"/>
        <v/>
      </c>
      <c r="Q25" s="53" t="str">
        <f t="shared" si="12"/>
        <v/>
      </c>
      <c r="R25" s="53" t="str">
        <f t="shared" si="13"/>
        <v/>
      </c>
      <c r="S25" s="54" t="str">
        <f t="shared" si="14"/>
        <v/>
      </c>
    </row>
    <row r="26" spans="1:19" x14ac:dyDescent="0.4">
      <c r="A26" s="6">
        <v>18</v>
      </c>
      <c r="B26" s="56"/>
      <c r="C26" s="52"/>
      <c r="D26" s="82"/>
      <c r="E26" s="80"/>
      <c r="F26" s="80"/>
      <c r="G26" s="81"/>
      <c r="H26" s="30" t="str">
        <f t="shared" si="3"/>
        <v/>
      </c>
      <c r="I26" s="30" t="str">
        <f t="shared" si="4"/>
        <v/>
      </c>
      <c r="J26" s="30" t="str">
        <f t="shared" si="5"/>
        <v/>
      </c>
      <c r="K26" s="30" t="str">
        <f t="shared" si="6"/>
        <v/>
      </c>
      <c r="L26" s="83" t="str">
        <f t="shared" si="7"/>
        <v/>
      </c>
      <c r="M26" s="53" t="str">
        <f t="shared" si="8"/>
        <v/>
      </c>
      <c r="N26" s="53" t="str">
        <f t="shared" si="9"/>
        <v/>
      </c>
      <c r="O26" s="54" t="str">
        <f t="shared" si="10"/>
        <v/>
      </c>
      <c r="P26" s="83" t="str">
        <f t="shared" si="11"/>
        <v/>
      </c>
      <c r="Q26" s="53" t="str">
        <f t="shared" si="12"/>
        <v/>
      </c>
      <c r="R26" s="53" t="str">
        <f t="shared" si="13"/>
        <v/>
      </c>
      <c r="S26" s="54" t="str">
        <f t="shared" si="14"/>
        <v/>
      </c>
    </row>
    <row r="27" spans="1:19" x14ac:dyDescent="0.4">
      <c r="A27" s="6">
        <v>19</v>
      </c>
      <c r="B27" s="56"/>
      <c r="C27" s="52"/>
      <c r="D27" s="82"/>
      <c r="E27" s="80"/>
      <c r="F27" s="80"/>
      <c r="G27" s="81"/>
      <c r="H27" s="30" t="str">
        <f t="shared" si="3"/>
        <v/>
      </c>
      <c r="I27" s="30" t="str">
        <f t="shared" si="4"/>
        <v/>
      </c>
      <c r="J27" s="30" t="str">
        <f t="shared" si="5"/>
        <v/>
      </c>
      <c r="K27" s="30" t="str">
        <f t="shared" si="6"/>
        <v/>
      </c>
      <c r="L27" s="83" t="str">
        <f t="shared" si="7"/>
        <v/>
      </c>
      <c r="M27" s="53" t="str">
        <f t="shared" si="8"/>
        <v/>
      </c>
      <c r="N27" s="53" t="str">
        <f t="shared" si="9"/>
        <v/>
      </c>
      <c r="O27" s="54" t="str">
        <f t="shared" si="10"/>
        <v/>
      </c>
      <c r="P27" s="83" t="str">
        <f t="shared" si="11"/>
        <v/>
      </c>
      <c r="Q27" s="53" t="str">
        <f t="shared" si="12"/>
        <v/>
      </c>
      <c r="R27" s="53" t="str">
        <f t="shared" si="13"/>
        <v/>
      </c>
      <c r="S27" s="54" t="str">
        <f t="shared" si="14"/>
        <v/>
      </c>
    </row>
    <row r="28" spans="1:19" x14ac:dyDescent="0.4">
      <c r="A28" s="6">
        <v>20</v>
      </c>
      <c r="B28" s="56"/>
      <c r="C28" s="52"/>
      <c r="D28" s="82"/>
      <c r="E28" s="80"/>
      <c r="F28" s="80"/>
      <c r="G28" s="81"/>
      <c r="H28" s="30" t="str">
        <f t="shared" si="3"/>
        <v/>
      </c>
      <c r="I28" s="30" t="str">
        <f t="shared" si="4"/>
        <v/>
      </c>
      <c r="J28" s="30" t="str">
        <f t="shared" si="5"/>
        <v/>
      </c>
      <c r="K28" s="30" t="str">
        <f t="shared" si="6"/>
        <v/>
      </c>
      <c r="L28" s="83" t="str">
        <f t="shared" si="7"/>
        <v/>
      </c>
      <c r="M28" s="53" t="str">
        <f t="shared" si="8"/>
        <v/>
      </c>
      <c r="N28" s="53" t="str">
        <f t="shared" si="9"/>
        <v/>
      </c>
      <c r="O28" s="54" t="str">
        <f t="shared" si="10"/>
        <v/>
      </c>
      <c r="P28" s="83" t="str">
        <f t="shared" si="11"/>
        <v/>
      </c>
      <c r="Q28" s="53" t="str">
        <f t="shared" si="12"/>
        <v/>
      </c>
      <c r="R28" s="53" t="str">
        <f t="shared" si="13"/>
        <v/>
      </c>
      <c r="S28" s="54" t="str">
        <f t="shared" si="14"/>
        <v/>
      </c>
    </row>
    <row r="29" spans="1:19" x14ac:dyDescent="0.4">
      <c r="A29" s="6">
        <v>21</v>
      </c>
      <c r="B29" s="56"/>
      <c r="C29" s="52"/>
      <c r="D29" s="82"/>
      <c r="E29" s="80"/>
      <c r="F29" s="80"/>
      <c r="G29" s="81"/>
      <c r="H29" s="30" t="str">
        <f t="shared" si="3"/>
        <v/>
      </c>
      <c r="I29" s="30" t="str">
        <f t="shared" si="4"/>
        <v/>
      </c>
      <c r="J29" s="30" t="str">
        <f t="shared" si="5"/>
        <v/>
      </c>
      <c r="K29" s="30" t="str">
        <f t="shared" si="6"/>
        <v/>
      </c>
      <c r="L29" s="83" t="str">
        <f t="shared" si="7"/>
        <v/>
      </c>
      <c r="M29" s="53" t="str">
        <f t="shared" si="8"/>
        <v/>
      </c>
      <c r="N29" s="53" t="str">
        <f t="shared" si="9"/>
        <v/>
      </c>
      <c r="O29" s="54" t="str">
        <f t="shared" si="10"/>
        <v/>
      </c>
      <c r="P29" s="83" t="str">
        <f t="shared" si="11"/>
        <v/>
      </c>
      <c r="Q29" s="53" t="str">
        <f t="shared" si="12"/>
        <v/>
      </c>
      <c r="R29" s="53" t="str">
        <f t="shared" si="13"/>
        <v/>
      </c>
      <c r="S29" s="54" t="str">
        <f t="shared" si="14"/>
        <v/>
      </c>
    </row>
    <row r="30" spans="1:19" x14ac:dyDescent="0.4">
      <c r="A30" s="6">
        <v>22</v>
      </c>
      <c r="B30" s="56"/>
      <c r="C30" s="52"/>
      <c r="D30" s="82"/>
      <c r="E30" s="80"/>
      <c r="F30" s="80"/>
      <c r="G30" s="81"/>
      <c r="H30" s="30" t="str">
        <f t="shared" si="3"/>
        <v/>
      </c>
      <c r="I30" s="30" t="str">
        <f t="shared" si="4"/>
        <v/>
      </c>
      <c r="J30" s="30" t="str">
        <f t="shared" si="5"/>
        <v/>
      </c>
      <c r="K30" s="30" t="str">
        <f t="shared" si="6"/>
        <v/>
      </c>
      <c r="L30" s="83" t="str">
        <f t="shared" si="7"/>
        <v/>
      </c>
      <c r="M30" s="53" t="str">
        <f t="shared" si="8"/>
        <v/>
      </c>
      <c r="N30" s="53" t="str">
        <f t="shared" si="9"/>
        <v/>
      </c>
      <c r="O30" s="54" t="str">
        <f t="shared" si="10"/>
        <v/>
      </c>
      <c r="P30" s="83" t="str">
        <f t="shared" si="11"/>
        <v/>
      </c>
      <c r="Q30" s="53" t="str">
        <f t="shared" si="12"/>
        <v/>
      </c>
      <c r="R30" s="53" t="str">
        <f t="shared" si="13"/>
        <v/>
      </c>
      <c r="S30" s="54" t="str">
        <f t="shared" si="14"/>
        <v/>
      </c>
    </row>
    <row r="31" spans="1:19" x14ac:dyDescent="0.4">
      <c r="A31" s="6">
        <v>23</v>
      </c>
      <c r="B31" s="56"/>
      <c r="C31" s="52"/>
      <c r="D31" s="82"/>
      <c r="E31" s="80"/>
      <c r="F31" s="80"/>
      <c r="G31" s="81"/>
      <c r="H31" s="30" t="str">
        <f t="shared" si="3"/>
        <v/>
      </c>
      <c r="I31" s="30" t="str">
        <f t="shared" si="4"/>
        <v/>
      </c>
      <c r="J31" s="30" t="str">
        <f t="shared" si="5"/>
        <v/>
      </c>
      <c r="K31" s="30" t="str">
        <f t="shared" si="6"/>
        <v/>
      </c>
      <c r="L31" s="83" t="str">
        <f t="shared" si="7"/>
        <v/>
      </c>
      <c r="M31" s="53" t="str">
        <f t="shared" si="8"/>
        <v/>
      </c>
      <c r="N31" s="53" t="str">
        <f t="shared" si="9"/>
        <v/>
      </c>
      <c r="O31" s="54" t="str">
        <f t="shared" si="10"/>
        <v/>
      </c>
      <c r="P31" s="83" t="str">
        <f t="shared" si="11"/>
        <v/>
      </c>
      <c r="Q31" s="53" t="str">
        <f t="shared" si="12"/>
        <v/>
      </c>
      <c r="R31" s="53" t="str">
        <f t="shared" si="13"/>
        <v/>
      </c>
      <c r="S31" s="54" t="str">
        <f t="shared" si="14"/>
        <v/>
      </c>
    </row>
    <row r="32" spans="1:19" x14ac:dyDescent="0.4">
      <c r="A32" s="6">
        <v>24</v>
      </c>
      <c r="B32" s="56"/>
      <c r="C32" s="52"/>
      <c r="D32" s="82"/>
      <c r="E32" s="80"/>
      <c r="F32" s="80"/>
      <c r="G32" s="81"/>
      <c r="H32" s="30" t="str">
        <f t="shared" si="3"/>
        <v/>
      </c>
      <c r="I32" s="30" t="str">
        <f t="shared" si="4"/>
        <v/>
      </c>
      <c r="J32" s="30" t="str">
        <f t="shared" si="5"/>
        <v/>
      </c>
      <c r="K32" s="30" t="str">
        <f t="shared" si="6"/>
        <v/>
      </c>
      <c r="L32" s="83" t="str">
        <f t="shared" si="7"/>
        <v/>
      </c>
      <c r="M32" s="53" t="str">
        <f t="shared" si="8"/>
        <v/>
      </c>
      <c r="N32" s="53" t="str">
        <f t="shared" si="9"/>
        <v/>
      </c>
      <c r="O32" s="54" t="str">
        <f t="shared" si="10"/>
        <v/>
      </c>
      <c r="P32" s="83" t="str">
        <f t="shared" si="11"/>
        <v/>
      </c>
      <c r="Q32" s="53" t="str">
        <f t="shared" si="12"/>
        <v/>
      </c>
      <c r="R32" s="53" t="str">
        <f t="shared" si="13"/>
        <v/>
      </c>
      <c r="S32" s="54" t="str">
        <f t="shared" si="14"/>
        <v/>
      </c>
    </row>
    <row r="33" spans="1:19" x14ac:dyDescent="0.4">
      <c r="A33" s="6">
        <v>25</v>
      </c>
      <c r="B33" s="56"/>
      <c r="C33" s="52"/>
      <c r="D33" s="82"/>
      <c r="E33" s="80"/>
      <c r="F33" s="80"/>
      <c r="G33" s="81"/>
      <c r="H33" s="30" t="str">
        <f t="shared" si="3"/>
        <v/>
      </c>
      <c r="I33" s="30" t="str">
        <f t="shared" si="4"/>
        <v/>
      </c>
      <c r="J33" s="30" t="str">
        <f t="shared" si="5"/>
        <v/>
      </c>
      <c r="K33" s="30" t="str">
        <f t="shared" si="6"/>
        <v/>
      </c>
      <c r="L33" s="83" t="str">
        <f t="shared" si="7"/>
        <v/>
      </c>
      <c r="M33" s="53" t="str">
        <f t="shared" si="8"/>
        <v/>
      </c>
      <c r="N33" s="53" t="str">
        <f t="shared" si="9"/>
        <v/>
      </c>
      <c r="O33" s="54" t="str">
        <f t="shared" si="10"/>
        <v/>
      </c>
      <c r="P33" s="83" t="str">
        <f t="shared" si="11"/>
        <v/>
      </c>
      <c r="Q33" s="53" t="str">
        <f t="shared" si="12"/>
        <v/>
      </c>
      <c r="R33" s="53" t="str">
        <f t="shared" si="13"/>
        <v/>
      </c>
      <c r="S33" s="54" t="str">
        <f t="shared" si="14"/>
        <v/>
      </c>
    </row>
    <row r="34" spans="1:19" x14ac:dyDescent="0.4">
      <c r="A34" s="6">
        <v>26</v>
      </c>
      <c r="B34" s="56"/>
      <c r="C34" s="52"/>
      <c r="D34" s="82"/>
      <c r="E34" s="80"/>
      <c r="F34" s="80"/>
      <c r="G34" s="81"/>
      <c r="H34" s="30" t="str">
        <f t="shared" si="3"/>
        <v/>
      </c>
      <c r="I34" s="30" t="str">
        <f t="shared" si="4"/>
        <v/>
      </c>
      <c r="J34" s="30" t="str">
        <f t="shared" si="5"/>
        <v/>
      </c>
      <c r="K34" s="30" t="str">
        <f t="shared" si="6"/>
        <v/>
      </c>
      <c r="L34" s="83" t="str">
        <f t="shared" si="7"/>
        <v/>
      </c>
      <c r="M34" s="53" t="str">
        <f t="shared" si="8"/>
        <v/>
      </c>
      <c r="N34" s="53" t="str">
        <f t="shared" si="9"/>
        <v/>
      </c>
      <c r="O34" s="54" t="str">
        <f t="shared" si="10"/>
        <v/>
      </c>
      <c r="P34" s="83" t="str">
        <f t="shared" si="11"/>
        <v/>
      </c>
      <c r="Q34" s="53" t="str">
        <f t="shared" si="12"/>
        <v/>
      </c>
      <c r="R34" s="53" t="str">
        <f t="shared" si="13"/>
        <v/>
      </c>
      <c r="S34" s="54" t="str">
        <f t="shared" si="14"/>
        <v/>
      </c>
    </row>
    <row r="35" spans="1:19" x14ac:dyDescent="0.4">
      <c r="A35" s="6">
        <v>27</v>
      </c>
      <c r="B35" s="56"/>
      <c r="C35" s="52"/>
      <c r="D35" s="82"/>
      <c r="E35" s="80"/>
      <c r="F35" s="80"/>
      <c r="G35" s="81"/>
      <c r="H35" s="30" t="str">
        <f t="shared" si="3"/>
        <v/>
      </c>
      <c r="I35" s="30" t="str">
        <f t="shared" si="4"/>
        <v/>
      </c>
      <c r="J35" s="30" t="str">
        <f t="shared" si="5"/>
        <v/>
      </c>
      <c r="K35" s="30" t="str">
        <f t="shared" si="6"/>
        <v/>
      </c>
      <c r="L35" s="83" t="str">
        <f t="shared" si="7"/>
        <v/>
      </c>
      <c r="M35" s="53" t="str">
        <f t="shared" si="8"/>
        <v/>
      </c>
      <c r="N35" s="53" t="str">
        <f t="shared" si="9"/>
        <v/>
      </c>
      <c r="O35" s="54" t="str">
        <f t="shared" si="10"/>
        <v/>
      </c>
      <c r="P35" s="83" t="str">
        <f t="shared" si="11"/>
        <v/>
      </c>
      <c r="Q35" s="53" t="str">
        <f t="shared" si="12"/>
        <v/>
      </c>
      <c r="R35" s="53" t="str">
        <f t="shared" si="13"/>
        <v/>
      </c>
      <c r="S35" s="54" t="str">
        <f t="shared" si="14"/>
        <v/>
      </c>
    </row>
    <row r="36" spans="1:19" x14ac:dyDescent="0.4">
      <c r="A36" s="6">
        <v>28</v>
      </c>
      <c r="B36" s="56"/>
      <c r="C36" s="52"/>
      <c r="D36" s="82"/>
      <c r="E36" s="80"/>
      <c r="F36" s="80"/>
      <c r="G36" s="81"/>
      <c r="H36" s="30" t="str">
        <f t="shared" si="3"/>
        <v/>
      </c>
      <c r="I36" s="30" t="str">
        <f t="shared" si="4"/>
        <v/>
      </c>
      <c r="J36" s="30" t="str">
        <f t="shared" si="5"/>
        <v/>
      </c>
      <c r="K36" s="30" t="str">
        <f t="shared" si="6"/>
        <v/>
      </c>
      <c r="L36" s="83" t="str">
        <f t="shared" si="7"/>
        <v/>
      </c>
      <c r="M36" s="53" t="str">
        <f t="shared" si="8"/>
        <v/>
      </c>
      <c r="N36" s="53" t="str">
        <f t="shared" si="9"/>
        <v/>
      </c>
      <c r="O36" s="54" t="str">
        <f t="shared" si="10"/>
        <v/>
      </c>
      <c r="P36" s="83" t="str">
        <f t="shared" si="11"/>
        <v/>
      </c>
      <c r="Q36" s="53" t="str">
        <f t="shared" si="12"/>
        <v/>
      </c>
      <c r="R36" s="53" t="str">
        <f t="shared" si="13"/>
        <v/>
      </c>
      <c r="S36" s="54" t="str">
        <f t="shared" si="14"/>
        <v/>
      </c>
    </row>
    <row r="37" spans="1:19" x14ac:dyDescent="0.4">
      <c r="A37" s="6">
        <v>29</v>
      </c>
      <c r="B37" s="56"/>
      <c r="C37" s="52"/>
      <c r="D37" s="82"/>
      <c r="E37" s="80"/>
      <c r="F37" s="80"/>
      <c r="G37" s="81"/>
      <c r="H37" s="30" t="str">
        <f t="shared" si="3"/>
        <v/>
      </c>
      <c r="I37" s="30" t="str">
        <f t="shared" si="4"/>
        <v/>
      </c>
      <c r="J37" s="30" t="str">
        <f t="shared" si="5"/>
        <v/>
      </c>
      <c r="K37" s="30" t="str">
        <f t="shared" si="6"/>
        <v/>
      </c>
      <c r="L37" s="83" t="str">
        <f t="shared" si="7"/>
        <v/>
      </c>
      <c r="M37" s="53" t="str">
        <f t="shared" si="8"/>
        <v/>
      </c>
      <c r="N37" s="53" t="str">
        <f t="shared" si="9"/>
        <v/>
      </c>
      <c r="O37" s="54" t="str">
        <f t="shared" si="10"/>
        <v/>
      </c>
      <c r="P37" s="83" t="str">
        <f t="shared" si="11"/>
        <v/>
      </c>
      <c r="Q37" s="53" t="str">
        <f t="shared" si="12"/>
        <v/>
      </c>
      <c r="R37" s="53" t="str">
        <f t="shared" si="13"/>
        <v/>
      </c>
      <c r="S37" s="54" t="str">
        <f t="shared" si="14"/>
        <v/>
      </c>
    </row>
    <row r="38" spans="1:19" x14ac:dyDescent="0.4">
      <c r="A38" s="6">
        <v>30</v>
      </c>
      <c r="B38" s="56"/>
      <c r="C38" s="52"/>
      <c r="D38" s="82"/>
      <c r="E38" s="80"/>
      <c r="F38" s="80"/>
      <c r="G38" s="81"/>
      <c r="H38" s="30" t="str">
        <f t="shared" si="3"/>
        <v/>
      </c>
      <c r="I38" s="30" t="str">
        <f t="shared" si="4"/>
        <v/>
      </c>
      <c r="J38" s="30" t="str">
        <f t="shared" si="5"/>
        <v/>
      </c>
      <c r="K38" s="30" t="str">
        <f t="shared" si="6"/>
        <v/>
      </c>
      <c r="L38" s="83" t="str">
        <f t="shared" si="7"/>
        <v/>
      </c>
      <c r="M38" s="53" t="str">
        <f t="shared" si="8"/>
        <v/>
      </c>
      <c r="N38" s="53" t="str">
        <f t="shared" si="9"/>
        <v/>
      </c>
      <c r="O38" s="54" t="str">
        <f t="shared" si="10"/>
        <v/>
      </c>
      <c r="P38" s="83" t="str">
        <f t="shared" si="11"/>
        <v/>
      </c>
      <c r="Q38" s="53" t="str">
        <f t="shared" si="12"/>
        <v/>
      </c>
      <c r="R38" s="53" t="str">
        <f t="shared" si="13"/>
        <v/>
      </c>
      <c r="S38" s="54" t="str">
        <f t="shared" si="14"/>
        <v/>
      </c>
    </row>
    <row r="39" spans="1:19" x14ac:dyDescent="0.4">
      <c r="A39" s="6">
        <v>31</v>
      </c>
      <c r="B39" s="56"/>
      <c r="C39" s="52"/>
      <c r="D39" s="82"/>
      <c r="E39" s="80"/>
      <c r="F39" s="80"/>
      <c r="G39" s="81"/>
      <c r="H39" s="30" t="str">
        <f t="shared" si="3"/>
        <v/>
      </c>
      <c r="I39" s="30" t="str">
        <f t="shared" si="4"/>
        <v/>
      </c>
      <c r="J39" s="30" t="str">
        <f t="shared" si="5"/>
        <v/>
      </c>
      <c r="K39" s="30" t="str">
        <f t="shared" si="6"/>
        <v/>
      </c>
      <c r="L39" s="83" t="str">
        <f t="shared" si="7"/>
        <v/>
      </c>
      <c r="M39" s="53" t="str">
        <f t="shared" si="8"/>
        <v/>
      </c>
      <c r="N39" s="53" t="str">
        <f t="shared" si="9"/>
        <v/>
      </c>
      <c r="O39" s="54" t="str">
        <f t="shared" si="10"/>
        <v/>
      </c>
      <c r="P39" s="83" t="str">
        <f t="shared" si="11"/>
        <v/>
      </c>
      <c r="Q39" s="53" t="str">
        <f t="shared" si="12"/>
        <v/>
      </c>
      <c r="R39" s="53" t="str">
        <f t="shared" si="13"/>
        <v/>
      </c>
      <c r="S39" s="54" t="str">
        <f t="shared" si="14"/>
        <v/>
      </c>
    </row>
    <row r="40" spans="1:19" x14ac:dyDescent="0.4">
      <c r="A40" s="6">
        <v>32</v>
      </c>
      <c r="B40" s="56"/>
      <c r="C40" s="52"/>
      <c r="D40" s="82"/>
      <c r="E40" s="80"/>
      <c r="F40" s="80"/>
      <c r="G40" s="81"/>
      <c r="H40" s="30" t="str">
        <f t="shared" si="3"/>
        <v/>
      </c>
      <c r="I40" s="30" t="str">
        <f t="shared" si="4"/>
        <v/>
      </c>
      <c r="J40" s="30" t="str">
        <f t="shared" si="5"/>
        <v/>
      </c>
      <c r="K40" s="30" t="str">
        <f t="shared" si="6"/>
        <v/>
      </c>
      <c r="L40" s="83" t="str">
        <f t="shared" si="7"/>
        <v/>
      </c>
      <c r="M40" s="53" t="str">
        <f t="shared" si="8"/>
        <v/>
      </c>
      <c r="N40" s="53" t="str">
        <f t="shared" si="9"/>
        <v/>
      </c>
      <c r="O40" s="54" t="str">
        <f t="shared" si="10"/>
        <v/>
      </c>
      <c r="P40" s="83" t="str">
        <f t="shared" si="11"/>
        <v/>
      </c>
      <c r="Q40" s="53" t="str">
        <f t="shared" si="12"/>
        <v/>
      </c>
      <c r="R40" s="53" t="str">
        <f t="shared" si="13"/>
        <v/>
      </c>
      <c r="S40" s="54" t="str">
        <f t="shared" si="14"/>
        <v/>
      </c>
    </row>
    <row r="41" spans="1:19" x14ac:dyDescent="0.4">
      <c r="A41" s="6">
        <v>33</v>
      </c>
      <c r="B41" s="56"/>
      <c r="C41" s="52"/>
      <c r="D41" s="82"/>
      <c r="E41" s="80"/>
      <c r="F41" s="80"/>
      <c r="G41" s="81"/>
      <c r="H41" s="30" t="str">
        <f t="shared" si="3"/>
        <v/>
      </c>
      <c r="I41" s="30" t="str">
        <f t="shared" si="4"/>
        <v/>
      </c>
      <c r="J41" s="30" t="str">
        <f t="shared" si="5"/>
        <v/>
      </c>
      <c r="K41" s="30" t="str">
        <f t="shared" si="6"/>
        <v/>
      </c>
      <c r="L41" s="83" t="str">
        <f t="shared" si="7"/>
        <v/>
      </c>
      <c r="M41" s="53" t="str">
        <f t="shared" si="8"/>
        <v/>
      </c>
      <c r="N41" s="53" t="str">
        <f t="shared" si="9"/>
        <v/>
      </c>
      <c r="O41" s="54" t="str">
        <f t="shared" si="10"/>
        <v/>
      </c>
      <c r="P41" s="83" t="str">
        <f t="shared" si="11"/>
        <v/>
      </c>
      <c r="Q41" s="53" t="str">
        <f t="shared" si="12"/>
        <v/>
      </c>
      <c r="R41" s="53" t="str">
        <f t="shared" si="13"/>
        <v/>
      </c>
      <c r="S41" s="54" t="str">
        <f t="shared" si="14"/>
        <v/>
      </c>
    </row>
    <row r="42" spans="1:19" x14ac:dyDescent="0.4">
      <c r="A42" s="6">
        <v>34</v>
      </c>
      <c r="B42" s="56"/>
      <c r="C42" s="52"/>
      <c r="D42" s="82"/>
      <c r="E42" s="80"/>
      <c r="F42" s="80"/>
      <c r="G42" s="81"/>
      <c r="H42" s="30" t="str">
        <f t="shared" si="3"/>
        <v/>
      </c>
      <c r="I42" s="30" t="str">
        <f t="shared" si="4"/>
        <v/>
      </c>
      <c r="J42" s="30" t="str">
        <f t="shared" si="5"/>
        <v/>
      </c>
      <c r="K42" s="30" t="str">
        <f t="shared" si="6"/>
        <v/>
      </c>
      <c r="L42" s="83" t="str">
        <f t="shared" si="7"/>
        <v/>
      </c>
      <c r="M42" s="53" t="str">
        <f t="shared" si="8"/>
        <v/>
      </c>
      <c r="N42" s="53" t="str">
        <f t="shared" si="9"/>
        <v/>
      </c>
      <c r="O42" s="54" t="str">
        <f t="shared" si="10"/>
        <v/>
      </c>
      <c r="P42" s="83" t="str">
        <f t="shared" si="11"/>
        <v/>
      </c>
      <c r="Q42" s="53" t="str">
        <f t="shared" si="12"/>
        <v/>
      </c>
      <c r="R42" s="53" t="str">
        <f t="shared" si="13"/>
        <v/>
      </c>
      <c r="S42" s="54" t="str">
        <f t="shared" si="14"/>
        <v/>
      </c>
    </row>
    <row r="43" spans="1:19" x14ac:dyDescent="0.4">
      <c r="A43" s="3">
        <v>35</v>
      </c>
      <c r="B43" s="56"/>
      <c r="C43" s="52"/>
      <c r="D43" s="82"/>
      <c r="E43" s="80"/>
      <c r="F43" s="80"/>
      <c r="G43" s="81"/>
      <c r="H43" s="30" t="str">
        <f t="shared" si="3"/>
        <v/>
      </c>
      <c r="I43" s="30" t="str">
        <f t="shared" si="4"/>
        <v/>
      </c>
      <c r="J43" s="30" t="str">
        <f t="shared" si="5"/>
        <v/>
      </c>
      <c r="K43" s="30" t="str">
        <f t="shared" si="6"/>
        <v/>
      </c>
      <c r="L43" s="83" t="str">
        <f t="shared" si="7"/>
        <v/>
      </c>
      <c r="M43" s="53" t="str">
        <f t="shared" si="8"/>
        <v/>
      </c>
      <c r="N43" s="53" t="str">
        <f t="shared" si="9"/>
        <v/>
      </c>
      <c r="O43" s="54" t="str">
        <f t="shared" si="10"/>
        <v/>
      </c>
      <c r="P43" s="83" t="str">
        <f t="shared" si="11"/>
        <v/>
      </c>
      <c r="Q43" s="53" t="str">
        <f t="shared" si="12"/>
        <v/>
      </c>
      <c r="R43" s="53" t="str">
        <f t="shared" si="13"/>
        <v/>
      </c>
      <c r="S43" s="54" t="str">
        <f t="shared" si="14"/>
        <v/>
      </c>
    </row>
    <row r="44" spans="1:19" x14ac:dyDescent="0.4">
      <c r="A44" s="6">
        <v>36</v>
      </c>
      <c r="B44" s="56"/>
      <c r="C44" s="52"/>
      <c r="D44" s="82"/>
      <c r="E44" s="80"/>
      <c r="F44" s="80"/>
      <c r="G44" s="81"/>
      <c r="H44" s="30" t="str">
        <f t="shared" si="3"/>
        <v/>
      </c>
      <c r="I44" s="30" t="str">
        <f t="shared" si="4"/>
        <v/>
      </c>
      <c r="J44" s="30" t="str">
        <f t="shared" si="5"/>
        <v/>
      </c>
      <c r="K44" s="30" t="str">
        <f t="shared" si="6"/>
        <v/>
      </c>
      <c r="L44" s="83" t="str">
        <f t="shared" si="7"/>
        <v/>
      </c>
      <c r="M44" s="53" t="str">
        <f t="shared" si="8"/>
        <v/>
      </c>
      <c r="N44" s="53" t="str">
        <f t="shared" si="9"/>
        <v/>
      </c>
      <c r="O44" s="54" t="str">
        <f t="shared" si="10"/>
        <v/>
      </c>
      <c r="P44" s="83" t="str">
        <f t="shared" si="11"/>
        <v/>
      </c>
      <c r="Q44" s="53" t="str">
        <f t="shared" si="12"/>
        <v/>
      </c>
      <c r="R44" s="53" t="str">
        <f t="shared" si="13"/>
        <v/>
      </c>
      <c r="S44" s="54" t="str">
        <f t="shared" si="14"/>
        <v/>
      </c>
    </row>
    <row r="45" spans="1:19" x14ac:dyDescent="0.4">
      <c r="A45" s="6">
        <v>37</v>
      </c>
      <c r="B45" s="56"/>
      <c r="C45" s="52"/>
      <c r="D45" s="82"/>
      <c r="E45" s="80"/>
      <c r="F45" s="80"/>
      <c r="G45" s="81"/>
      <c r="H45" s="30" t="str">
        <f t="shared" si="3"/>
        <v/>
      </c>
      <c r="I45" s="30" t="str">
        <f t="shared" si="4"/>
        <v/>
      </c>
      <c r="J45" s="30" t="str">
        <f t="shared" si="5"/>
        <v/>
      </c>
      <c r="K45" s="30" t="str">
        <f t="shared" si="6"/>
        <v/>
      </c>
      <c r="L45" s="83" t="str">
        <f t="shared" si="7"/>
        <v/>
      </c>
      <c r="M45" s="53" t="str">
        <f t="shared" si="8"/>
        <v/>
      </c>
      <c r="N45" s="53" t="str">
        <f t="shared" si="9"/>
        <v/>
      </c>
      <c r="O45" s="54" t="str">
        <f t="shared" si="10"/>
        <v/>
      </c>
      <c r="P45" s="83" t="str">
        <f t="shared" si="11"/>
        <v/>
      </c>
      <c r="Q45" s="53" t="str">
        <f t="shared" si="12"/>
        <v/>
      </c>
      <c r="R45" s="53" t="str">
        <f t="shared" si="13"/>
        <v/>
      </c>
      <c r="S45" s="54" t="str">
        <f t="shared" si="14"/>
        <v/>
      </c>
    </row>
    <row r="46" spans="1:19" x14ac:dyDescent="0.4">
      <c r="A46" s="6">
        <v>38</v>
      </c>
      <c r="B46" s="56"/>
      <c r="C46" s="52"/>
      <c r="D46" s="82"/>
      <c r="E46" s="80"/>
      <c r="F46" s="80"/>
      <c r="G46" s="81"/>
      <c r="H46" s="30" t="str">
        <f t="shared" si="3"/>
        <v/>
      </c>
      <c r="I46" s="30" t="str">
        <f t="shared" si="4"/>
        <v/>
      </c>
      <c r="J46" s="30" t="str">
        <f t="shared" si="5"/>
        <v/>
      </c>
      <c r="K46" s="30" t="str">
        <f t="shared" si="6"/>
        <v/>
      </c>
      <c r="L46" s="83" t="str">
        <f t="shared" si="7"/>
        <v/>
      </c>
      <c r="M46" s="53" t="str">
        <f t="shared" si="8"/>
        <v/>
      </c>
      <c r="N46" s="53" t="str">
        <f t="shared" si="9"/>
        <v/>
      </c>
      <c r="O46" s="54" t="str">
        <f t="shared" si="10"/>
        <v/>
      </c>
      <c r="P46" s="83" t="str">
        <f t="shared" si="11"/>
        <v/>
      </c>
      <c r="Q46" s="53" t="str">
        <f t="shared" si="12"/>
        <v/>
      </c>
      <c r="R46" s="53" t="str">
        <f t="shared" si="13"/>
        <v/>
      </c>
      <c r="S46" s="54" t="str">
        <f t="shared" si="14"/>
        <v/>
      </c>
    </row>
    <row r="47" spans="1:19" x14ac:dyDescent="0.4">
      <c r="A47" s="6">
        <v>39</v>
      </c>
      <c r="B47" s="56"/>
      <c r="C47" s="52"/>
      <c r="D47" s="82"/>
      <c r="E47" s="80"/>
      <c r="F47" s="80"/>
      <c r="G47" s="81"/>
      <c r="H47" s="30" t="str">
        <f t="shared" si="3"/>
        <v/>
      </c>
      <c r="I47" s="30" t="str">
        <f t="shared" si="4"/>
        <v/>
      </c>
      <c r="J47" s="30" t="str">
        <f t="shared" si="5"/>
        <v/>
      </c>
      <c r="K47" s="30" t="str">
        <f t="shared" si="6"/>
        <v/>
      </c>
      <c r="L47" s="83" t="str">
        <f t="shared" si="7"/>
        <v/>
      </c>
      <c r="M47" s="53" t="str">
        <f t="shared" si="8"/>
        <v/>
      </c>
      <c r="N47" s="53" t="str">
        <f t="shared" si="9"/>
        <v/>
      </c>
      <c r="O47" s="54" t="str">
        <f t="shared" si="10"/>
        <v/>
      </c>
      <c r="P47" s="83" t="str">
        <f t="shared" si="11"/>
        <v/>
      </c>
      <c r="Q47" s="53" t="str">
        <f t="shared" si="12"/>
        <v/>
      </c>
      <c r="R47" s="53" t="str">
        <f t="shared" si="13"/>
        <v/>
      </c>
      <c r="S47" s="54" t="str">
        <f t="shared" si="14"/>
        <v/>
      </c>
    </row>
    <row r="48" spans="1:19" x14ac:dyDescent="0.4">
      <c r="A48" s="6">
        <v>40</v>
      </c>
      <c r="B48" s="56"/>
      <c r="C48" s="52"/>
      <c r="D48" s="82"/>
      <c r="E48" s="80"/>
      <c r="F48" s="80"/>
      <c r="G48" s="81"/>
      <c r="H48" s="30" t="str">
        <f t="shared" si="3"/>
        <v/>
      </c>
      <c r="I48" s="30" t="str">
        <f t="shared" si="4"/>
        <v/>
      </c>
      <c r="J48" s="30" t="str">
        <f t="shared" si="5"/>
        <v/>
      </c>
      <c r="K48" s="30" t="str">
        <f t="shared" si="6"/>
        <v/>
      </c>
      <c r="L48" s="83" t="str">
        <f t="shared" si="7"/>
        <v/>
      </c>
      <c r="M48" s="53" t="str">
        <f t="shared" si="8"/>
        <v/>
      </c>
      <c r="N48" s="53" t="str">
        <f t="shared" si="9"/>
        <v/>
      </c>
      <c r="O48" s="54" t="str">
        <f t="shared" si="10"/>
        <v/>
      </c>
      <c r="P48" s="83" t="str">
        <f t="shared" si="11"/>
        <v/>
      </c>
      <c r="Q48" s="53" t="str">
        <f t="shared" si="12"/>
        <v/>
      </c>
      <c r="R48" s="53" t="str">
        <f t="shared" si="13"/>
        <v/>
      </c>
      <c r="S48" s="54" t="str">
        <f t="shared" si="14"/>
        <v/>
      </c>
    </row>
    <row r="49" spans="1:19" x14ac:dyDescent="0.4">
      <c r="A49" s="6">
        <v>41</v>
      </c>
      <c r="B49" s="56"/>
      <c r="C49" s="52"/>
      <c r="D49" s="82"/>
      <c r="E49" s="80"/>
      <c r="F49" s="80"/>
      <c r="G49" s="81"/>
      <c r="H49" s="30" t="str">
        <f t="shared" si="3"/>
        <v/>
      </c>
      <c r="I49" s="30" t="str">
        <f t="shared" si="4"/>
        <v/>
      </c>
      <c r="J49" s="30" t="str">
        <f t="shared" si="5"/>
        <v/>
      </c>
      <c r="K49" s="30" t="str">
        <f t="shared" si="6"/>
        <v/>
      </c>
      <c r="L49" s="83" t="str">
        <f t="shared" si="7"/>
        <v/>
      </c>
      <c r="M49" s="53" t="str">
        <f t="shared" si="8"/>
        <v/>
      </c>
      <c r="N49" s="53" t="str">
        <f t="shared" si="9"/>
        <v/>
      </c>
      <c r="O49" s="54" t="str">
        <f t="shared" si="10"/>
        <v/>
      </c>
      <c r="P49" s="83" t="str">
        <f t="shared" si="11"/>
        <v/>
      </c>
      <c r="Q49" s="53" t="str">
        <f t="shared" si="12"/>
        <v/>
      </c>
      <c r="R49" s="53" t="str">
        <f t="shared" si="13"/>
        <v/>
      </c>
      <c r="S49" s="54" t="str">
        <f t="shared" si="14"/>
        <v/>
      </c>
    </row>
    <row r="50" spans="1:19" x14ac:dyDescent="0.4">
      <c r="A50" s="6">
        <v>42</v>
      </c>
      <c r="B50" s="56"/>
      <c r="C50" s="52"/>
      <c r="D50" s="82"/>
      <c r="E50" s="80"/>
      <c r="F50" s="80"/>
      <c r="G50" s="81"/>
      <c r="H50" s="30" t="str">
        <f t="shared" si="3"/>
        <v/>
      </c>
      <c r="I50" s="30" t="str">
        <f t="shared" si="4"/>
        <v/>
      </c>
      <c r="J50" s="30" t="str">
        <f t="shared" si="5"/>
        <v/>
      </c>
      <c r="K50" s="30" t="str">
        <f t="shared" si="6"/>
        <v/>
      </c>
      <c r="L50" s="83" t="str">
        <f t="shared" si="7"/>
        <v/>
      </c>
      <c r="M50" s="53" t="str">
        <f t="shared" si="8"/>
        <v/>
      </c>
      <c r="N50" s="53" t="str">
        <f t="shared" si="9"/>
        <v/>
      </c>
      <c r="O50" s="54" t="str">
        <f t="shared" si="10"/>
        <v/>
      </c>
      <c r="P50" s="83" t="str">
        <f t="shared" si="11"/>
        <v/>
      </c>
      <c r="Q50" s="53" t="str">
        <f t="shared" si="12"/>
        <v/>
      </c>
      <c r="R50" s="53" t="str">
        <f t="shared" si="13"/>
        <v/>
      </c>
      <c r="S50" s="54" t="str">
        <f t="shared" si="14"/>
        <v/>
      </c>
    </row>
    <row r="51" spans="1:19" x14ac:dyDescent="0.4">
      <c r="A51" s="6">
        <v>43</v>
      </c>
      <c r="B51" s="56"/>
      <c r="C51" s="52"/>
      <c r="D51" s="82"/>
      <c r="E51" s="80"/>
      <c r="F51" s="80"/>
      <c r="G51" s="81"/>
      <c r="H51" s="30" t="str">
        <f t="shared" si="3"/>
        <v/>
      </c>
      <c r="I51" s="30" t="str">
        <f t="shared" si="4"/>
        <v/>
      </c>
      <c r="J51" s="30" t="str">
        <f t="shared" si="5"/>
        <v/>
      </c>
      <c r="K51" s="30" t="str">
        <f t="shared" si="6"/>
        <v/>
      </c>
      <c r="L51" s="83" t="str">
        <f t="shared" si="7"/>
        <v/>
      </c>
      <c r="M51" s="53" t="str">
        <f t="shared" si="8"/>
        <v/>
      </c>
      <c r="N51" s="53" t="str">
        <f t="shared" si="9"/>
        <v/>
      </c>
      <c r="O51" s="54" t="str">
        <f t="shared" si="10"/>
        <v/>
      </c>
      <c r="P51" s="83" t="str">
        <f t="shared" si="11"/>
        <v/>
      </c>
      <c r="Q51" s="53" t="str">
        <f t="shared" si="12"/>
        <v/>
      </c>
      <c r="R51" s="53" t="str">
        <f t="shared" si="13"/>
        <v/>
      </c>
      <c r="S51" s="54" t="str">
        <f t="shared" si="14"/>
        <v/>
      </c>
    </row>
    <row r="52" spans="1:19" x14ac:dyDescent="0.4">
      <c r="A52" s="6">
        <v>44</v>
      </c>
      <c r="B52" s="56"/>
      <c r="C52" s="52"/>
      <c r="D52" s="82"/>
      <c r="E52" s="80"/>
      <c r="F52" s="80"/>
      <c r="G52" s="81"/>
      <c r="H52" s="30" t="str">
        <f t="shared" si="3"/>
        <v/>
      </c>
      <c r="I52" s="30" t="str">
        <f t="shared" si="4"/>
        <v/>
      </c>
      <c r="J52" s="30" t="str">
        <f t="shared" si="5"/>
        <v/>
      </c>
      <c r="K52" s="30" t="str">
        <f t="shared" si="6"/>
        <v/>
      </c>
      <c r="L52" s="83" t="str">
        <f t="shared" si="7"/>
        <v/>
      </c>
      <c r="M52" s="53" t="str">
        <f t="shared" si="8"/>
        <v/>
      </c>
      <c r="N52" s="53" t="str">
        <f t="shared" si="9"/>
        <v/>
      </c>
      <c r="O52" s="54" t="str">
        <f t="shared" si="10"/>
        <v/>
      </c>
      <c r="P52" s="83" t="str">
        <f t="shared" si="11"/>
        <v/>
      </c>
      <c r="Q52" s="53" t="str">
        <f t="shared" si="12"/>
        <v/>
      </c>
      <c r="R52" s="53" t="str">
        <f t="shared" si="13"/>
        <v/>
      </c>
      <c r="S52" s="54" t="str">
        <f t="shared" si="14"/>
        <v/>
      </c>
    </row>
    <row r="53" spans="1:19" x14ac:dyDescent="0.4">
      <c r="A53" s="6">
        <v>45</v>
      </c>
      <c r="B53" s="56"/>
      <c r="C53" s="52"/>
      <c r="D53" s="82"/>
      <c r="E53" s="80"/>
      <c r="F53" s="80"/>
      <c r="G53" s="81"/>
      <c r="H53" s="30" t="str">
        <f t="shared" si="3"/>
        <v/>
      </c>
      <c r="I53" s="30" t="str">
        <f t="shared" si="4"/>
        <v/>
      </c>
      <c r="J53" s="30" t="str">
        <f t="shared" si="5"/>
        <v/>
      </c>
      <c r="K53" s="30" t="str">
        <f t="shared" si="6"/>
        <v/>
      </c>
      <c r="L53" s="83" t="str">
        <f t="shared" si="7"/>
        <v/>
      </c>
      <c r="M53" s="53" t="str">
        <f t="shared" si="8"/>
        <v/>
      </c>
      <c r="N53" s="53" t="str">
        <f t="shared" si="9"/>
        <v/>
      </c>
      <c r="O53" s="54" t="str">
        <f t="shared" si="10"/>
        <v/>
      </c>
      <c r="P53" s="83" t="str">
        <f t="shared" si="11"/>
        <v/>
      </c>
      <c r="Q53" s="53" t="str">
        <f t="shared" si="12"/>
        <v/>
      </c>
      <c r="R53" s="53" t="str">
        <f t="shared" si="13"/>
        <v/>
      </c>
      <c r="S53" s="54" t="str">
        <f t="shared" si="14"/>
        <v/>
      </c>
    </row>
    <row r="54" spans="1:19" x14ac:dyDescent="0.4">
      <c r="A54" s="6">
        <v>46</v>
      </c>
      <c r="B54" s="56"/>
      <c r="C54" s="52"/>
      <c r="D54" s="82"/>
      <c r="E54" s="80"/>
      <c r="F54" s="80"/>
      <c r="G54" s="81"/>
      <c r="H54" s="30" t="str">
        <f t="shared" si="3"/>
        <v/>
      </c>
      <c r="I54" s="30" t="str">
        <f t="shared" si="4"/>
        <v/>
      </c>
      <c r="J54" s="30" t="str">
        <f t="shared" si="5"/>
        <v/>
      </c>
      <c r="K54" s="30" t="str">
        <f t="shared" si="6"/>
        <v/>
      </c>
      <c r="L54" s="83" t="str">
        <f t="shared" si="7"/>
        <v/>
      </c>
      <c r="M54" s="53" t="str">
        <f t="shared" si="8"/>
        <v/>
      </c>
      <c r="N54" s="53" t="str">
        <f t="shared" si="9"/>
        <v/>
      </c>
      <c r="O54" s="54" t="str">
        <f t="shared" si="10"/>
        <v/>
      </c>
      <c r="P54" s="83" t="str">
        <f t="shared" si="11"/>
        <v/>
      </c>
      <c r="Q54" s="53" t="str">
        <f t="shared" si="12"/>
        <v/>
      </c>
      <c r="R54" s="53" t="str">
        <f t="shared" si="13"/>
        <v/>
      </c>
      <c r="S54" s="54" t="str">
        <f t="shared" si="14"/>
        <v/>
      </c>
    </row>
    <row r="55" spans="1:19" x14ac:dyDescent="0.4">
      <c r="A55" s="6">
        <v>47</v>
      </c>
      <c r="B55" s="56"/>
      <c r="C55" s="52"/>
      <c r="D55" s="82"/>
      <c r="E55" s="80"/>
      <c r="F55" s="80"/>
      <c r="G55" s="81"/>
      <c r="H55" s="30" t="str">
        <f t="shared" si="3"/>
        <v/>
      </c>
      <c r="I55" s="30" t="str">
        <f t="shared" si="4"/>
        <v/>
      </c>
      <c r="J55" s="30" t="str">
        <f t="shared" si="5"/>
        <v/>
      </c>
      <c r="K55" s="30" t="str">
        <f t="shared" si="6"/>
        <v/>
      </c>
      <c r="L55" s="83" t="str">
        <f t="shared" si="7"/>
        <v/>
      </c>
      <c r="M55" s="53" t="str">
        <f t="shared" si="8"/>
        <v/>
      </c>
      <c r="N55" s="53" t="str">
        <f t="shared" si="9"/>
        <v/>
      </c>
      <c r="O55" s="54" t="str">
        <f t="shared" si="10"/>
        <v/>
      </c>
      <c r="P55" s="83" t="str">
        <f t="shared" si="11"/>
        <v/>
      </c>
      <c r="Q55" s="53" t="str">
        <f t="shared" si="12"/>
        <v/>
      </c>
      <c r="R55" s="53" t="str">
        <f t="shared" si="13"/>
        <v/>
      </c>
      <c r="S55" s="54" t="str">
        <f t="shared" si="14"/>
        <v/>
      </c>
    </row>
    <row r="56" spans="1:19" x14ac:dyDescent="0.4">
      <c r="A56" s="6">
        <v>48</v>
      </c>
      <c r="B56" s="56"/>
      <c r="C56" s="52"/>
      <c r="D56" s="82"/>
      <c r="E56" s="80"/>
      <c r="F56" s="80"/>
      <c r="G56" s="81"/>
      <c r="H56" s="30" t="str">
        <f t="shared" si="3"/>
        <v/>
      </c>
      <c r="I56" s="30" t="str">
        <f t="shared" si="4"/>
        <v/>
      </c>
      <c r="J56" s="30" t="str">
        <f t="shared" si="5"/>
        <v/>
      </c>
      <c r="K56" s="30" t="str">
        <f t="shared" si="6"/>
        <v/>
      </c>
      <c r="L56" s="83" t="str">
        <f t="shared" si="7"/>
        <v/>
      </c>
      <c r="M56" s="53" t="str">
        <f t="shared" si="8"/>
        <v/>
      </c>
      <c r="N56" s="53" t="str">
        <f t="shared" si="9"/>
        <v/>
      </c>
      <c r="O56" s="54" t="str">
        <f t="shared" si="10"/>
        <v/>
      </c>
      <c r="P56" s="83" t="str">
        <f t="shared" si="11"/>
        <v/>
      </c>
      <c r="Q56" s="53" t="str">
        <f t="shared" si="12"/>
        <v/>
      </c>
      <c r="R56" s="53" t="str">
        <f t="shared" si="13"/>
        <v/>
      </c>
      <c r="S56" s="54" t="str">
        <f t="shared" si="14"/>
        <v/>
      </c>
    </row>
    <row r="57" spans="1:19" x14ac:dyDescent="0.4">
      <c r="A57" s="6">
        <v>49</v>
      </c>
      <c r="B57" s="56"/>
      <c r="C57" s="52"/>
      <c r="D57" s="82"/>
      <c r="E57" s="80"/>
      <c r="F57" s="80"/>
      <c r="G57" s="81"/>
      <c r="H57" s="30" t="str">
        <f t="shared" si="3"/>
        <v/>
      </c>
      <c r="I57" s="30" t="str">
        <f t="shared" si="4"/>
        <v/>
      </c>
      <c r="J57" s="30" t="str">
        <f t="shared" si="5"/>
        <v/>
      </c>
      <c r="K57" s="30" t="str">
        <f t="shared" si="6"/>
        <v/>
      </c>
      <c r="L57" s="83" t="str">
        <f t="shared" si="7"/>
        <v/>
      </c>
      <c r="M57" s="53" t="str">
        <f t="shared" si="8"/>
        <v/>
      </c>
      <c r="N57" s="53" t="str">
        <f t="shared" si="9"/>
        <v/>
      </c>
      <c r="O57" s="54" t="str">
        <f t="shared" si="10"/>
        <v/>
      </c>
      <c r="P57" s="83" t="str">
        <f t="shared" si="11"/>
        <v/>
      </c>
      <c r="Q57" s="53" t="str">
        <f t="shared" si="12"/>
        <v/>
      </c>
      <c r="R57" s="53" t="str">
        <f t="shared" si="13"/>
        <v/>
      </c>
      <c r="S57" s="54" t="str">
        <f t="shared" si="14"/>
        <v/>
      </c>
    </row>
    <row r="58" spans="1:19" ht="19.5" thickBot="1" x14ac:dyDescent="0.45">
      <c r="A58" s="6">
        <v>50</v>
      </c>
      <c r="B58" s="56"/>
      <c r="C58" s="52"/>
      <c r="D58" s="89"/>
      <c r="E58" s="90"/>
      <c r="F58" s="90"/>
      <c r="G58" s="91"/>
      <c r="H58" s="30" t="str">
        <f t="shared" si="3"/>
        <v/>
      </c>
      <c r="I58" s="30" t="str">
        <f t="shared" si="4"/>
        <v/>
      </c>
      <c r="J58" s="30" t="str">
        <f t="shared" si="5"/>
        <v/>
      </c>
      <c r="K58" s="30" t="str">
        <f t="shared" si="6"/>
        <v/>
      </c>
      <c r="L58" s="83" t="str">
        <f t="shared" si="7"/>
        <v/>
      </c>
      <c r="M58" s="53" t="str">
        <f t="shared" si="8"/>
        <v/>
      </c>
      <c r="N58" s="53" t="str">
        <f t="shared" si="9"/>
        <v/>
      </c>
      <c r="O58" s="54" t="str">
        <f t="shared" si="10"/>
        <v/>
      </c>
      <c r="P58" s="83" t="str">
        <f t="shared" si="11"/>
        <v/>
      </c>
      <c r="Q58" s="53" t="str">
        <f t="shared" si="12"/>
        <v/>
      </c>
      <c r="R58" s="53" t="str">
        <f t="shared" si="13"/>
        <v/>
      </c>
      <c r="S58" s="54" t="str">
        <f t="shared" si="14"/>
        <v/>
      </c>
    </row>
    <row r="59" spans="1:19" ht="19.5" thickBot="1" x14ac:dyDescent="0.45">
      <c r="A59" s="6"/>
      <c r="B59" s="67" t="s">
        <v>5</v>
      </c>
      <c r="C59" s="68"/>
      <c r="D59" s="1">
        <f>COUNTIF(D9:D58,0.618)</f>
        <v>4</v>
      </c>
      <c r="E59" s="1">
        <f>COUNTIF(E9:E58,1.27)</f>
        <v>3</v>
      </c>
      <c r="F59" s="1">
        <f>COUNTIF(F9:F58,1.5)</f>
        <v>3</v>
      </c>
      <c r="G59" s="5">
        <f>COUNTIF(G9:G58,2)</f>
        <v>3</v>
      </c>
      <c r="H59" s="85">
        <f>P59+H8</f>
        <v>104396.05589202628</v>
      </c>
      <c r="I59" s="13">
        <f>Q59+I8</f>
        <v>105259.43672832468</v>
      </c>
      <c r="J59" s="13">
        <f>R59+J8</f>
        <v>107372.32070125001</v>
      </c>
      <c r="K59" s="14">
        <f>S59+K8</f>
        <v>112062.69544</v>
      </c>
      <c r="L59" s="59" t="s">
        <v>27</v>
      </c>
      <c r="M59" s="66"/>
      <c r="N59" s="41">
        <f>B58-B9</f>
        <v>-44147</v>
      </c>
      <c r="O59" s="42" t="s">
        <v>28</v>
      </c>
      <c r="P59" s="50">
        <f>SUM(P9:P58)</f>
        <v>4396.0558920262774</v>
      </c>
      <c r="Q59" s="50">
        <f>SUM(Q9:Q58)</f>
        <v>5259.4367283246902</v>
      </c>
      <c r="R59" s="50">
        <f>SUM(R9:R58)</f>
        <v>7372.3207012500006</v>
      </c>
      <c r="S59" s="51">
        <f>SUM(S9:S58)</f>
        <v>12062.69544</v>
      </c>
    </row>
    <row r="60" spans="1:19" ht="19.5" thickBot="1" x14ac:dyDescent="0.45">
      <c r="A60" s="6"/>
      <c r="B60" s="61" t="s">
        <v>6</v>
      </c>
      <c r="C60" s="62"/>
      <c r="D60" s="1">
        <f>COUNTIF(D9:D58,-1)</f>
        <v>1</v>
      </c>
      <c r="E60" s="1">
        <f>COUNTIF(E9:E58,-1)</f>
        <v>2</v>
      </c>
      <c r="F60" s="1">
        <f>COUNTIF(F9:F58,-1)</f>
        <v>2</v>
      </c>
      <c r="G60" s="5">
        <f>COUNTIF(G9:G58,-1)</f>
        <v>2</v>
      </c>
      <c r="H60" s="67" t="s">
        <v>26</v>
      </c>
      <c r="I60" s="86"/>
      <c r="J60" s="86"/>
      <c r="K60" s="68"/>
      <c r="L60" s="59" t="s">
        <v>29</v>
      </c>
      <c r="M60" s="60"/>
      <c r="N60" s="60"/>
      <c r="O60" s="66"/>
      <c r="P60" s="57"/>
      <c r="S60" s="4"/>
    </row>
    <row r="61" spans="1:19" ht="19.5" thickBot="1" x14ac:dyDescent="0.45">
      <c r="A61" s="6"/>
      <c r="B61" s="61" t="s">
        <v>31</v>
      </c>
      <c r="C61" s="62"/>
      <c r="D61" s="1">
        <f>COUNTIF(D9:D58,0)</f>
        <v>0</v>
      </c>
      <c r="E61" s="1">
        <f>COUNTIF(E9:E58,0)</f>
        <v>0</v>
      </c>
      <c r="F61" s="1">
        <f>COUNTIF(F9:F58,0)</f>
        <v>0</v>
      </c>
      <c r="G61" s="1">
        <f>COUNTIF(G9:G58,0)</f>
        <v>0</v>
      </c>
      <c r="H61" s="46">
        <f>H59/H8</f>
        <v>1.0439605589202627</v>
      </c>
      <c r="I61" s="47">
        <f>I59/I8</f>
        <v>1.0525943672832467</v>
      </c>
      <c r="J61" s="47">
        <f>J59/J8</f>
        <v>1.0737232070125</v>
      </c>
      <c r="K61" s="48">
        <f>K59/K8</f>
        <v>1.1206269544</v>
      </c>
      <c r="L61" s="39">
        <f>(H61-100%)*30/N59</f>
        <v>-2.9873304360610737E-5</v>
      </c>
      <c r="M61" s="39">
        <f>(I61-100%)*30/N59</f>
        <v>-3.5740390479475434E-5</v>
      </c>
      <c r="N61" s="39">
        <f>(J61-100%)*30/N59</f>
        <v>-5.009844860069768E-5</v>
      </c>
      <c r="O61" s="40">
        <f>(K61-100%)*30/N59</f>
        <v>-8.197179042743564E-5</v>
      </c>
      <c r="P61" s="87"/>
      <c r="Q61" s="2"/>
      <c r="R61" s="2"/>
      <c r="S61" s="7"/>
    </row>
    <row r="62" spans="1:19" ht="19.5" thickBot="1" x14ac:dyDescent="0.45">
      <c r="A62" s="3"/>
      <c r="B62" s="59" t="s">
        <v>4</v>
      </c>
      <c r="C62" s="60"/>
      <c r="D62" s="49">
        <f>D59/(D59+D60+D61)</f>
        <v>0.8</v>
      </c>
      <c r="E62" s="44">
        <f>E59/(E59+E60+E61)</f>
        <v>0.6</v>
      </c>
      <c r="F62" s="44">
        <f>F59/(F59+F60+F61)</f>
        <v>0.6</v>
      </c>
      <c r="G62" s="45">
        <f>G59/(G59+G60+G61)</f>
        <v>0.6</v>
      </c>
      <c r="H62" s="88"/>
    </row>
    <row r="64" spans="1:19" x14ac:dyDescent="0.4">
      <c r="D64" s="43"/>
      <c r="E64" s="43"/>
      <c r="F64" s="43"/>
    </row>
  </sheetData>
  <mergeCells count="11">
    <mergeCell ref="P6:S6"/>
    <mergeCell ref="L8:O8"/>
    <mergeCell ref="L59:M59"/>
    <mergeCell ref="H60:K60"/>
    <mergeCell ref="L60:O60"/>
    <mergeCell ref="B62:C62"/>
    <mergeCell ref="B61:C61"/>
    <mergeCell ref="B59:C59"/>
    <mergeCell ref="B60:C60"/>
    <mergeCell ref="H6:K6"/>
    <mergeCell ref="L6:O6"/>
  </mergeCells>
  <phoneticPr fontId="1"/>
  <pageMargins left="0.7" right="0.7" top="0.75" bottom="0.75"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1:B1364"/>
  <sheetViews>
    <sheetView topLeftCell="A305" zoomScale="80" zoomScaleNormal="80" workbookViewId="0">
      <selection activeCell="A334" sqref="A333:A334"/>
    </sheetView>
  </sheetViews>
  <sheetFormatPr defaultColWidth="8.125" defaultRowHeight="14.25" x14ac:dyDescent="0.4"/>
  <cols>
    <col min="1" max="1" width="10.5" style="37" customWidth="1"/>
    <col min="2" max="2" width="7.25" style="36" customWidth="1"/>
    <col min="3" max="256" width="8.125" style="36"/>
    <col min="257" max="257" width="6.625" style="36" customWidth="1"/>
    <col min="258" max="258" width="7.25" style="36" customWidth="1"/>
    <col min="259" max="512" width="8.125" style="36"/>
    <col min="513" max="513" width="6.625" style="36" customWidth="1"/>
    <col min="514" max="514" width="7.25" style="36" customWidth="1"/>
    <col min="515" max="768" width="8.125" style="36"/>
    <col min="769" max="769" width="6.625" style="36" customWidth="1"/>
    <col min="770" max="770" width="7.25" style="36" customWidth="1"/>
    <col min="771" max="1024" width="8.125" style="36"/>
    <col min="1025" max="1025" width="6.625" style="36" customWidth="1"/>
    <col min="1026" max="1026" width="7.25" style="36" customWidth="1"/>
    <col min="1027" max="1280" width="8.125" style="36"/>
    <col min="1281" max="1281" width="6.625" style="36" customWidth="1"/>
    <col min="1282" max="1282" width="7.25" style="36" customWidth="1"/>
    <col min="1283" max="1536" width="8.125" style="36"/>
    <col min="1537" max="1537" width="6.625" style="36" customWidth="1"/>
    <col min="1538" max="1538" width="7.25" style="36" customWidth="1"/>
    <col min="1539" max="1792" width="8.125" style="36"/>
    <col min="1793" max="1793" width="6.625" style="36" customWidth="1"/>
    <col min="1794" max="1794" width="7.25" style="36" customWidth="1"/>
    <col min="1795" max="2048" width="8.125" style="36"/>
    <col min="2049" max="2049" width="6.625" style="36" customWidth="1"/>
    <col min="2050" max="2050" width="7.25" style="36" customWidth="1"/>
    <col min="2051" max="2304" width="8.125" style="36"/>
    <col min="2305" max="2305" width="6.625" style="36" customWidth="1"/>
    <col min="2306" max="2306" width="7.25" style="36" customWidth="1"/>
    <col min="2307" max="2560" width="8.125" style="36"/>
    <col min="2561" max="2561" width="6.625" style="36" customWidth="1"/>
    <col min="2562" max="2562" width="7.25" style="36" customWidth="1"/>
    <col min="2563" max="2816" width="8.125" style="36"/>
    <col min="2817" max="2817" width="6.625" style="36" customWidth="1"/>
    <col min="2818" max="2818" width="7.25" style="36" customWidth="1"/>
    <col min="2819" max="3072" width="8.125" style="36"/>
    <col min="3073" max="3073" width="6.625" style="36" customWidth="1"/>
    <col min="3074" max="3074" width="7.25" style="36" customWidth="1"/>
    <col min="3075" max="3328" width="8.125" style="36"/>
    <col min="3329" max="3329" width="6.625" style="36" customWidth="1"/>
    <col min="3330" max="3330" width="7.25" style="36" customWidth="1"/>
    <col min="3331" max="3584" width="8.125" style="36"/>
    <col min="3585" max="3585" width="6.625" style="36" customWidth="1"/>
    <col min="3586" max="3586" width="7.25" style="36" customWidth="1"/>
    <col min="3587" max="3840" width="8.125" style="36"/>
    <col min="3841" max="3841" width="6.625" style="36" customWidth="1"/>
    <col min="3842" max="3842" width="7.25" style="36" customWidth="1"/>
    <col min="3843" max="4096" width="8.125" style="36"/>
    <col min="4097" max="4097" width="6.625" style="36" customWidth="1"/>
    <col min="4098" max="4098" width="7.25" style="36" customWidth="1"/>
    <col min="4099" max="4352" width="8.125" style="36"/>
    <col min="4353" max="4353" width="6.625" style="36" customWidth="1"/>
    <col min="4354" max="4354" width="7.25" style="36" customWidth="1"/>
    <col min="4355" max="4608" width="8.125" style="36"/>
    <col min="4609" max="4609" width="6.625" style="36" customWidth="1"/>
    <col min="4610" max="4610" width="7.25" style="36" customWidth="1"/>
    <col min="4611" max="4864" width="8.125" style="36"/>
    <col min="4865" max="4865" width="6.625" style="36" customWidth="1"/>
    <col min="4866" max="4866" width="7.25" style="36" customWidth="1"/>
    <col min="4867" max="5120" width="8.125" style="36"/>
    <col min="5121" max="5121" width="6.625" style="36" customWidth="1"/>
    <col min="5122" max="5122" width="7.25" style="36" customWidth="1"/>
    <col min="5123" max="5376" width="8.125" style="36"/>
    <col min="5377" max="5377" width="6.625" style="36" customWidth="1"/>
    <col min="5378" max="5378" width="7.25" style="36" customWidth="1"/>
    <col min="5379" max="5632" width="8.125" style="36"/>
    <col min="5633" max="5633" width="6.625" style="36" customWidth="1"/>
    <col min="5634" max="5634" width="7.25" style="36" customWidth="1"/>
    <col min="5635" max="5888" width="8.125" style="36"/>
    <col min="5889" max="5889" width="6.625" style="36" customWidth="1"/>
    <col min="5890" max="5890" width="7.25" style="36" customWidth="1"/>
    <col min="5891" max="6144" width="8.125" style="36"/>
    <col min="6145" max="6145" width="6.625" style="36" customWidth="1"/>
    <col min="6146" max="6146" width="7.25" style="36" customWidth="1"/>
    <col min="6147" max="6400" width="8.125" style="36"/>
    <col min="6401" max="6401" width="6.625" style="36" customWidth="1"/>
    <col min="6402" max="6402" width="7.25" style="36" customWidth="1"/>
    <col min="6403" max="6656" width="8.125" style="36"/>
    <col min="6657" max="6657" width="6.625" style="36" customWidth="1"/>
    <col min="6658" max="6658" width="7.25" style="36" customWidth="1"/>
    <col min="6659" max="6912" width="8.125" style="36"/>
    <col min="6913" max="6913" width="6.625" style="36" customWidth="1"/>
    <col min="6914" max="6914" width="7.25" style="36" customWidth="1"/>
    <col min="6915" max="7168" width="8.125" style="36"/>
    <col min="7169" max="7169" width="6.625" style="36" customWidth="1"/>
    <col min="7170" max="7170" width="7.25" style="36" customWidth="1"/>
    <col min="7171" max="7424" width="8.125" style="36"/>
    <col min="7425" max="7425" width="6.625" style="36" customWidth="1"/>
    <col min="7426" max="7426" width="7.25" style="36" customWidth="1"/>
    <col min="7427" max="7680" width="8.125" style="36"/>
    <col min="7681" max="7681" width="6.625" style="36" customWidth="1"/>
    <col min="7682" max="7682" width="7.25" style="36" customWidth="1"/>
    <col min="7683" max="7936" width="8.125" style="36"/>
    <col min="7937" max="7937" width="6.625" style="36" customWidth="1"/>
    <col min="7938" max="7938" width="7.25" style="36" customWidth="1"/>
    <col min="7939" max="8192" width="8.125" style="36"/>
    <col min="8193" max="8193" width="6.625" style="36" customWidth="1"/>
    <col min="8194" max="8194" width="7.25" style="36" customWidth="1"/>
    <col min="8195" max="8448" width="8.125" style="36"/>
    <col min="8449" max="8449" width="6.625" style="36" customWidth="1"/>
    <col min="8450" max="8450" width="7.25" style="36" customWidth="1"/>
    <col min="8451" max="8704" width="8.125" style="36"/>
    <col min="8705" max="8705" width="6.625" style="36" customWidth="1"/>
    <col min="8706" max="8706" width="7.25" style="36" customWidth="1"/>
    <col min="8707" max="8960" width="8.125" style="36"/>
    <col min="8961" max="8961" width="6.625" style="36" customWidth="1"/>
    <col min="8962" max="8962" width="7.25" style="36" customWidth="1"/>
    <col min="8963" max="9216" width="8.125" style="36"/>
    <col min="9217" max="9217" width="6.625" style="36" customWidth="1"/>
    <col min="9218" max="9218" width="7.25" style="36" customWidth="1"/>
    <col min="9219" max="9472" width="8.125" style="36"/>
    <col min="9473" max="9473" width="6.625" style="36" customWidth="1"/>
    <col min="9474" max="9474" width="7.25" style="36" customWidth="1"/>
    <col min="9475" max="9728" width="8.125" style="36"/>
    <col min="9729" max="9729" width="6.625" style="36" customWidth="1"/>
    <col min="9730" max="9730" width="7.25" style="36" customWidth="1"/>
    <col min="9731" max="9984" width="8.125" style="36"/>
    <col min="9985" max="9985" width="6.625" style="36" customWidth="1"/>
    <col min="9986" max="9986" width="7.25" style="36" customWidth="1"/>
    <col min="9987" max="10240" width="8.125" style="36"/>
    <col min="10241" max="10241" width="6.625" style="36" customWidth="1"/>
    <col min="10242" max="10242" width="7.25" style="36" customWidth="1"/>
    <col min="10243" max="10496" width="8.125" style="36"/>
    <col min="10497" max="10497" width="6.625" style="36" customWidth="1"/>
    <col min="10498" max="10498" width="7.25" style="36" customWidth="1"/>
    <col min="10499" max="10752" width="8.125" style="36"/>
    <col min="10753" max="10753" width="6.625" style="36" customWidth="1"/>
    <col min="10754" max="10754" width="7.25" style="36" customWidth="1"/>
    <col min="10755" max="11008" width="8.125" style="36"/>
    <col min="11009" max="11009" width="6.625" style="36" customWidth="1"/>
    <col min="11010" max="11010" width="7.25" style="36" customWidth="1"/>
    <col min="11011" max="11264" width="8.125" style="36"/>
    <col min="11265" max="11265" width="6.625" style="36" customWidth="1"/>
    <col min="11266" max="11266" width="7.25" style="36" customWidth="1"/>
    <col min="11267" max="11520" width="8.125" style="36"/>
    <col min="11521" max="11521" width="6.625" style="36" customWidth="1"/>
    <col min="11522" max="11522" width="7.25" style="36" customWidth="1"/>
    <col min="11523" max="11776" width="8.125" style="36"/>
    <col min="11777" max="11777" width="6.625" style="36" customWidth="1"/>
    <col min="11778" max="11778" width="7.25" style="36" customWidth="1"/>
    <col min="11779" max="12032" width="8.125" style="36"/>
    <col min="12033" max="12033" width="6.625" style="36" customWidth="1"/>
    <col min="12034" max="12034" width="7.25" style="36" customWidth="1"/>
    <col min="12035" max="12288" width="8.125" style="36"/>
    <col min="12289" max="12289" width="6.625" style="36" customWidth="1"/>
    <col min="12290" max="12290" width="7.25" style="36" customWidth="1"/>
    <col min="12291" max="12544" width="8.125" style="36"/>
    <col min="12545" max="12545" width="6.625" style="36" customWidth="1"/>
    <col min="12546" max="12546" width="7.25" style="36" customWidth="1"/>
    <col min="12547" max="12800" width="8.125" style="36"/>
    <col min="12801" max="12801" width="6.625" style="36" customWidth="1"/>
    <col min="12802" max="12802" width="7.25" style="36" customWidth="1"/>
    <col min="12803" max="13056" width="8.125" style="36"/>
    <col min="13057" max="13057" width="6.625" style="36" customWidth="1"/>
    <col min="13058" max="13058" width="7.25" style="36" customWidth="1"/>
    <col min="13059" max="13312" width="8.125" style="36"/>
    <col min="13313" max="13313" width="6.625" style="36" customWidth="1"/>
    <col min="13314" max="13314" width="7.25" style="36" customWidth="1"/>
    <col min="13315" max="13568" width="8.125" style="36"/>
    <col min="13569" max="13569" width="6.625" style="36" customWidth="1"/>
    <col min="13570" max="13570" width="7.25" style="36" customWidth="1"/>
    <col min="13571" max="13824" width="8.125" style="36"/>
    <col min="13825" max="13825" width="6.625" style="36" customWidth="1"/>
    <col min="13826" max="13826" width="7.25" style="36" customWidth="1"/>
    <col min="13827" max="14080" width="8.125" style="36"/>
    <col min="14081" max="14081" width="6.625" style="36" customWidth="1"/>
    <col min="14082" max="14082" width="7.25" style="36" customWidth="1"/>
    <col min="14083" max="14336" width="8.125" style="36"/>
    <col min="14337" max="14337" width="6.625" style="36" customWidth="1"/>
    <col min="14338" max="14338" width="7.25" style="36" customWidth="1"/>
    <col min="14339" max="14592" width="8.125" style="36"/>
    <col min="14593" max="14593" width="6.625" style="36" customWidth="1"/>
    <col min="14594" max="14594" width="7.25" style="36" customWidth="1"/>
    <col min="14595" max="14848" width="8.125" style="36"/>
    <col min="14849" max="14849" width="6.625" style="36" customWidth="1"/>
    <col min="14850" max="14850" width="7.25" style="36" customWidth="1"/>
    <col min="14851" max="15104" width="8.125" style="36"/>
    <col min="15105" max="15105" width="6.625" style="36" customWidth="1"/>
    <col min="15106" max="15106" width="7.25" style="36" customWidth="1"/>
    <col min="15107" max="15360" width="8.125" style="36"/>
    <col min="15361" max="15361" width="6.625" style="36" customWidth="1"/>
    <col min="15362" max="15362" width="7.25" style="36" customWidth="1"/>
    <col min="15363" max="15616" width="8.125" style="36"/>
    <col min="15617" max="15617" width="6.625" style="36" customWidth="1"/>
    <col min="15618" max="15618" width="7.25" style="36" customWidth="1"/>
    <col min="15619" max="15872" width="8.125" style="36"/>
    <col min="15873" max="15873" width="6.625" style="36" customWidth="1"/>
    <col min="15874" max="15874" width="7.25" style="36" customWidth="1"/>
    <col min="15875" max="16128" width="8.125" style="36"/>
    <col min="16129" max="16129" width="6.625" style="36" customWidth="1"/>
    <col min="16130" max="16130" width="7.25" style="36" customWidth="1"/>
    <col min="16131" max="16384" width="8.125" style="36"/>
  </cols>
  <sheetData>
    <row r="1" spans="1:1" x14ac:dyDescent="0.4">
      <c r="A1" s="37" t="s">
        <v>41</v>
      </c>
    </row>
    <row r="34" spans="1:1" x14ac:dyDescent="0.4">
      <c r="A34" s="37">
        <v>1</v>
      </c>
    </row>
    <row r="55" ht="22.5" customHeight="1" x14ac:dyDescent="0.4"/>
    <row r="89" spans="1:1" x14ac:dyDescent="0.4">
      <c r="A89" s="37">
        <v>2</v>
      </c>
    </row>
    <row r="110" ht="24.75" customHeight="1" x14ac:dyDescent="0.4"/>
    <row r="144" spans="1:1" x14ac:dyDescent="0.4">
      <c r="A144" s="37">
        <v>3</v>
      </c>
    </row>
    <row r="165" ht="20.25" customHeight="1" x14ac:dyDescent="0.4"/>
    <row r="220" ht="22.5" customHeight="1" x14ac:dyDescent="0.4"/>
    <row r="226" spans="1:1" x14ac:dyDescent="0.4">
      <c r="A226" s="37">
        <v>4</v>
      </c>
    </row>
    <row r="282" spans="1:1" x14ac:dyDescent="0.4">
      <c r="A282" s="37">
        <v>5</v>
      </c>
    </row>
    <row r="361" spans="1:1" x14ac:dyDescent="0.4">
      <c r="A361" s="37">
        <v>14</v>
      </c>
    </row>
    <row r="389" spans="1:1" x14ac:dyDescent="0.4">
      <c r="A389" s="37">
        <v>15</v>
      </c>
    </row>
    <row r="417" spans="1:1" x14ac:dyDescent="0.4">
      <c r="A417" s="37">
        <v>16</v>
      </c>
    </row>
    <row r="446" spans="1:1" x14ac:dyDescent="0.4">
      <c r="A446" s="37">
        <v>17</v>
      </c>
    </row>
    <row r="475" spans="1:1" x14ac:dyDescent="0.4">
      <c r="A475" s="37">
        <v>18</v>
      </c>
    </row>
    <row r="501" spans="1:1" ht="22.5" customHeight="1" x14ac:dyDescent="0.4"/>
    <row r="502" spans="1:1" x14ac:dyDescent="0.4">
      <c r="A502" s="37">
        <v>19</v>
      </c>
    </row>
    <row r="531" spans="1:1" x14ac:dyDescent="0.4">
      <c r="A531" s="37">
        <v>20</v>
      </c>
    </row>
    <row r="559" spans="1:2" x14ac:dyDescent="0.4">
      <c r="A559" s="37">
        <v>21</v>
      </c>
      <c r="B559" s="55"/>
    </row>
    <row r="587" spans="1:1" x14ac:dyDescent="0.4">
      <c r="A587" s="37">
        <v>22</v>
      </c>
    </row>
    <row r="615" spans="1:1" x14ac:dyDescent="0.4">
      <c r="A615" s="37">
        <v>23</v>
      </c>
    </row>
    <row r="643" spans="1:1" x14ac:dyDescent="0.4">
      <c r="A643" s="37">
        <v>24</v>
      </c>
    </row>
    <row r="671" spans="1:1" x14ac:dyDescent="0.4">
      <c r="A671" s="37">
        <v>25</v>
      </c>
    </row>
    <row r="699" spans="1:1" x14ac:dyDescent="0.4">
      <c r="A699" s="37">
        <v>26</v>
      </c>
    </row>
    <row r="725" spans="1:1" ht="25.5" customHeight="1" x14ac:dyDescent="0.4"/>
    <row r="726" spans="1:1" x14ac:dyDescent="0.4">
      <c r="A726" s="37">
        <v>27</v>
      </c>
    </row>
    <row r="754" spans="1:1" x14ac:dyDescent="0.4">
      <c r="A754" s="37">
        <v>28</v>
      </c>
    </row>
    <row r="782" spans="1:1" x14ac:dyDescent="0.4">
      <c r="A782" s="37">
        <v>29</v>
      </c>
    </row>
    <row r="808" spans="1:1" ht="30.75" customHeight="1" x14ac:dyDescent="0.4"/>
    <row r="809" spans="1:1" x14ac:dyDescent="0.4">
      <c r="A809" s="37">
        <v>30</v>
      </c>
    </row>
    <row r="835" spans="1:1" ht="27.75" customHeight="1" x14ac:dyDescent="0.4"/>
    <row r="836" spans="1:1" x14ac:dyDescent="0.4">
      <c r="A836" s="37">
        <v>31</v>
      </c>
    </row>
    <row r="862" spans="1:1" ht="26.25" customHeight="1" x14ac:dyDescent="0.4"/>
    <row r="863" spans="1:1" x14ac:dyDescent="0.4">
      <c r="A863" s="37">
        <v>32</v>
      </c>
    </row>
    <row r="889" spans="1:1" ht="26.25" customHeight="1" x14ac:dyDescent="0.4"/>
    <row r="890" spans="1:1" x14ac:dyDescent="0.4">
      <c r="A890" s="37">
        <v>33</v>
      </c>
    </row>
    <row r="916" spans="1:1" ht="25.5" customHeight="1" x14ac:dyDescent="0.4"/>
    <row r="917" spans="1:1" x14ac:dyDescent="0.4">
      <c r="A917" s="37">
        <v>34</v>
      </c>
    </row>
    <row r="945" spans="1:1" x14ac:dyDescent="0.4">
      <c r="A945" s="37">
        <v>35</v>
      </c>
    </row>
    <row r="973" spans="1:1" x14ac:dyDescent="0.4">
      <c r="A973" s="37">
        <v>36</v>
      </c>
    </row>
    <row r="999" spans="1:1" ht="26.25" customHeight="1" x14ac:dyDescent="0.4"/>
    <row r="1000" spans="1:1" x14ac:dyDescent="0.4">
      <c r="A1000" s="37">
        <v>37</v>
      </c>
    </row>
    <row r="1028" spans="1:1" x14ac:dyDescent="0.4">
      <c r="A1028" s="37">
        <v>38</v>
      </c>
    </row>
    <row r="1056" spans="1:1" x14ac:dyDescent="0.4">
      <c r="A1056" s="37">
        <v>39</v>
      </c>
    </row>
    <row r="1084" spans="1:1" x14ac:dyDescent="0.4">
      <c r="A1084" s="37">
        <v>40</v>
      </c>
    </row>
    <row r="1112" spans="1:1" x14ac:dyDescent="0.4">
      <c r="A1112" s="37">
        <v>41</v>
      </c>
    </row>
    <row r="1140" spans="1:1" x14ac:dyDescent="0.4">
      <c r="A1140" s="37">
        <v>42</v>
      </c>
    </row>
    <row r="1168" spans="1:1" x14ac:dyDescent="0.4">
      <c r="A1168" s="37">
        <v>43</v>
      </c>
    </row>
    <row r="1196" spans="1:1" x14ac:dyDescent="0.4">
      <c r="A1196" s="37">
        <v>44</v>
      </c>
    </row>
    <row r="1224" spans="1:1" x14ac:dyDescent="0.4">
      <c r="A1224" s="37">
        <v>45</v>
      </c>
    </row>
    <row r="1252" spans="1:1" x14ac:dyDescent="0.4">
      <c r="A1252" s="37">
        <v>46</v>
      </c>
    </row>
    <row r="1280" spans="1:1" x14ac:dyDescent="0.4">
      <c r="A1280" s="37">
        <v>47</v>
      </c>
    </row>
    <row r="1308" spans="1:1" x14ac:dyDescent="0.4">
      <c r="A1308" s="37">
        <v>48</v>
      </c>
    </row>
    <row r="1336" spans="1:1" x14ac:dyDescent="0.4">
      <c r="A1336" s="37">
        <v>49</v>
      </c>
    </row>
    <row r="1364" spans="1:1" x14ac:dyDescent="0.4">
      <c r="A1364" s="37">
        <v>50</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34"/>
  <sheetViews>
    <sheetView zoomScale="145" zoomScaleSheetLayoutView="100" workbookViewId="0">
      <selection activeCell="A2" sqref="A2:J4"/>
    </sheetView>
  </sheetViews>
  <sheetFormatPr defaultColWidth="8.125" defaultRowHeight="13.5" x14ac:dyDescent="0.4"/>
  <cols>
    <col min="1" max="16384" width="8.125" style="36"/>
  </cols>
  <sheetData>
    <row r="1" spans="1:10" x14ac:dyDescent="0.4">
      <c r="A1" s="36" t="s">
        <v>40</v>
      </c>
    </row>
    <row r="2" spans="1:10" x14ac:dyDescent="0.4">
      <c r="A2" s="73" t="s">
        <v>42</v>
      </c>
      <c r="B2" s="73"/>
      <c r="C2" s="73"/>
      <c r="D2" s="73"/>
      <c r="E2" s="73"/>
      <c r="F2" s="73"/>
      <c r="G2" s="73"/>
      <c r="H2" s="73"/>
      <c r="I2" s="73"/>
      <c r="J2" s="73"/>
    </row>
    <row r="3" spans="1:10" x14ac:dyDescent="0.4">
      <c r="A3" s="73"/>
      <c r="B3" s="73"/>
      <c r="C3" s="73"/>
      <c r="D3" s="73"/>
      <c r="E3" s="73"/>
      <c r="F3" s="73"/>
      <c r="G3" s="73"/>
      <c r="H3" s="73"/>
      <c r="I3" s="73"/>
      <c r="J3" s="73"/>
    </row>
    <row r="4" spans="1:10" x14ac:dyDescent="0.4">
      <c r="A4" s="73"/>
      <c r="B4" s="73"/>
      <c r="C4" s="73"/>
      <c r="D4" s="73"/>
      <c r="E4" s="73"/>
      <c r="F4" s="73"/>
      <c r="G4" s="73"/>
      <c r="H4" s="73"/>
      <c r="I4" s="73"/>
      <c r="J4" s="73"/>
    </row>
    <row r="6" spans="1:10" x14ac:dyDescent="0.4">
      <c r="A6" s="36" t="s">
        <v>22</v>
      </c>
    </row>
    <row r="7" spans="1:10" x14ac:dyDescent="0.4">
      <c r="A7" s="69"/>
      <c r="B7" s="70"/>
      <c r="C7" s="70"/>
      <c r="D7" s="70"/>
      <c r="E7" s="70"/>
      <c r="F7" s="70"/>
      <c r="G7" s="70"/>
      <c r="H7" s="70"/>
      <c r="I7" s="70"/>
      <c r="J7" s="70"/>
    </row>
    <row r="8" spans="1:10" x14ac:dyDescent="0.4">
      <c r="A8" s="70"/>
      <c r="B8" s="70"/>
      <c r="C8" s="70"/>
      <c r="D8" s="70"/>
      <c r="E8" s="70"/>
      <c r="F8" s="70"/>
      <c r="G8" s="70"/>
      <c r="H8" s="70"/>
      <c r="I8" s="70"/>
      <c r="J8" s="70"/>
    </row>
    <row r="9" spans="1:10" x14ac:dyDescent="0.4">
      <c r="A9" s="70"/>
      <c r="B9" s="70"/>
      <c r="C9" s="70"/>
      <c r="D9" s="70"/>
      <c r="E9" s="70"/>
      <c r="F9" s="70"/>
      <c r="G9" s="70"/>
      <c r="H9" s="70"/>
      <c r="I9" s="70"/>
      <c r="J9" s="70"/>
    </row>
    <row r="10" spans="1:10" x14ac:dyDescent="0.4">
      <c r="A10" s="70"/>
      <c r="B10" s="70"/>
      <c r="C10" s="70"/>
      <c r="D10" s="70"/>
      <c r="E10" s="70"/>
      <c r="F10" s="70"/>
      <c r="G10" s="70"/>
      <c r="H10" s="70"/>
      <c r="I10" s="70"/>
      <c r="J10" s="70"/>
    </row>
    <row r="11" spans="1:10" x14ac:dyDescent="0.4">
      <c r="A11" s="70"/>
      <c r="B11" s="70"/>
      <c r="C11" s="70"/>
      <c r="D11" s="70"/>
      <c r="E11" s="70"/>
      <c r="F11" s="70"/>
      <c r="G11" s="70"/>
      <c r="H11" s="70"/>
      <c r="I11" s="70"/>
      <c r="J11" s="70"/>
    </row>
    <row r="12" spans="1:10" x14ac:dyDescent="0.4">
      <c r="A12" s="70"/>
      <c r="B12" s="70"/>
      <c r="C12" s="70"/>
      <c r="D12" s="70"/>
      <c r="E12" s="70"/>
      <c r="F12" s="70"/>
      <c r="G12" s="70"/>
      <c r="H12" s="70"/>
      <c r="I12" s="70"/>
      <c r="J12" s="70"/>
    </row>
    <row r="13" spans="1:10" x14ac:dyDescent="0.4">
      <c r="A13" s="70"/>
      <c r="B13" s="70"/>
      <c r="C13" s="70"/>
      <c r="D13" s="70"/>
      <c r="E13" s="70"/>
      <c r="F13" s="70"/>
      <c r="G13" s="70"/>
      <c r="H13" s="70"/>
      <c r="I13" s="70"/>
      <c r="J13" s="70"/>
    </row>
    <row r="14" spans="1:10" ht="61.5" customHeight="1" x14ac:dyDescent="0.4">
      <c r="A14" s="70"/>
      <c r="B14" s="70"/>
      <c r="C14" s="70"/>
      <c r="D14" s="70"/>
      <c r="E14" s="70"/>
      <c r="F14" s="70"/>
      <c r="G14" s="70"/>
      <c r="H14" s="70"/>
      <c r="I14" s="70"/>
      <c r="J14" s="70"/>
    </row>
    <row r="15" spans="1:10" ht="14.25" customHeight="1" x14ac:dyDescent="0.4"/>
    <row r="16" spans="1:10" x14ac:dyDescent="0.4">
      <c r="A16" s="36" t="s">
        <v>23</v>
      </c>
    </row>
    <row r="17" spans="1:10" x14ac:dyDescent="0.4">
      <c r="A17" s="71"/>
      <c r="B17" s="72"/>
      <c r="C17" s="72"/>
      <c r="D17" s="72"/>
      <c r="E17" s="72"/>
      <c r="F17" s="72"/>
      <c r="G17" s="72"/>
      <c r="H17" s="72"/>
      <c r="I17" s="72"/>
      <c r="J17" s="72"/>
    </row>
    <row r="18" spans="1:10" x14ac:dyDescent="0.4">
      <c r="A18" s="72"/>
      <c r="B18" s="72"/>
      <c r="C18" s="72"/>
      <c r="D18" s="72"/>
      <c r="E18" s="72"/>
      <c r="F18" s="72"/>
      <c r="G18" s="72"/>
      <c r="H18" s="72"/>
      <c r="I18" s="72"/>
      <c r="J18" s="72"/>
    </row>
    <row r="19" spans="1:10" x14ac:dyDescent="0.4">
      <c r="A19" s="72"/>
      <c r="B19" s="72"/>
      <c r="C19" s="72"/>
      <c r="D19" s="72"/>
      <c r="E19" s="72"/>
      <c r="F19" s="72"/>
      <c r="G19" s="72"/>
      <c r="H19" s="72"/>
      <c r="I19" s="72"/>
      <c r="J19" s="72"/>
    </row>
    <row r="20" spans="1:10" x14ac:dyDescent="0.4">
      <c r="A20" s="72"/>
      <c r="B20" s="72"/>
      <c r="C20" s="72"/>
      <c r="D20" s="72"/>
      <c r="E20" s="72"/>
      <c r="F20" s="72"/>
      <c r="G20" s="72"/>
      <c r="H20" s="72"/>
      <c r="I20" s="72"/>
      <c r="J20" s="72"/>
    </row>
    <row r="21" spans="1:10" x14ac:dyDescent="0.4">
      <c r="A21" s="72"/>
      <c r="B21" s="72"/>
      <c r="C21" s="72"/>
      <c r="D21" s="72"/>
      <c r="E21" s="72"/>
      <c r="F21" s="72"/>
      <c r="G21" s="72"/>
      <c r="H21" s="72"/>
      <c r="I21" s="72"/>
      <c r="J21" s="72"/>
    </row>
    <row r="22" spans="1:10" x14ac:dyDescent="0.4">
      <c r="A22" s="72"/>
      <c r="B22" s="72"/>
      <c r="C22" s="72"/>
      <c r="D22" s="72"/>
      <c r="E22" s="72"/>
      <c r="F22" s="72"/>
      <c r="G22" s="72"/>
      <c r="H22" s="72"/>
      <c r="I22" s="72"/>
      <c r="J22" s="72"/>
    </row>
    <row r="23" spans="1:10" x14ac:dyDescent="0.4">
      <c r="A23" s="72"/>
      <c r="B23" s="72"/>
      <c r="C23" s="72"/>
      <c r="D23" s="72"/>
      <c r="E23" s="72"/>
      <c r="F23" s="72"/>
      <c r="G23" s="72"/>
      <c r="H23" s="72"/>
      <c r="I23" s="72"/>
      <c r="J23" s="72"/>
    </row>
    <row r="24" spans="1:10" x14ac:dyDescent="0.4">
      <c r="A24" s="72"/>
      <c r="B24" s="72"/>
      <c r="C24" s="72"/>
      <c r="D24" s="72"/>
      <c r="E24" s="72"/>
      <c r="F24" s="72"/>
      <c r="G24" s="72"/>
      <c r="H24" s="72"/>
      <c r="I24" s="72"/>
      <c r="J24" s="72"/>
    </row>
    <row r="26" spans="1:10" x14ac:dyDescent="0.4">
      <c r="A26" s="36" t="s">
        <v>24</v>
      </c>
    </row>
    <row r="27" spans="1:10" x14ac:dyDescent="0.4">
      <c r="A27" s="71"/>
      <c r="B27" s="71"/>
      <c r="C27" s="71"/>
      <c r="D27" s="71"/>
      <c r="E27" s="71"/>
      <c r="F27" s="71"/>
      <c r="G27" s="71"/>
      <c r="H27" s="71"/>
      <c r="I27" s="71"/>
      <c r="J27" s="71"/>
    </row>
    <row r="28" spans="1:10" x14ac:dyDescent="0.4">
      <c r="A28" s="71"/>
      <c r="B28" s="71"/>
      <c r="C28" s="71"/>
      <c r="D28" s="71"/>
      <c r="E28" s="71"/>
      <c r="F28" s="71"/>
      <c r="G28" s="71"/>
      <c r="H28" s="71"/>
      <c r="I28" s="71"/>
      <c r="J28" s="71"/>
    </row>
    <row r="29" spans="1:10" x14ac:dyDescent="0.4">
      <c r="A29" s="71"/>
      <c r="B29" s="71"/>
      <c r="C29" s="71"/>
      <c r="D29" s="71"/>
      <c r="E29" s="71"/>
      <c r="F29" s="71"/>
      <c r="G29" s="71"/>
      <c r="H29" s="71"/>
      <c r="I29" s="71"/>
      <c r="J29" s="71"/>
    </row>
    <row r="30" spans="1:10" x14ac:dyDescent="0.4">
      <c r="A30" s="71"/>
      <c r="B30" s="71"/>
      <c r="C30" s="71"/>
      <c r="D30" s="71"/>
      <c r="E30" s="71"/>
      <c r="F30" s="71"/>
      <c r="G30" s="71"/>
      <c r="H30" s="71"/>
      <c r="I30" s="71"/>
      <c r="J30" s="71"/>
    </row>
    <row r="31" spans="1:10" x14ac:dyDescent="0.4">
      <c r="A31" s="71"/>
      <c r="B31" s="71"/>
      <c r="C31" s="71"/>
      <c r="D31" s="71"/>
      <c r="E31" s="71"/>
      <c r="F31" s="71"/>
      <c r="G31" s="71"/>
      <c r="H31" s="71"/>
      <c r="I31" s="71"/>
      <c r="J31" s="71"/>
    </row>
    <row r="32" spans="1:10" x14ac:dyDescent="0.4">
      <c r="A32" s="71"/>
      <c r="B32" s="71"/>
      <c r="C32" s="71"/>
      <c r="D32" s="71"/>
      <c r="E32" s="71"/>
      <c r="F32" s="71"/>
      <c r="G32" s="71"/>
      <c r="H32" s="71"/>
      <c r="I32" s="71"/>
      <c r="J32" s="71"/>
    </row>
    <row r="33" spans="1:10" x14ac:dyDescent="0.4">
      <c r="A33" s="71"/>
      <c r="B33" s="71"/>
      <c r="C33" s="71"/>
      <c r="D33" s="71"/>
      <c r="E33" s="71"/>
      <c r="F33" s="71"/>
      <c r="G33" s="71"/>
      <c r="H33" s="71"/>
      <c r="I33" s="71"/>
      <c r="J33" s="71"/>
    </row>
    <row r="34" spans="1:10" x14ac:dyDescent="0.4">
      <c r="A34" s="71"/>
      <c r="B34" s="71"/>
      <c r="C34" s="71"/>
      <c r="D34" s="71"/>
      <c r="E34" s="71"/>
      <c r="F34" s="71"/>
      <c r="G34" s="71"/>
      <c r="H34" s="71"/>
      <c r="I34" s="71"/>
      <c r="J34" s="71"/>
    </row>
  </sheetData>
  <mergeCells count="4">
    <mergeCell ref="A7:J14"/>
    <mergeCell ref="A17:J24"/>
    <mergeCell ref="A27:J34"/>
    <mergeCell ref="A2:J4"/>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2"/>
  <sheetViews>
    <sheetView zoomScale="80" zoomScaleNormal="80" workbookViewId="0">
      <selection activeCell="J5" sqref="J5"/>
    </sheetView>
  </sheetViews>
  <sheetFormatPr defaultRowHeight="18.75" x14ac:dyDescent="0.4"/>
  <cols>
    <col min="1" max="1" width="14" customWidth="1"/>
    <col min="2" max="2" width="13.25" customWidth="1"/>
    <col min="4" max="4" width="14.75" customWidth="1"/>
    <col min="6" max="6" width="14.25" customWidth="1"/>
    <col min="8" max="8" width="15.625" customWidth="1"/>
    <col min="10" max="10" width="15.625" customWidth="1"/>
  </cols>
  <sheetData>
    <row r="1" spans="1:10" x14ac:dyDescent="0.4">
      <c r="A1" s="20" t="s">
        <v>12</v>
      </c>
      <c r="B1" s="21"/>
      <c r="C1" s="22"/>
      <c r="D1" s="23"/>
      <c r="E1" s="22"/>
      <c r="F1" s="23"/>
      <c r="G1" s="22"/>
      <c r="H1" s="23"/>
    </row>
    <row r="2" spans="1:10" x14ac:dyDescent="0.4">
      <c r="A2" s="24"/>
      <c r="B2" s="22"/>
      <c r="C2" s="22"/>
      <c r="D2" s="23"/>
      <c r="E2" s="22"/>
      <c r="F2" s="23"/>
      <c r="G2" s="22"/>
      <c r="H2" s="23"/>
    </row>
    <row r="3" spans="1:10" x14ac:dyDescent="0.4">
      <c r="A3" s="25" t="s">
        <v>13</v>
      </c>
      <c r="B3" s="25" t="s">
        <v>14</v>
      </c>
      <c r="C3" s="25" t="s">
        <v>15</v>
      </c>
      <c r="D3" s="26" t="s">
        <v>16</v>
      </c>
      <c r="E3" s="25" t="s">
        <v>17</v>
      </c>
      <c r="F3" s="26" t="s">
        <v>16</v>
      </c>
      <c r="G3" s="25" t="s">
        <v>18</v>
      </c>
      <c r="H3" s="26" t="s">
        <v>16</v>
      </c>
      <c r="I3" s="25" t="s">
        <v>35</v>
      </c>
      <c r="J3" s="26" t="s">
        <v>16</v>
      </c>
    </row>
    <row r="4" spans="1:10" x14ac:dyDescent="0.4">
      <c r="A4" s="27" t="s">
        <v>33</v>
      </c>
      <c r="B4" s="27" t="s">
        <v>34</v>
      </c>
      <c r="C4" s="27"/>
      <c r="D4" s="28"/>
      <c r="E4" s="27"/>
      <c r="F4" s="28"/>
      <c r="G4" s="27" t="s">
        <v>32</v>
      </c>
      <c r="H4" s="28">
        <v>44688</v>
      </c>
      <c r="I4" s="27" t="s">
        <v>32</v>
      </c>
      <c r="J4" s="28">
        <v>44696</v>
      </c>
    </row>
    <row r="5" spans="1:10" x14ac:dyDescent="0.4">
      <c r="A5" s="27" t="s">
        <v>33</v>
      </c>
      <c r="B5" s="27" t="s">
        <v>34</v>
      </c>
      <c r="C5" s="27"/>
      <c r="D5" s="28"/>
      <c r="E5" s="27"/>
      <c r="F5" s="28"/>
      <c r="G5" s="27" t="s">
        <v>32</v>
      </c>
      <c r="H5" s="28">
        <v>44689</v>
      </c>
      <c r="I5" s="27"/>
      <c r="J5" s="28"/>
    </row>
    <row r="6" spans="1:10" x14ac:dyDescent="0.4">
      <c r="A6" s="27" t="s">
        <v>19</v>
      </c>
      <c r="B6" s="27"/>
      <c r="C6" s="27"/>
      <c r="D6" s="29"/>
      <c r="E6" s="27"/>
      <c r="F6" s="29"/>
      <c r="G6" s="27"/>
      <c r="H6" s="29"/>
      <c r="I6" s="27"/>
      <c r="J6" s="29"/>
    </row>
    <row r="7" spans="1:10" x14ac:dyDescent="0.4">
      <c r="A7" s="27" t="s">
        <v>19</v>
      </c>
      <c r="B7" s="27"/>
      <c r="C7" s="27"/>
      <c r="D7" s="29"/>
      <c r="E7" s="27"/>
      <c r="F7" s="29"/>
      <c r="G7" s="27"/>
      <c r="H7" s="29"/>
      <c r="I7" s="27"/>
      <c r="J7" s="29"/>
    </row>
    <row r="8" spans="1:10" x14ac:dyDescent="0.4">
      <c r="A8" s="27" t="s">
        <v>19</v>
      </c>
      <c r="B8" s="27"/>
      <c r="C8" s="27"/>
      <c r="D8" s="29"/>
      <c r="E8" s="27"/>
      <c r="F8" s="29"/>
      <c r="G8" s="27"/>
      <c r="H8" s="29"/>
      <c r="I8" s="27"/>
      <c r="J8" s="29"/>
    </row>
    <row r="9" spans="1:10" x14ac:dyDescent="0.4">
      <c r="A9" s="27" t="s">
        <v>19</v>
      </c>
      <c r="B9" s="27"/>
      <c r="C9" s="27"/>
      <c r="D9" s="29"/>
      <c r="E9" s="27"/>
      <c r="F9" s="29"/>
      <c r="G9" s="27"/>
      <c r="H9" s="29"/>
      <c r="I9" s="27"/>
      <c r="J9" s="29"/>
    </row>
    <row r="10" spans="1:10" x14ac:dyDescent="0.4">
      <c r="A10" s="27" t="s">
        <v>19</v>
      </c>
      <c r="B10" s="27"/>
      <c r="C10" s="27"/>
      <c r="D10" s="29"/>
      <c r="E10" s="27"/>
      <c r="F10" s="29"/>
      <c r="G10" s="27"/>
      <c r="H10" s="29"/>
      <c r="I10" s="27"/>
      <c r="J10" s="29"/>
    </row>
    <row r="11" spans="1:10" x14ac:dyDescent="0.4">
      <c r="A11" s="27" t="s">
        <v>19</v>
      </c>
      <c r="B11" s="27"/>
      <c r="C11" s="27"/>
      <c r="D11" s="29"/>
      <c r="E11" s="27"/>
      <c r="F11" s="29"/>
      <c r="G11" s="27"/>
      <c r="H11" s="29"/>
      <c r="I11" s="27"/>
      <c r="J11" s="29"/>
    </row>
    <row r="12" spans="1:10" x14ac:dyDescent="0.4">
      <c r="A12" s="24"/>
      <c r="B12" s="22"/>
      <c r="C12" s="22"/>
      <c r="D12" s="23"/>
      <c r="E12" s="22"/>
      <c r="F12" s="23"/>
      <c r="G12" s="22"/>
      <c r="H12" s="2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1</cp:lastModifiedBy>
  <dcterms:created xsi:type="dcterms:W3CDTF">2020-09-18T03:10:57Z</dcterms:created>
  <dcterms:modified xsi:type="dcterms:W3CDTF">2022-06-06T21:32:23Z</dcterms:modified>
</cp:coreProperties>
</file>