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HARUMI\Desktop\"/>
    </mc:Choice>
  </mc:AlternateContent>
  <xr:revisionPtr revIDLastSave="0" documentId="13_ncr:1_{75192143-DAF7-47C1-871F-9C416B365E9A}" xr6:coauthVersionLast="47" xr6:coauthVersionMax="47" xr10:uidLastSave="{00000000-0000-0000-0000-000000000000}"/>
  <bookViews>
    <workbookView xWindow="-120" yWindow="-120" windowWidth="29040" windowHeight="15840" xr2:uid="{00000000-000D-0000-FFFF-FFFF00000000}"/>
  </bookViews>
  <sheets>
    <sheet name="検証シート" sheetId="1" r:id="rId1"/>
    <sheet name="画像" sheetId="6" r:id="rId2"/>
    <sheet name="気づき" sheetId="5" r:id="rId3"/>
    <sheet name="検証終了通貨" sheetId="2"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9" i="1" l="1"/>
  <c r="K59" i="1"/>
  <c r="D59" i="1"/>
  <c r="D61" i="1" l="1"/>
  <c r="E61" i="1"/>
  <c r="F61" i="1"/>
  <c r="E59" i="1"/>
  <c r="I8" i="1" l="1"/>
  <c r="H8" i="1"/>
  <c r="G8" i="1"/>
  <c r="F60" i="1"/>
  <c r="F62" i="1" s="1"/>
  <c r="E60" i="1"/>
  <c r="E62" i="1" s="1"/>
  <c r="D60" i="1"/>
  <c r="D62" i="1" s="1"/>
  <c r="J9" i="1" l="1"/>
  <c r="M9" i="1" s="1"/>
  <c r="K9" i="1"/>
  <c r="N9" i="1" s="1"/>
  <c r="L9" i="1"/>
  <c r="O9" i="1" s="1"/>
  <c r="G9" i="1" l="1"/>
  <c r="J10" i="1" s="1"/>
  <c r="M10" i="1" s="1"/>
  <c r="I9" i="1"/>
  <c r="L10" i="1" s="1"/>
  <c r="O10" i="1" s="1"/>
  <c r="H9" i="1"/>
  <c r="K10" i="1" s="1"/>
  <c r="N10" i="1" s="1"/>
  <c r="H10" i="1" s="1"/>
  <c r="G10" i="1" l="1"/>
  <c r="J11" i="1" s="1"/>
  <c r="M11" i="1" s="1"/>
  <c r="I10" i="1"/>
  <c r="L11" i="1" l="1"/>
  <c r="O11" i="1" s="1"/>
  <c r="G11" i="1"/>
  <c r="K11" i="1"/>
  <c r="N11" i="1" s="1"/>
  <c r="H11" i="1" l="1"/>
  <c r="K12" i="1" s="1"/>
  <c r="N12" i="1" s="1"/>
  <c r="H12" i="1" s="1"/>
  <c r="I11" i="1"/>
  <c r="L12" i="1" s="1"/>
  <c r="O12" i="1" s="1"/>
  <c r="I12" i="1" s="1"/>
  <c r="J12" i="1"/>
  <c r="M12" i="1" s="1"/>
  <c r="G12" i="1" l="1"/>
  <c r="L13" i="1"/>
  <c r="O13" i="1" s="1"/>
  <c r="I13" i="1" s="1"/>
  <c r="K13" i="1"/>
  <c r="N13" i="1" s="1"/>
  <c r="L14" i="1" l="1"/>
  <c r="O14" i="1" s="1"/>
  <c r="I14" i="1" s="1"/>
  <c r="J13" i="1"/>
  <c r="M13" i="1" s="1"/>
  <c r="H13" i="1"/>
  <c r="G13" i="1" l="1"/>
  <c r="J14" i="1" s="1"/>
  <c r="M14" i="1" s="1"/>
  <c r="G14" i="1" s="1"/>
  <c r="L15" i="1"/>
  <c r="O15" i="1" s="1"/>
  <c r="I15" i="1" s="1"/>
  <c r="K14" i="1"/>
  <c r="N14" i="1" s="1"/>
  <c r="H14" i="1" l="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<sst xmlns="http://schemas.openxmlformats.org/spreadsheetml/2006/main" count="121" uniqueCount="103">
  <si>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</si>
  <si>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</si>
  <si>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</si>
  <si>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</si>
  <si>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</si>
  <si>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</si>
  <si>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</si>
  <si>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</si>
  <si>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</si>
  <si>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</si>
  <si>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</si>
  <si>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</si>
  <si>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</si>
  <si>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</si>
  <si>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</si>
  <si>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</si>
  <si>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</si>
  <si>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</si>
  <si>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</si>
  <si>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</si>
  <si>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</si>
  <si>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</si>
  <si>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</si>
  <si>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</si>
  <si>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</si>
  <si>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</si>
  <si>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</si>
  <si>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</si>
  <si>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</si>
  <si>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</si>
  <si>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</si>
  <si>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</si>
  <si>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</si>
  <si>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</si>
  <si>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</si>
  <si>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#1</t>
    <phoneticPr fontId="1"/>
  </si>
  <si>
    <t>#2</t>
    <phoneticPr fontId="1"/>
  </si>
  <si>
    <t>USD/JPY</t>
    <phoneticPr fontId="5"/>
  </si>
  <si>
    <t>#3</t>
    <phoneticPr fontId="1"/>
  </si>
  <si>
    <t>#4</t>
    <phoneticPr fontId="1"/>
  </si>
  <si>
    <t>＃５</t>
    <phoneticPr fontId="1"/>
  </si>
  <si>
    <t>＃６</t>
    <phoneticPr fontId="1"/>
  </si>
  <si>
    <t>＃７</t>
    <phoneticPr fontId="1"/>
  </si>
  <si>
    <t>＃８</t>
    <phoneticPr fontId="1"/>
  </si>
  <si>
    <t>＃９</t>
    <phoneticPr fontId="1"/>
  </si>
  <si>
    <t>#10</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</si>
  <si>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</si>
  <si>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</si>
  <si>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</si>
  <si>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</si>
  <si>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</si>
  <si>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</si>
  <si>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</si>
  <si>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</si>
  <si>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</si>
  <si>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</si>
  <si>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</si>
  <si>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</si>
  <si>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</si>
  <si>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</si>
  <si>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</si>
  <si>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</si>
  <si>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</si>
  <si>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</si>
  <si>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</si>
  <si>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</si>
  <si>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</si>
  <si>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</si>
  <si>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</si>
  <si>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</si>
  <si>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</si>
  <si>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</si>
  <si>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</si>
  <si>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</si>
  <si>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</si>
  <si>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</si>
  <si>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</si>
  <si>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</si>
  <si>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</si>
  <si>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</si>
  <si>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</si>
  <si>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</si>
  <si>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#47</t>
    <phoneticPr fontId="1"/>
  </si>
  <si>
    <t>#48</t>
    <phoneticPr fontId="1"/>
  </si>
  <si>
    <t>#49</t>
    <phoneticPr fontId="1"/>
  </si>
  <si>
    <t>#50</t>
    <phoneticPr fontId="1"/>
  </si>
  <si>
    <t>EURUSD</t>
    <phoneticPr fontId="1"/>
  </si>
  <si>
    <t>✓</t>
    <phoneticPr fontId="1"/>
  </si>
  <si>
    <t>8.22.2022</t>
    <phoneticPr fontId="1"/>
  </si>
  <si>
    <t>8.23.2022</t>
    <phoneticPr fontId="1"/>
  </si>
  <si>
    <t>EUR/USD</t>
    <phoneticPr fontId="1"/>
  </si>
  <si>
    <t>8.24.2022</t>
    <phoneticPr fontId="1"/>
  </si>
  <si>
    <t>8.25.2022</t>
    <phoneticPr fontId="1"/>
  </si>
  <si>
    <t>4H足</t>
    <rPh sb="2" eb="3">
      <t>アシ</t>
    </rPh>
    <phoneticPr fontId="1"/>
  </si>
  <si>
    <t>エントリ前にキャンセル</t>
    <rPh sb="4" eb="5">
      <t>マエ</t>
    </rPh>
    <phoneticPr fontId="1"/>
  </si>
  <si>
    <t>実トレではMA抜けた矢印あたりで撤退もアリと考える</t>
    <rPh sb="0" eb="1">
      <t>ジツ</t>
    </rPh>
    <rPh sb="7" eb="8">
      <t>ヌ</t>
    </rPh>
    <rPh sb="10" eb="12">
      <t>ヤジルシ</t>
    </rPh>
    <rPh sb="16" eb="18">
      <t>テッタイ</t>
    </rPh>
    <rPh sb="22" eb="23">
      <t>カンガ</t>
    </rPh>
    <phoneticPr fontId="1"/>
  </si>
  <si>
    <t>レジスタンス反発＆MACD DC</t>
    <rPh sb="6" eb="8">
      <t>ハンパツ</t>
    </rPh>
    <phoneticPr fontId="1"/>
  </si>
  <si>
    <t>PB形状ではなかった・・</t>
    <rPh sb="2" eb="4">
      <t>ケイジョウ</t>
    </rPh>
    <phoneticPr fontId="1"/>
  </si>
  <si>
    <t>建値近辺を推移後大きくブレイクしないときは矢印PBあたりで撤退もアリと考える</t>
    <rPh sb="0" eb="2">
      <t>タテネ</t>
    </rPh>
    <rPh sb="2" eb="4">
      <t>キンペン</t>
    </rPh>
    <rPh sb="5" eb="7">
      <t>スイイ</t>
    </rPh>
    <rPh sb="7" eb="8">
      <t>ゴ</t>
    </rPh>
    <rPh sb="8" eb="9">
      <t>オオ</t>
    </rPh>
    <rPh sb="21" eb="23">
      <t>ヤジルシ</t>
    </rPh>
    <rPh sb="29" eb="31">
      <t>テッタイ</t>
    </rPh>
    <rPh sb="35" eb="36">
      <t>カンガ</t>
    </rPh>
    <phoneticPr fontId="1"/>
  </si>
  <si>
    <t>矢印の足でキャンセルと考えるほうがよかった</t>
    <rPh sb="0" eb="2">
      <t>ヤジルシ</t>
    </rPh>
    <rPh sb="3" eb="4">
      <t>アシ</t>
    </rPh>
    <rPh sb="11" eb="12">
      <t>カンガ</t>
    </rPh>
    <phoneticPr fontId="1"/>
  </si>
  <si>
    <t>・PBの１：３という比率が大切だと思いました。１：２位や１：５以上位だとPB高安更新でエントリするものの、次の足あたりから逆行することが比較的多い印象です。
・H1に比べてPB出現率が低いので実トレでは持病のポジポジ病を発病しないよう気を付けなければ！と思いました。</t>
    <rPh sb="10" eb="12">
      <t>ヒリツ</t>
    </rPh>
    <rPh sb="13" eb="15">
      <t>タイセツ</t>
    </rPh>
    <rPh sb="17" eb="18">
      <t>オモ</t>
    </rPh>
    <rPh sb="26" eb="27">
      <t>クライ</t>
    </rPh>
    <rPh sb="31" eb="33">
      <t>イジョウ</t>
    </rPh>
    <rPh sb="33" eb="34">
      <t>クライ</t>
    </rPh>
    <rPh sb="38" eb="40">
      <t>タカヤス</t>
    </rPh>
    <rPh sb="40" eb="42">
      <t>コウシン</t>
    </rPh>
    <rPh sb="53" eb="54">
      <t>ツギ</t>
    </rPh>
    <rPh sb="55" eb="56">
      <t>アシ</t>
    </rPh>
    <rPh sb="61" eb="63">
      <t>ギャッコウ</t>
    </rPh>
    <rPh sb="68" eb="71">
      <t>ヒカクテキ</t>
    </rPh>
    <rPh sb="71" eb="72">
      <t>オオ</t>
    </rPh>
    <rPh sb="73" eb="75">
      <t>インショウ</t>
    </rPh>
    <rPh sb="96" eb="97">
      <t>ジツ</t>
    </rPh>
    <phoneticPr fontId="1"/>
  </si>
  <si>
    <t xml:space="preserve">【質問】
【気づき】
・トレンドが出ている時につい目先のPBだけでエントリしてしまい、ダウが終了していることを見落として利確ポイントを逃しそうなので、デモトレ・実トレでは、ローソク足が10EMAを抜けたらトレンドいったん終了の目安にしてみようと思う。
・#8はPBの形状ではなかった（足が短い）
</t>
    <rPh sb="1" eb="3">
      <t>シツモン</t>
    </rPh>
    <rPh sb="8" eb="9">
      <t>キ</t>
    </rPh>
    <rPh sb="19" eb="20">
      <t>デ</t>
    </rPh>
    <rPh sb="23" eb="24">
      <t>トキ</t>
    </rPh>
    <rPh sb="27" eb="29">
      <t>メサキ</t>
    </rPh>
    <rPh sb="48" eb="50">
      <t>シュウリョウ</t>
    </rPh>
    <rPh sb="57" eb="59">
      <t>ミオ</t>
    </rPh>
    <rPh sb="62" eb="64">
      <t>リカク</t>
    </rPh>
    <rPh sb="69" eb="70">
      <t>ノガ</t>
    </rPh>
    <rPh sb="82" eb="83">
      <t>ジツ</t>
    </rPh>
    <rPh sb="92" eb="93">
      <t>アシ</t>
    </rPh>
    <rPh sb="100" eb="101">
      <t>ヌ</t>
    </rPh>
    <rPh sb="112" eb="114">
      <t>シュウリョウ</t>
    </rPh>
    <rPh sb="115" eb="117">
      <t>メヤス</t>
    </rPh>
    <rPh sb="124" eb="125">
      <t>オモ</t>
    </rPh>
    <rPh sb="135" eb="137">
      <t>ケイジョウ</t>
    </rPh>
    <rPh sb="144" eb="145">
      <t>アシ</t>
    </rPh>
    <rPh sb="146" eb="147">
      <t>ミジカ</t>
    </rPh>
    <phoneticPr fontId="1"/>
  </si>
  <si>
    <t xml:space="preserve">・EA設定
・DE３０のH1、H4、D1でPB検証（各時間足での勝率および通貨ペア比較しての勝率確認）
・PB+サポレジの検証：USD/JPY H1で1年分
・PB+Wトップ・Wボトム（天底）の検証(H4を軸にM５まで落としてマルチタイムフレーム練習)：DAXで3年分
・PB+カウンタートレードの検証：EUR/USDでH1（1年分）
・PBの発展形カリキュラム確認+検証
・上記検証を9月2週目までに終わらせてデモトレ(FT5）スタートする
大阪勉強会(大西さん)動画、3/26勉強会(大友さんｰ建玉管理)動画確認
</t>
    <rPh sb="3" eb="5">
      <t>セッテイ</t>
    </rPh>
    <rPh sb="24" eb="26">
      <t>ケンショウ</t>
    </rPh>
    <rPh sb="27" eb="28">
      <t>カク</t>
    </rPh>
    <rPh sb="28" eb="30">
      <t>ジカン</t>
    </rPh>
    <rPh sb="30" eb="31">
      <t>アシ</t>
    </rPh>
    <rPh sb="33" eb="35">
      <t>ショウリツ</t>
    </rPh>
    <rPh sb="38" eb="40">
      <t>ツウカ</t>
    </rPh>
    <rPh sb="42" eb="44">
      <t>ヒカク</t>
    </rPh>
    <rPh sb="47" eb="49">
      <t>ショウリツ</t>
    </rPh>
    <rPh sb="49" eb="51">
      <t>カクニン</t>
    </rPh>
    <rPh sb="62" eb="64">
      <t>ケンショウ</t>
    </rPh>
    <rPh sb="77" eb="78">
      <t>ネン</t>
    </rPh>
    <rPh sb="78" eb="79">
      <t>ブン</t>
    </rPh>
    <rPh sb="94" eb="96">
      <t>テンソコ</t>
    </rPh>
    <rPh sb="98" eb="100">
      <t>ケンショウ</t>
    </rPh>
    <rPh sb="104" eb="105">
      <t>ジク</t>
    </rPh>
    <rPh sb="110" eb="111">
      <t>オ</t>
    </rPh>
    <rPh sb="124" eb="126">
      <t>レンシュウ</t>
    </rPh>
    <rPh sb="133" eb="134">
      <t>ネン</t>
    </rPh>
    <rPh sb="134" eb="135">
      <t>ブン</t>
    </rPh>
    <rPh sb="150" eb="152">
      <t>ケンショウ</t>
    </rPh>
    <rPh sb="165" eb="166">
      <t>ネン</t>
    </rPh>
    <rPh sb="166" eb="167">
      <t>ブン</t>
    </rPh>
    <rPh sb="173" eb="176">
      <t>ハッテンケイ</t>
    </rPh>
    <rPh sb="182" eb="184">
      <t>カクニン</t>
    </rPh>
    <rPh sb="185" eb="187">
      <t>ケンショウ</t>
    </rPh>
    <rPh sb="189" eb="191">
      <t>ジョウキ</t>
    </rPh>
    <rPh sb="191" eb="193">
      <t>ケンショウ</t>
    </rPh>
    <rPh sb="195" eb="196">
      <t>ガツ</t>
    </rPh>
    <rPh sb="197" eb="199">
      <t>シュウメ</t>
    </rPh>
    <rPh sb="202" eb="203">
      <t>オ</t>
    </rPh>
    <rPh sb="224" eb="226">
      <t>オオサカ</t>
    </rPh>
    <rPh sb="226" eb="229">
      <t>ベンキョウカイ</t>
    </rPh>
    <rPh sb="230" eb="232">
      <t>オオニシ</t>
    </rPh>
    <rPh sb="235" eb="237">
      <t>ドウガ</t>
    </rPh>
    <rPh sb="242" eb="245">
      <t>ベンキョウカイ</t>
    </rPh>
    <rPh sb="246" eb="248">
      <t>オオトモ</t>
    </rPh>
    <rPh sb="251" eb="253">
      <t>タテギョク</t>
    </rPh>
    <rPh sb="253" eb="255">
      <t>カンリ</t>
    </rPh>
    <rPh sb="256" eb="258">
      <t>ドウガ</t>
    </rPh>
    <rPh sb="258" eb="260">
      <t>カクニン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</si>
</sst>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6"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sz val="11"/>
      <name val="游ゴシック"/>
      <family val="2"/>
      <charset val="128"/>
      <scheme val="minor"/>
    </font>
    <font>
      <b/>
      <sz val="11"/>
      <name val="游ゴシック"/>
      <family val="3"/>
      <charset val="128"/>
      <scheme val="minor"/>
    </font>
    <font>
      <sz val="11"/>
      <color indexed="8"/>
      <name val="Meiryo UI"/>
      <family val="3"/>
      <charset val="128"/>
    </font>
    <font>
      <b/>
      <i/>
      <sz val="12"/>
      <color indexed="8"/>
      <name val="Meiryo UI"/>
      <family val="3"/>
      <charset val="128"/>
    </font>
    <font>
      <b/>
      <sz val="12"/>
      <color indexed="8"/>
      <name val="Meiryo UI"/>
      <family val="3"/>
      <charset val="128"/>
    </font>
  </fonts>
  <fills count="4">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99">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10" fillId="0" borderId="0" xfId="2">
      <alignment vertical="center"/>
    </xf>
    <xf numFmtId="0" fontId="11" fillId="0" borderId="0" xfId="0" applyNumberFormat="1" applyFont="1" applyFill="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0" fontId="12"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13" fillId="0" borderId="0" xfId="2" applyFont="1">
      <alignment vertical="center"/>
    </xf>
    <xf numFmtId="0" fontId="14" fillId="0" borderId="0" xfId="2" applyFont="1" applyAlignment="1">
      <alignment horizontal="center" vertical="center"/>
    </xf>
    <xf numFmtId="0" fontId="12" fillId="0" borderId="13" xfId="1" applyNumberFormat="1" applyFont="1" applyFill="1" applyBorder="1">
      <alignment vertical="center"/>
    </xf>
    <xf numFmtId="0" fontId="10" fillId="0" borderId="0" xfId="2" applyAlignment="1">
      <alignment vertical="top" wrapText="1"/>
    </xf>
    <xf numFmtId="0" fontId="15" fillId="0" borderId="0" xfId="2" applyFont="1" applyAlignment="1">
      <alignment horizontal="center" vertical="center"/>
    </xf>
    <xf numFmtId="176" fontId="0" fillId="0" borderId="10" xfId="0" applyNumberFormat="1" applyFill="1" applyBorder="1">
      <alignment vertical="center"/>
    </xf>
    <xf numFmtId="0" fontId="0" fillId="0" borderId="3" xfId="0" applyFill="1" applyBorder="1" applyAlignment="1">
      <alignment horizontal="center" vertical="center"/>
    </xf>
    <xf numFmtId="0" fontId="11" fillId="0" borderId="3" xfId="0" applyNumberFormat="1" applyFont="1" applyFill="1" applyBorder="1">
      <alignment vertical="center"/>
    </xf>
    <xf numFmtId="0" fontId="11" fillId="0" borderId="4" xfId="0" applyNumberFormat="1" applyFont="1" applyFill="1" applyBorder="1">
      <alignment vertical="center"/>
    </xf>
    <xf numFmtId="0" fontId="11" fillId="0" borderId="5" xfId="0" applyNumberFormat="1" applyFont="1" applyFill="1" applyBorder="1">
      <alignment vertical="center"/>
    </xf>
    <xf numFmtId="176" fontId="0" fillId="0" borderId="12" xfId="0" applyNumberFormat="1" applyFill="1" applyBorder="1">
      <alignment vertical="center"/>
    </xf>
    <xf numFmtId="0" fontId="0" fillId="0" borderId="8" xfId="0" applyFill="1" applyBorder="1" applyAlignment="1">
      <alignment horizontal="center" vertical="center"/>
    </xf>
    <xf numFmtId="0" fontId="11" fillId="0" borderId="8" xfId="0" applyNumberFormat="1" applyFont="1" applyFill="1" applyBorder="1">
      <alignment vertical="center"/>
    </xf>
    <xf numFmtId="0" fontId="11" fillId="0" borderId="9" xfId="0" applyNumberFormat="1" applyFont="1" applyFill="1" applyBorder="1">
      <alignment vertical="center"/>
    </xf>
    <xf numFmtId="176" fontId="0" fillId="0" borderId="11" xfId="0" applyNumberFormat="1" applyFill="1" applyBorder="1">
      <alignment vertical="center"/>
    </xf>
    <xf numFmtId="0" fontId="0" fillId="0" borderId="6" xfId="0" applyFill="1" applyBorder="1" applyAlignment="1">
      <alignment horizontal="center" vertical="center"/>
    </xf>
    <xf numFmtId="0" fontId="11" fillId="0" borderId="6" xfId="0" applyNumberFormat="1" applyFont="1" applyFill="1" applyBorder="1">
      <alignment vertical="center"/>
    </xf>
    <xf numFmtId="0" fontId="11" fillId="0" borderId="1" xfId="0" applyNumberFormat="1" applyFont="1" applyFill="1" applyBorder="1">
      <alignment vertical="center"/>
    </xf>
    <xf numFmtId="0" fontId="11" fillId="0" borderId="7" xfId="0" applyNumberFormat="1" applyFont="1" applyFill="1" applyBorder="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vertical="top" wrapText="1"/>
    </xf>
    <xf numFmtId="0" fontId="10" fillId="0" borderId="0" xfId="2" applyAlignment="1">
      <alignment vertical="top"/>
    </xf>
    <xf numFmtId="0" fontId="10" fillId="0" borderId="0" xfId="2" applyAlignment="1">
      <alignment horizontal="left" vertical="top" wrapText="1"/>
    </xf>
    <xf numFmtId="0" fontId="11" fillId="3" borderId="9" xfId="0" applyNumberFormat="1" applyFont="1" applyFill="1" applyBorder="1">
      <alignment vertical="center"/>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17</xdr:row>
      <xdr:rowOff>134779</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xdr:from>
      <xdr:col>27</xdr:col>
      <xdr:colOff>226220</xdr:colOff>
      <xdr:row>888</xdr:row>
      <xdr:rowOff>202407</xdr:rowOff>
    </xdr:from>
    <xdr:to>
      <xdr:col>27</xdr:col>
      <xdr:colOff>345282</xdr:colOff>
      <xdr:row>891</xdr:row>
      <xdr:rowOff>95250</xdr:rowOff>
    </xdr:to>
    <xdr:sp macro="" textlink="">
      <xdr:nvSpPr>
        <xdr:cNvPr id="56" name="矢印: 上 55">
          <a:extLst>
            <a:ext uri="{FF2B5EF4-FFF2-40B4-BE49-F238E27FC236}">
              <a16:creationId xmlns:a16="http://schemas.microsoft.com/office/drawing/2014/main" id="{1F3B8992-A1EA-3FC2-95A7-E6EEF6E477EB}"/>
            </a:ext>
          </a:extLst>
        </xdr:cNvPr>
        <xdr:cNvSpPr/>
      </xdr:nvSpPr>
      <xdr:spPr>
        <a:xfrm>
          <a:off x="16752095" y="190511907"/>
          <a:ext cx="119062" cy="535781"/>
        </a:xfrm>
        <a:prstGeom prst="up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1</xdr:row>
      <xdr:rowOff>0</xdr:rowOff>
    </xdr:from>
    <xdr:to>
      <xdr:col>30</xdr:col>
      <xdr:colOff>412208</xdr:colOff>
      <xdr:row>43</xdr:row>
      <xdr:rowOff>32226</xdr:rowOff>
    </xdr:to>
    <xdr:pic>
      <xdr:nvPicPr>
        <xdr:cNvPr id="25" name="図 24">
          <a:extLst>
            <a:ext uri="{FF2B5EF4-FFF2-40B4-BE49-F238E27FC236}">
              <a16:creationId xmlns:a16="http://schemas.microsoft.com/office/drawing/2014/main" id="{4B3D306E-7EF4-202A-ED33-D81A3CA0E6CC}"/>
            </a:ext>
          </a:extLst>
        </xdr:cNvPr>
        <xdr:cNvPicPr>
          <a:picLocks noChangeAspect="1"/>
        </xdr:cNvPicPr>
      </xdr:nvPicPr>
      <xdr:blipFill>
        <a:blip xmlns:r="http://schemas.openxmlformats.org/officeDocument/2006/relationships" r:embed="rId1"/>
        <a:stretch>
          <a:fillRect/>
        </a:stretch>
      </xdr:blipFill>
      <xdr:spPr>
        <a:xfrm>
          <a:off x="500063" y="214313"/>
          <a:ext cx="18295395" cy="9033351"/>
        </a:xfrm>
        <a:prstGeom prst="rect">
          <a:avLst/>
        </a:prstGeom>
      </xdr:spPr>
    </xdr:pic>
    <xdr:clientData/>
  </xdr:twoCellAnchor>
  <xdr:twoCellAnchor editAs="oneCell">
    <xdr:from>
      <xdr:col>1</xdr:col>
      <xdr:colOff>0</xdr:colOff>
      <xdr:row>44</xdr:row>
      <xdr:rowOff>0</xdr:rowOff>
    </xdr:from>
    <xdr:to>
      <xdr:col>30</xdr:col>
      <xdr:colOff>412208</xdr:colOff>
      <xdr:row>86</xdr:row>
      <xdr:rowOff>32226</xdr:rowOff>
    </xdr:to>
    <xdr:pic>
      <xdr:nvPicPr>
        <xdr:cNvPr id="26" name="図 25">
          <a:extLst>
            <a:ext uri="{FF2B5EF4-FFF2-40B4-BE49-F238E27FC236}">
              <a16:creationId xmlns:a16="http://schemas.microsoft.com/office/drawing/2014/main" id="{61A6364B-742D-62CB-FDC9-AF8D0872DE47}"/>
            </a:ext>
          </a:extLst>
        </xdr:cNvPr>
        <xdr:cNvPicPr>
          <a:picLocks noChangeAspect="1"/>
        </xdr:cNvPicPr>
      </xdr:nvPicPr>
      <xdr:blipFill>
        <a:blip xmlns:r="http://schemas.openxmlformats.org/officeDocument/2006/relationships" r:embed="rId2"/>
        <a:stretch>
          <a:fillRect/>
        </a:stretch>
      </xdr:blipFill>
      <xdr:spPr>
        <a:xfrm>
          <a:off x="500063" y="9429750"/>
          <a:ext cx="18295395" cy="9033351"/>
        </a:xfrm>
        <a:prstGeom prst="rect">
          <a:avLst/>
        </a:prstGeom>
      </xdr:spPr>
    </xdr:pic>
    <xdr:clientData/>
  </xdr:twoCellAnchor>
  <xdr:twoCellAnchor editAs="oneCell">
    <xdr:from>
      <xdr:col>1</xdr:col>
      <xdr:colOff>0</xdr:colOff>
      <xdr:row>87</xdr:row>
      <xdr:rowOff>0</xdr:rowOff>
    </xdr:from>
    <xdr:to>
      <xdr:col>30</xdr:col>
      <xdr:colOff>412208</xdr:colOff>
      <xdr:row>129</xdr:row>
      <xdr:rowOff>32226</xdr:rowOff>
    </xdr:to>
    <xdr:pic>
      <xdr:nvPicPr>
        <xdr:cNvPr id="27" name="図 26">
          <a:extLst>
            <a:ext uri="{FF2B5EF4-FFF2-40B4-BE49-F238E27FC236}">
              <a16:creationId xmlns:a16="http://schemas.microsoft.com/office/drawing/2014/main" id="{CE019C6D-E317-201D-C5DC-89312A96DCBC}"/>
            </a:ext>
          </a:extLst>
        </xdr:cNvPr>
        <xdr:cNvPicPr>
          <a:picLocks noChangeAspect="1"/>
        </xdr:cNvPicPr>
      </xdr:nvPicPr>
      <xdr:blipFill>
        <a:blip xmlns:r="http://schemas.openxmlformats.org/officeDocument/2006/relationships" r:embed="rId3"/>
        <a:stretch>
          <a:fillRect/>
        </a:stretch>
      </xdr:blipFill>
      <xdr:spPr>
        <a:xfrm>
          <a:off x="500063" y="18645188"/>
          <a:ext cx="18295395" cy="9033351"/>
        </a:xfrm>
        <a:prstGeom prst="rect">
          <a:avLst/>
        </a:prstGeom>
      </xdr:spPr>
    </xdr:pic>
    <xdr:clientData/>
  </xdr:twoCellAnchor>
  <xdr:twoCellAnchor editAs="oneCell">
    <xdr:from>
      <xdr:col>1</xdr:col>
      <xdr:colOff>0</xdr:colOff>
      <xdr:row>130</xdr:row>
      <xdr:rowOff>0</xdr:rowOff>
    </xdr:from>
    <xdr:to>
      <xdr:col>30</xdr:col>
      <xdr:colOff>412208</xdr:colOff>
      <xdr:row>172</xdr:row>
      <xdr:rowOff>32226</xdr:rowOff>
    </xdr:to>
    <xdr:pic>
      <xdr:nvPicPr>
        <xdr:cNvPr id="28" name="図 27">
          <a:extLst>
            <a:ext uri="{FF2B5EF4-FFF2-40B4-BE49-F238E27FC236}">
              <a16:creationId xmlns:a16="http://schemas.microsoft.com/office/drawing/2014/main" id="{A9321141-AC74-115A-AA9D-410A1797E26E}"/>
            </a:ext>
          </a:extLst>
        </xdr:cNvPr>
        <xdr:cNvPicPr>
          <a:picLocks noChangeAspect="1"/>
        </xdr:cNvPicPr>
      </xdr:nvPicPr>
      <xdr:blipFill>
        <a:blip xmlns:r="http://schemas.openxmlformats.org/officeDocument/2006/relationships" r:embed="rId4"/>
        <a:stretch>
          <a:fillRect/>
        </a:stretch>
      </xdr:blipFill>
      <xdr:spPr>
        <a:xfrm>
          <a:off x="500063" y="27860625"/>
          <a:ext cx="18295395" cy="9033351"/>
        </a:xfrm>
        <a:prstGeom prst="rect">
          <a:avLst/>
        </a:prstGeom>
      </xdr:spPr>
    </xdr:pic>
    <xdr:clientData/>
  </xdr:twoCellAnchor>
  <xdr:twoCellAnchor editAs="oneCell">
    <xdr:from>
      <xdr:col>1</xdr:col>
      <xdr:colOff>0</xdr:colOff>
      <xdr:row>173</xdr:row>
      <xdr:rowOff>0</xdr:rowOff>
    </xdr:from>
    <xdr:to>
      <xdr:col>30</xdr:col>
      <xdr:colOff>412208</xdr:colOff>
      <xdr:row>215</xdr:row>
      <xdr:rowOff>32226</xdr:rowOff>
    </xdr:to>
    <xdr:pic>
      <xdr:nvPicPr>
        <xdr:cNvPr id="29" name="図 28">
          <a:extLst>
            <a:ext uri="{FF2B5EF4-FFF2-40B4-BE49-F238E27FC236}">
              <a16:creationId xmlns:a16="http://schemas.microsoft.com/office/drawing/2014/main" id="{64BDCF5C-12BD-C281-B942-CEEAA47BB0E8}"/>
            </a:ext>
          </a:extLst>
        </xdr:cNvPr>
        <xdr:cNvPicPr>
          <a:picLocks noChangeAspect="1"/>
        </xdr:cNvPicPr>
      </xdr:nvPicPr>
      <xdr:blipFill>
        <a:blip xmlns:r="http://schemas.openxmlformats.org/officeDocument/2006/relationships" r:embed="rId5"/>
        <a:stretch>
          <a:fillRect/>
        </a:stretch>
      </xdr:blipFill>
      <xdr:spPr>
        <a:xfrm>
          <a:off x="500063" y="37076063"/>
          <a:ext cx="18295395" cy="9033351"/>
        </a:xfrm>
        <a:prstGeom prst="rect">
          <a:avLst/>
        </a:prstGeom>
      </xdr:spPr>
    </xdr:pic>
    <xdr:clientData/>
  </xdr:twoCellAnchor>
  <xdr:twoCellAnchor editAs="oneCell">
    <xdr:from>
      <xdr:col>1</xdr:col>
      <xdr:colOff>0</xdr:colOff>
      <xdr:row>216</xdr:row>
      <xdr:rowOff>0</xdr:rowOff>
    </xdr:from>
    <xdr:to>
      <xdr:col>30</xdr:col>
      <xdr:colOff>412208</xdr:colOff>
      <xdr:row>258</xdr:row>
      <xdr:rowOff>32226</xdr:rowOff>
    </xdr:to>
    <xdr:pic>
      <xdr:nvPicPr>
        <xdr:cNvPr id="30" name="図 29">
          <a:extLst>
            <a:ext uri="{FF2B5EF4-FFF2-40B4-BE49-F238E27FC236}">
              <a16:creationId xmlns:a16="http://schemas.microsoft.com/office/drawing/2014/main" id="{9D0F6A94-D90D-97F2-D457-8AE36980F7B3}"/>
            </a:ext>
          </a:extLst>
        </xdr:cNvPr>
        <xdr:cNvPicPr>
          <a:picLocks noChangeAspect="1"/>
        </xdr:cNvPicPr>
      </xdr:nvPicPr>
      <xdr:blipFill>
        <a:blip xmlns:r="http://schemas.openxmlformats.org/officeDocument/2006/relationships" r:embed="rId6"/>
        <a:stretch>
          <a:fillRect/>
        </a:stretch>
      </xdr:blipFill>
      <xdr:spPr>
        <a:xfrm>
          <a:off x="500063" y="46291500"/>
          <a:ext cx="18295395" cy="9033351"/>
        </a:xfrm>
        <a:prstGeom prst="rect">
          <a:avLst/>
        </a:prstGeom>
      </xdr:spPr>
    </xdr:pic>
    <xdr:clientData/>
  </xdr:twoCellAnchor>
  <xdr:twoCellAnchor editAs="oneCell">
    <xdr:from>
      <xdr:col>1</xdr:col>
      <xdr:colOff>0</xdr:colOff>
      <xdr:row>259</xdr:row>
      <xdr:rowOff>0</xdr:rowOff>
    </xdr:from>
    <xdr:to>
      <xdr:col>30</xdr:col>
      <xdr:colOff>412208</xdr:colOff>
      <xdr:row>301</xdr:row>
      <xdr:rowOff>32226</xdr:rowOff>
    </xdr:to>
    <xdr:pic>
      <xdr:nvPicPr>
        <xdr:cNvPr id="31" name="図 30">
          <a:extLst>
            <a:ext uri="{FF2B5EF4-FFF2-40B4-BE49-F238E27FC236}">
              <a16:creationId xmlns:a16="http://schemas.microsoft.com/office/drawing/2014/main" id="{8FCA9E85-5CC3-449E-19BF-7B106267D793}"/>
            </a:ext>
          </a:extLst>
        </xdr:cNvPr>
        <xdr:cNvPicPr>
          <a:picLocks noChangeAspect="1"/>
        </xdr:cNvPicPr>
      </xdr:nvPicPr>
      <xdr:blipFill>
        <a:blip xmlns:r="http://schemas.openxmlformats.org/officeDocument/2006/relationships" r:embed="rId7"/>
        <a:stretch>
          <a:fillRect/>
        </a:stretch>
      </xdr:blipFill>
      <xdr:spPr>
        <a:xfrm>
          <a:off x="500063" y="55506938"/>
          <a:ext cx="18295395" cy="9033351"/>
        </a:xfrm>
        <a:prstGeom prst="rect">
          <a:avLst/>
        </a:prstGeom>
      </xdr:spPr>
    </xdr:pic>
    <xdr:clientData/>
  </xdr:twoCellAnchor>
  <xdr:twoCellAnchor editAs="oneCell">
    <xdr:from>
      <xdr:col>1</xdr:col>
      <xdr:colOff>0</xdr:colOff>
      <xdr:row>302</xdr:row>
      <xdr:rowOff>0</xdr:rowOff>
    </xdr:from>
    <xdr:to>
      <xdr:col>30</xdr:col>
      <xdr:colOff>412208</xdr:colOff>
      <xdr:row>344</xdr:row>
      <xdr:rowOff>32226</xdr:rowOff>
    </xdr:to>
    <xdr:pic>
      <xdr:nvPicPr>
        <xdr:cNvPr id="32" name="図 31">
          <a:extLst>
            <a:ext uri="{FF2B5EF4-FFF2-40B4-BE49-F238E27FC236}">
              <a16:creationId xmlns:a16="http://schemas.microsoft.com/office/drawing/2014/main" id="{CD4B6099-404D-AAE4-1406-987CBE3966F5}"/>
            </a:ext>
          </a:extLst>
        </xdr:cNvPr>
        <xdr:cNvPicPr>
          <a:picLocks noChangeAspect="1"/>
        </xdr:cNvPicPr>
      </xdr:nvPicPr>
      <xdr:blipFill>
        <a:blip xmlns:r="http://schemas.openxmlformats.org/officeDocument/2006/relationships" r:embed="rId8"/>
        <a:stretch>
          <a:fillRect/>
        </a:stretch>
      </xdr:blipFill>
      <xdr:spPr>
        <a:xfrm>
          <a:off x="500063" y="64722375"/>
          <a:ext cx="18295395" cy="9033351"/>
        </a:xfrm>
        <a:prstGeom prst="rect">
          <a:avLst/>
        </a:prstGeom>
      </xdr:spPr>
    </xdr:pic>
    <xdr:clientData/>
  </xdr:twoCellAnchor>
  <xdr:twoCellAnchor editAs="oneCell">
    <xdr:from>
      <xdr:col>1</xdr:col>
      <xdr:colOff>0</xdr:colOff>
      <xdr:row>345</xdr:row>
      <xdr:rowOff>0</xdr:rowOff>
    </xdr:from>
    <xdr:to>
      <xdr:col>30</xdr:col>
      <xdr:colOff>412208</xdr:colOff>
      <xdr:row>387</xdr:row>
      <xdr:rowOff>32226</xdr:rowOff>
    </xdr:to>
    <xdr:pic>
      <xdr:nvPicPr>
        <xdr:cNvPr id="33" name="図 32">
          <a:extLst>
            <a:ext uri="{FF2B5EF4-FFF2-40B4-BE49-F238E27FC236}">
              <a16:creationId xmlns:a16="http://schemas.microsoft.com/office/drawing/2014/main" id="{67ABB4E6-F505-696A-2B67-2929516D53A3}"/>
            </a:ext>
          </a:extLst>
        </xdr:cNvPr>
        <xdr:cNvPicPr>
          <a:picLocks noChangeAspect="1"/>
        </xdr:cNvPicPr>
      </xdr:nvPicPr>
      <xdr:blipFill>
        <a:blip xmlns:r="http://schemas.openxmlformats.org/officeDocument/2006/relationships" r:embed="rId9"/>
        <a:stretch>
          <a:fillRect/>
        </a:stretch>
      </xdr:blipFill>
      <xdr:spPr>
        <a:xfrm>
          <a:off x="500063" y="73937813"/>
          <a:ext cx="18295395" cy="9033351"/>
        </a:xfrm>
        <a:prstGeom prst="rect">
          <a:avLst/>
        </a:prstGeom>
      </xdr:spPr>
    </xdr:pic>
    <xdr:clientData/>
  </xdr:twoCellAnchor>
  <xdr:twoCellAnchor editAs="oneCell">
    <xdr:from>
      <xdr:col>1</xdr:col>
      <xdr:colOff>0</xdr:colOff>
      <xdr:row>388</xdr:row>
      <xdr:rowOff>0</xdr:rowOff>
    </xdr:from>
    <xdr:to>
      <xdr:col>30</xdr:col>
      <xdr:colOff>412208</xdr:colOff>
      <xdr:row>430</xdr:row>
      <xdr:rowOff>32226</xdr:rowOff>
    </xdr:to>
    <xdr:pic>
      <xdr:nvPicPr>
        <xdr:cNvPr id="34" name="図 33">
          <a:extLst>
            <a:ext uri="{FF2B5EF4-FFF2-40B4-BE49-F238E27FC236}">
              <a16:creationId xmlns:a16="http://schemas.microsoft.com/office/drawing/2014/main" id="{E7377EE9-8851-389C-5A22-765307C508E6}"/>
            </a:ext>
          </a:extLst>
        </xdr:cNvPr>
        <xdr:cNvPicPr>
          <a:picLocks noChangeAspect="1"/>
        </xdr:cNvPicPr>
      </xdr:nvPicPr>
      <xdr:blipFill>
        <a:blip xmlns:r="http://schemas.openxmlformats.org/officeDocument/2006/relationships" r:embed="rId10"/>
        <a:stretch>
          <a:fillRect/>
        </a:stretch>
      </xdr:blipFill>
      <xdr:spPr>
        <a:xfrm>
          <a:off x="500063" y="83153250"/>
          <a:ext cx="18295395" cy="9033351"/>
        </a:xfrm>
        <a:prstGeom prst="rect">
          <a:avLst/>
        </a:prstGeom>
      </xdr:spPr>
    </xdr:pic>
    <xdr:clientData/>
  </xdr:twoCellAnchor>
  <xdr:twoCellAnchor editAs="oneCell">
    <xdr:from>
      <xdr:col>1</xdr:col>
      <xdr:colOff>0</xdr:colOff>
      <xdr:row>431</xdr:row>
      <xdr:rowOff>0</xdr:rowOff>
    </xdr:from>
    <xdr:to>
      <xdr:col>30</xdr:col>
      <xdr:colOff>412208</xdr:colOff>
      <xdr:row>473</xdr:row>
      <xdr:rowOff>32226</xdr:rowOff>
    </xdr:to>
    <xdr:pic>
      <xdr:nvPicPr>
        <xdr:cNvPr id="36" name="図 35">
          <a:extLst>
            <a:ext uri="{FF2B5EF4-FFF2-40B4-BE49-F238E27FC236}">
              <a16:creationId xmlns:a16="http://schemas.microsoft.com/office/drawing/2014/main" id="{CFDF26C8-D4C1-42AA-8265-C6CA86FAACD1}"/>
            </a:ext>
          </a:extLst>
        </xdr:cNvPr>
        <xdr:cNvPicPr>
          <a:picLocks noChangeAspect="1"/>
        </xdr:cNvPicPr>
      </xdr:nvPicPr>
      <xdr:blipFill>
        <a:blip xmlns:r="http://schemas.openxmlformats.org/officeDocument/2006/relationships" r:embed="rId11"/>
        <a:stretch>
          <a:fillRect/>
        </a:stretch>
      </xdr:blipFill>
      <xdr:spPr>
        <a:xfrm>
          <a:off x="500063" y="92368688"/>
          <a:ext cx="18295395" cy="9033351"/>
        </a:xfrm>
        <a:prstGeom prst="rect">
          <a:avLst/>
        </a:prstGeom>
      </xdr:spPr>
    </xdr:pic>
    <xdr:clientData/>
  </xdr:twoCellAnchor>
  <xdr:twoCellAnchor editAs="oneCell">
    <xdr:from>
      <xdr:col>1</xdr:col>
      <xdr:colOff>0</xdr:colOff>
      <xdr:row>474</xdr:row>
      <xdr:rowOff>0</xdr:rowOff>
    </xdr:from>
    <xdr:to>
      <xdr:col>30</xdr:col>
      <xdr:colOff>412208</xdr:colOff>
      <xdr:row>516</xdr:row>
      <xdr:rowOff>32226</xdr:rowOff>
    </xdr:to>
    <xdr:pic>
      <xdr:nvPicPr>
        <xdr:cNvPr id="37" name="図 36">
          <a:extLst>
            <a:ext uri="{FF2B5EF4-FFF2-40B4-BE49-F238E27FC236}">
              <a16:creationId xmlns:a16="http://schemas.microsoft.com/office/drawing/2014/main" id="{C59D9DFE-E2B1-3DBA-61D5-557CE2505320}"/>
            </a:ext>
          </a:extLst>
        </xdr:cNvPr>
        <xdr:cNvPicPr>
          <a:picLocks noChangeAspect="1"/>
        </xdr:cNvPicPr>
      </xdr:nvPicPr>
      <xdr:blipFill>
        <a:blip xmlns:r="http://schemas.openxmlformats.org/officeDocument/2006/relationships" r:embed="rId12"/>
        <a:stretch>
          <a:fillRect/>
        </a:stretch>
      </xdr:blipFill>
      <xdr:spPr>
        <a:xfrm>
          <a:off x="500063" y="101584125"/>
          <a:ext cx="18295395" cy="9033351"/>
        </a:xfrm>
        <a:prstGeom prst="rect">
          <a:avLst/>
        </a:prstGeom>
      </xdr:spPr>
    </xdr:pic>
    <xdr:clientData/>
  </xdr:twoCellAnchor>
  <xdr:twoCellAnchor editAs="oneCell">
    <xdr:from>
      <xdr:col>1</xdr:col>
      <xdr:colOff>0</xdr:colOff>
      <xdr:row>517</xdr:row>
      <xdr:rowOff>0</xdr:rowOff>
    </xdr:from>
    <xdr:to>
      <xdr:col>30</xdr:col>
      <xdr:colOff>412208</xdr:colOff>
      <xdr:row>559</xdr:row>
      <xdr:rowOff>32226</xdr:rowOff>
    </xdr:to>
    <xdr:pic>
      <xdr:nvPicPr>
        <xdr:cNvPr id="39" name="図 38">
          <a:extLst>
            <a:ext uri="{FF2B5EF4-FFF2-40B4-BE49-F238E27FC236}">
              <a16:creationId xmlns:a16="http://schemas.microsoft.com/office/drawing/2014/main" id="{2A15D2F8-C81A-18C9-F379-FBCE53C99AB2}"/>
            </a:ext>
          </a:extLst>
        </xdr:cNvPr>
        <xdr:cNvPicPr>
          <a:picLocks noChangeAspect="1"/>
        </xdr:cNvPicPr>
      </xdr:nvPicPr>
      <xdr:blipFill>
        <a:blip xmlns:r="http://schemas.openxmlformats.org/officeDocument/2006/relationships" r:embed="rId13"/>
        <a:stretch>
          <a:fillRect/>
        </a:stretch>
      </xdr:blipFill>
      <xdr:spPr>
        <a:xfrm>
          <a:off x="500063" y="110799563"/>
          <a:ext cx="18295395" cy="9033351"/>
        </a:xfrm>
        <a:prstGeom prst="rect">
          <a:avLst/>
        </a:prstGeom>
      </xdr:spPr>
    </xdr:pic>
    <xdr:clientData/>
  </xdr:twoCellAnchor>
  <xdr:twoCellAnchor editAs="oneCell">
    <xdr:from>
      <xdr:col>1</xdr:col>
      <xdr:colOff>0</xdr:colOff>
      <xdr:row>560</xdr:row>
      <xdr:rowOff>0</xdr:rowOff>
    </xdr:from>
    <xdr:to>
      <xdr:col>30</xdr:col>
      <xdr:colOff>412208</xdr:colOff>
      <xdr:row>602</xdr:row>
      <xdr:rowOff>32226</xdr:rowOff>
    </xdr:to>
    <xdr:pic>
      <xdr:nvPicPr>
        <xdr:cNvPr id="40" name="図 39">
          <a:extLst>
            <a:ext uri="{FF2B5EF4-FFF2-40B4-BE49-F238E27FC236}">
              <a16:creationId xmlns:a16="http://schemas.microsoft.com/office/drawing/2014/main" id="{D2DA9A4F-D7AB-AA33-F476-619957729773}"/>
            </a:ext>
          </a:extLst>
        </xdr:cNvPr>
        <xdr:cNvPicPr>
          <a:picLocks noChangeAspect="1"/>
        </xdr:cNvPicPr>
      </xdr:nvPicPr>
      <xdr:blipFill>
        <a:blip xmlns:r="http://schemas.openxmlformats.org/officeDocument/2006/relationships" r:embed="rId14"/>
        <a:stretch>
          <a:fillRect/>
        </a:stretch>
      </xdr:blipFill>
      <xdr:spPr>
        <a:xfrm>
          <a:off x="500063" y="120015000"/>
          <a:ext cx="18295395" cy="9033351"/>
        </a:xfrm>
        <a:prstGeom prst="rect">
          <a:avLst/>
        </a:prstGeom>
      </xdr:spPr>
    </xdr:pic>
    <xdr:clientData/>
  </xdr:twoCellAnchor>
  <xdr:twoCellAnchor editAs="oneCell">
    <xdr:from>
      <xdr:col>1</xdr:col>
      <xdr:colOff>0</xdr:colOff>
      <xdr:row>603</xdr:row>
      <xdr:rowOff>0</xdr:rowOff>
    </xdr:from>
    <xdr:to>
      <xdr:col>30</xdr:col>
      <xdr:colOff>412208</xdr:colOff>
      <xdr:row>645</xdr:row>
      <xdr:rowOff>32226</xdr:rowOff>
    </xdr:to>
    <xdr:pic>
      <xdr:nvPicPr>
        <xdr:cNvPr id="41" name="図 40">
          <a:extLst>
            <a:ext uri="{FF2B5EF4-FFF2-40B4-BE49-F238E27FC236}">
              <a16:creationId xmlns:a16="http://schemas.microsoft.com/office/drawing/2014/main" id="{F4738EF9-E9C2-D293-0F22-C6F639C84DE0}"/>
            </a:ext>
          </a:extLst>
        </xdr:cNvPr>
        <xdr:cNvPicPr>
          <a:picLocks noChangeAspect="1"/>
        </xdr:cNvPicPr>
      </xdr:nvPicPr>
      <xdr:blipFill>
        <a:blip xmlns:r="http://schemas.openxmlformats.org/officeDocument/2006/relationships" r:embed="rId15"/>
        <a:stretch>
          <a:fillRect/>
        </a:stretch>
      </xdr:blipFill>
      <xdr:spPr>
        <a:xfrm>
          <a:off x="500063" y="129230438"/>
          <a:ext cx="18295395" cy="9033351"/>
        </a:xfrm>
        <a:prstGeom prst="rect">
          <a:avLst/>
        </a:prstGeom>
      </xdr:spPr>
    </xdr:pic>
    <xdr:clientData/>
  </xdr:twoCellAnchor>
  <xdr:twoCellAnchor editAs="oneCell">
    <xdr:from>
      <xdr:col>1</xdr:col>
      <xdr:colOff>0</xdr:colOff>
      <xdr:row>646</xdr:row>
      <xdr:rowOff>0</xdr:rowOff>
    </xdr:from>
    <xdr:to>
      <xdr:col>30</xdr:col>
      <xdr:colOff>412208</xdr:colOff>
      <xdr:row>688</xdr:row>
      <xdr:rowOff>32226</xdr:rowOff>
    </xdr:to>
    <xdr:pic>
      <xdr:nvPicPr>
        <xdr:cNvPr id="42" name="図 41">
          <a:extLst>
            <a:ext uri="{FF2B5EF4-FFF2-40B4-BE49-F238E27FC236}">
              <a16:creationId xmlns:a16="http://schemas.microsoft.com/office/drawing/2014/main" id="{4506D00E-0C97-9814-5FA6-1EC1BF5CC952}"/>
            </a:ext>
          </a:extLst>
        </xdr:cNvPr>
        <xdr:cNvPicPr>
          <a:picLocks noChangeAspect="1"/>
        </xdr:cNvPicPr>
      </xdr:nvPicPr>
      <xdr:blipFill>
        <a:blip xmlns:r="http://schemas.openxmlformats.org/officeDocument/2006/relationships" r:embed="rId16"/>
        <a:stretch>
          <a:fillRect/>
        </a:stretch>
      </xdr:blipFill>
      <xdr:spPr>
        <a:xfrm>
          <a:off x="500063" y="138445875"/>
          <a:ext cx="18295395" cy="9033351"/>
        </a:xfrm>
        <a:prstGeom prst="rect">
          <a:avLst/>
        </a:prstGeom>
      </xdr:spPr>
    </xdr:pic>
    <xdr:clientData/>
  </xdr:twoCellAnchor>
  <xdr:twoCellAnchor editAs="oneCell">
    <xdr:from>
      <xdr:col>1</xdr:col>
      <xdr:colOff>0</xdr:colOff>
      <xdr:row>689</xdr:row>
      <xdr:rowOff>0</xdr:rowOff>
    </xdr:from>
    <xdr:to>
      <xdr:col>30</xdr:col>
      <xdr:colOff>412208</xdr:colOff>
      <xdr:row>731</xdr:row>
      <xdr:rowOff>32226</xdr:rowOff>
    </xdr:to>
    <xdr:pic>
      <xdr:nvPicPr>
        <xdr:cNvPr id="43" name="図 42">
          <a:extLst>
            <a:ext uri="{FF2B5EF4-FFF2-40B4-BE49-F238E27FC236}">
              <a16:creationId xmlns:a16="http://schemas.microsoft.com/office/drawing/2014/main" id="{980A69C7-4A74-A006-155E-48394CBE6693}"/>
            </a:ext>
          </a:extLst>
        </xdr:cNvPr>
        <xdr:cNvPicPr>
          <a:picLocks noChangeAspect="1"/>
        </xdr:cNvPicPr>
      </xdr:nvPicPr>
      <xdr:blipFill>
        <a:blip xmlns:r="http://schemas.openxmlformats.org/officeDocument/2006/relationships" r:embed="rId17"/>
        <a:stretch>
          <a:fillRect/>
        </a:stretch>
      </xdr:blipFill>
      <xdr:spPr>
        <a:xfrm>
          <a:off x="500063" y="147661313"/>
          <a:ext cx="18295395" cy="9033351"/>
        </a:xfrm>
        <a:prstGeom prst="rect">
          <a:avLst/>
        </a:prstGeom>
      </xdr:spPr>
    </xdr:pic>
    <xdr:clientData/>
  </xdr:twoCellAnchor>
  <xdr:twoCellAnchor editAs="oneCell">
    <xdr:from>
      <xdr:col>1</xdr:col>
      <xdr:colOff>0</xdr:colOff>
      <xdr:row>732</xdr:row>
      <xdr:rowOff>0</xdr:rowOff>
    </xdr:from>
    <xdr:to>
      <xdr:col>30</xdr:col>
      <xdr:colOff>412208</xdr:colOff>
      <xdr:row>774</xdr:row>
      <xdr:rowOff>32226</xdr:rowOff>
    </xdr:to>
    <xdr:pic>
      <xdr:nvPicPr>
        <xdr:cNvPr id="44" name="図 43">
          <a:extLst>
            <a:ext uri="{FF2B5EF4-FFF2-40B4-BE49-F238E27FC236}">
              <a16:creationId xmlns:a16="http://schemas.microsoft.com/office/drawing/2014/main" id="{7F5EBDF6-3E42-007E-F3DA-B9E3C0D2BB79}"/>
            </a:ext>
          </a:extLst>
        </xdr:cNvPr>
        <xdr:cNvPicPr>
          <a:picLocks noChangeAspect="1"/>
        </xdr:cNvPicPr>
      </xdr:nvPicPr>
      <xdr:blipFill>
        <a:blip xmlns:r="http://schemas.openxmlformats.org/officeDocument/2006/relationships" r:embed="rId18"/>
        <a:stretch>
          <a:fillRect/>
        </a:stretch>
      </xdr:blipFill>
      <xdr:spPr>
        <a:xfrm>
          <a:off x="500063" y="156876750"/>
          <a:ext cx="18295395" cy="9033351"/>
        </a:xfrm>
        <a:prstGeom prst="rect">
          <a:avLst/>
        </a:prstGeom>
      </xdr:spPr>
    </xdr:pic>
    <xdr:clientData/>
  </xdr:twoCellAnchor>
  <xdr:twoCellAnchor editAs="oneCell">
    <xdr:from>
      <xdr:col>1</xdr:col>
      <xdr:colOff>0</xdr:colOff>
      <xdr:row>775</xdr:row>
      <xdr:rowOff>0</xdr:rowOff>
    </xdr:from>
    <xdr:to>
      <xdr:col>30</xdr:col>
      <xdr:colOff>412208</xdr:colOff>
      <xdr:row>817</xdr:row>
      <xdr:rowOff>32226</xdr:rowOff>
    </xdr:to>
    <xdr:pic>
      <xdr:nvPicPr>
        <xdr:cNvPr id="45" name="図 44">
          <a:extLst>
            <a:ext uri="{FF2B5EF4-FFF2-40B4-BE49-F238E27FC236}">
              <a16:creationId xmlns:a16="http://schemas.microsoft.com/office/drawing/2014/main" id="{1D230CAB-856D-FC4D-AFAA-F3FB1786D909}"/>
            </a:ext>
          </a:extLst>
        </xdr:cNvPr>
        <xdr:cNvPicPr>
          <a:picLocks noChangeAspect="1"/>
        </xdr:cNvPicPr>
      </xdr:nvPicPr>
      <xdr:blipFill>
        <a:blip xmlns:r="http://schemas.openxmlformats.org/officeDocument/2006/relationships" r:embed="rId19"/>
        <a:stretch>
          <a:fillRect/>
        </a:stretch>
      </xdr:blipFill>
      <xdr:spPr>
        <a:xfrm>
          <a:off x="500063" y="166092188"/>
          <a:ext cx="18295395" cy="9033351"/>
        </a:xfrm>
        <a:prstGeom prst="rect">
          <a:avLst/>
        </a:prstGeom>
      </xdr:spPr>
    </xdr:pic>
    <xdr:clientData/>
  </xdr:twoCellAnchor>
  <xdr:twoCellAnchor editAs="oneCell">
    <xdr:from>
      <xdr:col>1</xdr:col>
      <xdr:colOff>0</xdr:colOff>
      <xdr:row>818</xdr:row>
      <xdr:rowOff>0</xdr:rowOff>
    </xdr:from>
    <xdr:to>
      <xdr:col>30</xdr:col>
      <xdr:colOff>412208</xdr:colOff>
      <xdr:row>860</xdr:row>
      <xdr:rowOff>32226</xdr:rowOff>
    </xdr:to>
    <xdr:pic>
      <xdr:nvPicPr>
        <xdr:cNvPr id="46" name="図 45">
          <a:extLst>
            <a:ext uri="{FF2B5EF4-FFF2-40B4-BE49-F238E27FC236}">
              <a16:creationId xmlns:a16="http://schemas.microsoft.com/office/drawing/2014/main" id="{CF4B2106-44C6-CC01-FF29-23D63674FFEB}"/>
            </a:ext>
          </a:extLst>
        </xdr:cNvPr>
        <xdr:cNvPicPr>
          <a:picLocks noChangeAspect="1"/>
        </xdr:cNvPicPr>
      </xdr:nvPicPr>
      <xdr:blipFill>
        <a:blip xmlns:r="http://schemas.openxmlformats.org/officeDocument/2006/relationships" r:embed="rId20"/>
        <a:stretch>
          <a:fillRect/>
        </a:stretch>
      </xdr:blipFill>
      <xdr:spPr>
        <a:xfrm>
          <a:off x="500063" y="175307625"/>
          <a:ext cx="18295395" cy="9033351"/>
        </a:xfrm>
        <a:prstGeom prst="rect">
          <a:avLst/>
        </a:prstGeom>
      </xdr:spPr>
    </xdr:pic>
    <xdr:clientData/>
  </xdr:twoCellAnchor>
  <xdr:twoCellAnchor editAs="oneCell">
    <xdr:from>
      <xdr:col>1</xdr:col>
      <xdr:colOff>0</xdr:colOff>
      <xdr:row>861</xdr:row>
      <xdr:rowOff>0</xdr:rowOff>
    </xdr:from>
    <xdr:to>
      <xdr:col>30</xdr:col>
      <xdr:colOff>412208</xdr:colOff>
      <xdr:row>903</xdr:row>
      <xdr:rowOff>32226</xdr:rowOff>
    </xdr:to>
    <xdr:pic>
      <xdr:nvPicPr>
        <xdr:cNvPr id="47" name="図 46">
          <a:extLst>
            <a:ext uri="{FF2B5EF4-FFF2-40B4-BE49-F238E27FC236}">
              <a16:creationId xmlns:a16="http://schemas.microsoft.com/office/drawing/2014/main" id="{4AD2DB80-C5CB-4361-600C-364198D17DDD}"/>
            </a:ext>
          </a:extLst>
        </xdr:cNvPr>
        <xdr:cNvPicPr>
          <a:picLocks noChangeAspect="1"/>
        </xdr:cNvPicPr>
      </xdr:nvPicPr>
      <xdr:blipFill>
        <a:blip xmlns:r="http://schemas.openxmlformats.org/officeDocument/2006/relationships" r:embed="rId21"/>
        <a:stretch>
          <a:fillRect/>
        </a:stretch>
      </xdr:blipFill>
      <xdr:spPr>
        <a:xfrm>
          <a:off x="500063" y="184523063"/>
          <a:ext cx="18295395" cy="9033351"/>
        </a:xfrm>
        <a:prstGeom prst="rect">
          <a:avLst/>
        </a:prstGeom>
      </xdr:spPr>
    </xdr:pic>
    <xdr:clientData/>
  </xdr:twoCellAnchor>
  <xdr:twoCellAnchor editAs="oneCell">
    <xdr:from>
      <xdr:col>1</xdr:col>
      <xdr:colOff>0</xdr:colOff>
      <xdr:row>904</xdr:row>
      <xdr:rowOff>0</xdr:rowOff>
    </xdr:from>
    <xdr:to>
      <xdr:col>30</xdr:col>
      <xdr:colOff>412208</xdr:colOff>
      <xdr:row>946</xdr:row>
      <xdr:rowOff>32226</xdr:rowOff>
    </xdr:to>
    <xdr:pic>
      <xdr:nvPicPr>
        <xdr:cNvPr id="48" name="図 47">
          <a:extLst>
            <a:ext uri="{FF2B5EF4-FFF2-40B4-BE49-F238E27FC236}">
              <a16:creationId xmlns:a16="http://schemas.microsoft.com/office/drawing/2014/main" id="{76842729-FD34-8E85-83F5-AF16E28912F1}"/>
            </a:ext>
          </a:extLst>
        </xdr:cNvPr>
        <xdr:cNvPicPr>
          <a:picLocks noChangeAspect="1"/>
        </xdr:cNvPicPr>
      </xdr:nvPicPr>
      <xdr:blipFill>
        <a:blip xmlns:r="http://schemas.openxmlformats.org/officeDocument/2006/relationships" r:embed="rId22"/>
        <a:stretch>
          <a:fillRect/>
        </a:stretch>
      </xdr:blipFill>
      <xdr:spPr>
        <a:xfrm>
          <a:off x="500063" y="193738500"/>
          <a:ext cx="18295395" cy="903335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4"/>
  <sheetViews>
    <sheetView tabSelected="1" zoomScaleNormal="100" workbookViewId="0">
      <pane xSplit="1" ySplit="8" topLeftCell="B9" activePane="bottomRight" state="frozen"/>
      <selection pane="topRight" activeCell="B1" sqref="B1"/>
      <selection pane="bottomLeft" activeCell="A9" sqref="A9"/>
      <selection pane="bottomRight" activeCell="D1" sqref="D1"/>
    </sheetView>
  </sheetViews>
  <sheetFormatPr defaultRowHeight="18.75" x14ac:dyDescent="0.4"/>
  <cols>
    <col min="1" max="1" width="4.875" customWidth="1"/>
    <col min="2" max="2" width="12" customWidth="1"/>
    <col min="3" max="3" width="10.625" customWidth="1"/>
    <col min="4" max="6" width="8.25" customWidth="1"/>
    <col min="7" max="7" width="9.875" customWidth="1"/>
    <col min="10" max="12" width="9.875" bestFit="1" customWidth="1"/>
    <col min="13" max="15" width="7.75" customWidth="1"/>
  </cols>
  <sheetData>
    <row r="1" spans="1:18" x14ac:dyDescent="0.4">
      <c r="A1" s="1" t="s">
        <v>7</v>
      </c>
      <c r="C1" t="s">
        <v>86</v>
      </c>
    </row>
    <row r="2" spans="1:18" x14ac:dyDescent="0.4">
      <c r="A2" s="1" t="s">
        <v>8</v>
      </c>
      <c r="C2" t="s">
        <v>93</v>
      </c>
    </row>
    <row r="3" spans="1:18" x14ac:dyDescent="0.4">
      <c r="A3" s="1" t="s">
        <v>10</v>
      </c>
      <c r="C3" s="26">
        <v>100000</v>
      </c>
    </row>
    <row r="4" spans="1:18" x14ac:dyDescent="0.4">
      <c r="A4" s="1" t="s">
        <v>11</v>
      </c>
      <c r="C4" s="26" t="s">
        <v>13</v>
      </c>
    </row>
    <row r="5" spans="1:18" ht="19.5" thickBot="1" x14ac:dyDescent="0.45">
      <c r="A5" s="1" t="s">
        <v>12</v>
      </c>
      <c r="C5" s="26" t="s">
        <v>33</v>
      </c>
    </row>
    <row r="6" spans="1:18" ht="19.5" thickBot="1" x14ac:dyDescent="0.45">
      <c r="A6" s="21" t="s">
        <v>0</v>
      </c>
      <c r="B6" s="21" t="s">
        <v>1</v>
      </c>
      <c r="C6" s="21" t="s">
        <v>1</v>
      </c>
      <c r="D6" s="44" t="s">
        <v>24</v>
      </c>
      <c r="E6" s="22"/>
      <c r="F6" s="23"/>
      <c r="G6" s="85" t="s">
        <v>3</v>
      </c>
      <c r="H6" s="86"/>
      <c r="I6" s="92"/>
      <c r="J6" s="85" t="s">
        <v>22</v>
      </c>
      <c r="K6" s="86"/>
      <c r="L6" s="92"/>
      <c r="M6" s="85" t="s">
        <v>23</v>
      </c>
      <c r="N6" s="86"/>
      <c r="O6" s="92"/>
    </row>
    <row r="7" spans="1:18" ht="19.5" thickBot="1" x14ac:dyDescent="0.45">
      <c r="A7" s="24"/>
      <c r="B7" s="24" t="s">
        <v>2</v>
      </c>
      <c r="C7" s="48" t="s">
        <v>28</v>
      </c>
      <c r="D7" s="11">
        <v>1.27</v>
      </c>
      <c r="E7" s="12">
        <v>1.5</v>
      </c>
      <c r="F7" s="13">
        <v>2</v>
      </c>
      <c r="G7" s="11">
        <v>1.27</v>
      </c>
      <c r="H7" s="12">
        <v>1.5</v>
      </c>
      <c r="I7" s="13">
        <v>2</v>
      </c>
      <c r="J7" s="11">
        <v>1.27</v>
      </c>
      <c r="K7" s="12">
        <v>1.5</v>
      </c>
      <c r="L7" s="13">
        <v>2</v>
      </c>
      <c r="M7" s="11">
        <v>1.27</v>
      </c>
      <c r="N7" s="12">
        <v>1.5</v>
      </c>
      <c r="O7" s="13">
        <v>2</v>
      </c>
    </row>
    <row r="8" spans="1:18" ht="19.5" thickBot="1" x14ac:dyDescent="0.45">
      <c r="A8" s="25" t="s">
        <v>9</v>
      </c>
      <c r="B8" s="10"/>
      <c r="C8" s="45"/>
      <c r="D8" s="15"/>
      <c r="E8" s="14"/>
      <c r="F8" s="16"/>
      <c r="G8" s="17">
        <f>C3</f>
        <v>100000</v>
      </c>
      <c r="H8" s="18">
        <f>C3</f>
        <v>100000</v>
      </c>
      <c r="I8" s="19">
        <f>C3</f>
        <v>100000</v>
      </c>
      <c r="J8" s="89" t="s">
        <v>22</v>
      </c>
      <c r="K8" s="90"/>
      <c r="L8" s="91"/>
      <c r="M8" s="89"/>
      <c r="N8" s="90"/>
      <c r="O8" s="91"/>
    </row>
    <row r="9" spans="1:18" x14ac:dyDescent="0.4">
      <c r="A9" s="7">
        <v>1</v>
      </c>
      <c r="B9" s="71">
        <v>41288</v>
      </c>
      <c r="C9" s="72">
        <v>1</v>
      </c>
      <c r="D9" s="73">
        <v>-1</v>
      </c>
      <c r="E9" s="74">
        <v>-1</v>
      </c>
      <c r="F9" s="75">
        <v>-1</v>
      </c>
      <c r="G9" s="20">
        <f>IF(D9="","",G8+M9)</f>
        <v>97000</v>
      </c>
      <c r="H9" s="20">
        <f t="shared" ref="H9" si="0">IF(E9="","",H8+N9)</f>
        <v>97000</v>
      </c>
      <c r="I9" s="20">
        <f t="shared" ref="I9" si="1">IF(F9="","",I8+O9)</f>
        <v>97000</v>
      </c>
      <c r="J9" s="38">
        <f>IF(G8="","",G8*0.03)</f>
        <v>3000</v>
      </c>
      <c r="K9" s="39">
        <f>IF(H8="","",H8*0.03)</f>
        <v>3000</v>
      </c>
      <c r="L9" s="40">
        <f>IF(I8="","",I8*0.03)</f>
        <v>3000</v>
      </c>
      <c r="M9" s="38">
        <f>IF(D9="","",J9*D9)</f>
        <v>-3000</v>
      </c>
      <c r="N9" s="39">
        <f>IF(E9="","",K9*E9)</f>
        <v>-3000</v>
      </c>
      <c r="O9" s="40">
        <f>IF(F9="","",L9*F9)</f>
        <v>-3000</v>
      </c>
      <c r="P9" s="37"/>
      <c r="Q9" s="37"/>
      <c r="R9" s="37"/>
    </row>
    <row r="10" spans="1:18" x14ac:dyDescent="0.4">
      <c r="A10" s="7">
        <v>2</v>
      </c>
      <c r="B10" s="76">
        <v>41372</v>
      </c>
      <c r="C10" s="77">
        <v>1</v>
      </c>
      <c r="D10" s="78">
        <v>1.27</v>
      </c>
      <c r="E10" s="47">
        <v>1.5</v>
      </c>
      <c r="F10" s="79">
        <v>2</v>
      </c>
      <c r="G10" s="20">
        <f t="shared" ref="G10:G42" si="2">IF(D10="","",G9+M10)</f>
        <v>100695.7</v>
      </c>
      <c r="H10" s="20">
        <f t="shared" ref="H10:H42" si="3">IF(E10="","",H9+N10)</f>
        <v>101365</v>
      </c>
      <c r="I10" s="20">
        <f t="shared" ref="I10:I42" si="4">IF(F10="","",I9+O10)</f>
        <v>102820</v>
      </c>
      <c r="J10" s="41">
        <f t="shared" ref="J10:J12" si="5">IF(G9="","",G9*0.03)</f>
        <v>2910</v>
      </c>
      <c r="K10" s="42">
        <f t="shared" ref="K10:K12" si="6">IF(H9="","",H9*0.03)</f>
        <v>2910</v>
      </c>
      <c r="L10" s="43">
        <f t="shared" ref="L10:L12" si="7">IF(I9="","",I9*0.03)</f>
        <v>2910</v>
      </c>
      <c r="M10" s="41">
        <f t="shared" ref="M10:M12" si="8">IF(D10="","",J10*D10)</f>
        <v>3695.7000000000003</v>
      </c>
      <c r="N10" s="42">
        <f t="shared" ref="N10:N12" si="9">IF(E10="","",K10*E10)</f>
        <v>4365</v>
      </c>
      <c r="O10" s="43">
        <f t="shared" ref="O10:O12" si="10">IF(F10="","",L10*F10)</f>
        <v>5820</v>
      </c>
      <c r="P10" s="37"/>
      <c r="Q10" s="37"/>
      <c r="R10" s="37"/>
    </row>
    <row r="11" spans="1:18" x14ac:dyDescent="0.4">
      <c r="A11" s="7">
        <v>3</v>
      </c>
      <c r="B11" s="76">
        <v>41407</v>
      </c>
      <c r="C11" s="77">
        <v>2</v>
      </c>
      <c r="D11" s="78">
        <v>-1</v>
      </c>
      <c r="E11" s="47">
        <v>-1</v>
      </c>
      <c r="F11" s="79">
        <v>-1</v>
      </c>
      <c r="G11" s="20">
        <f t="shared" si="2"/>
        <v>97674.828999999998</v>
      </c>
      <c r="H11" s="20">
        <f t="shared" si="3"/>
        <v>98324.05</v>
      </c>
      <c r="I11" s="20">
        <f t="shared" si="4"/>
        <v>99735.4</v>
      </c>
      <c r="J11" s="41">
        <f t="shared" si="5"/>
        <v>3020.8709999999996</v>
      </c>
      <c r="K11" s="42">
        <f t="shared" si="6"/>
        <v>3040.95</v>
      </c>
      <c r="L11" s="43">
        <f t="shared" si="7"/>
        <v>3084.6</v>
      </c>
      <c r="M11" s="41">
        <f t="shared" si="8"/>
        <v>-3020.8709999999996</v>
      </c>
      <c r="N11" s="42">
        <f t="shared" si="9"/>
        <v>-3040.95</v>
      </c>
      <c r="O11" s="43">
        <f t="shared" si="10"/>
        <v>-3084.6</v>
      </c>
      <c r="P11" s="37" t="s">
        <v>94</v>
      </c>
      <c r="Q11" s="37"/>
      <c r="R11" s="37"/>
    </row>
    <row r="12" spans="1:18" x14ac:dyDescent="0.4">
      <c r="A12" s="7">
        <v>4</v>
      </c>
      <c r="B12" s="76">
        <v>41474</v>
      </c>
      <c r="C12" s="77">
        <v>1</v>
      </c>
      <c r="D12" s="78">
        <v>1.27</v>
      </c>
      <c r="E12" s="47">
        <v>1.5</v>
      </c>
      <c r="F12" s="79">
        <v>2</v>
      </c>
      <c r="G12" s="20">
        <f t="shared" si="2"/>
        <v>101396.23998489999</v>
      </c>
      <c r="H12" s="20">
        <f t="shared" si="3"/>
        <v>102748.63225000001</v>
      </c>
      <c r="I12" s="20">
        <f t="shared" si="4"/>
        <v>105719.52399999999</v>
      </c>
      <c r="J12" s="41">
        <f t="shared" si="5"/>
        <v>2930.24487</v>
      </c>
      <c r="K12" s="42">
        <f t="shared" si="6"/>
        <v>2949.7215000000001</v>
      </c>
      <c r="L12" s="43">
        <f t="shared" si="7"/>
        <v>2992.0619999999999</v>
      </c>
      <c r="M12" s="41">
        <f t="shared" si="8"/>
        <v>3721.4109849000001</v>
      </c>
      <c r="N12" s="42">
        <f t="shared" si="9"/>
        <v>4424.5822500000004</v>
      </c>
      <c r="O12" s="43">
        <f t="shared" si="10"/>
        <v>5984.1239999999998</v>
      </c>
      <c r="P12" s="37" t="s">
        <v>95</v>
      </c>
      <c r="Q12" s="37"/>
      <c r="R12" s="37"/>
    </row>
    <row r="13" spans="1:18" x14ac:dyDescent="0.4">
      <c r="A13" s="7">
        <v>5</v>
      </c>
      <c r="B13" s="76">
        <v>41499</v>
      </c>
      <c r="C13" s="77">
        <v>2</v>
      </c>
      <c r="D13" s="78">
        <v>1.27</v>
      </c>
      <c r="E13" s="47">
        <v>-1</v>
      </c>
      <c r="F13" s="79">
        <v>-1</v>
      </c>
      <c r="G13" s="20">
        <f t="shared" si="2"/>
        <v>105259.43672832468</v>
      </c>
      <c r="H13" s="20">
        <f t="shared" si="3"/>
        <v>99666.173282500007</v>
      </c>
      <c r="I13" s="20">
        <f t="shared" si="4"/>
        <v>102547.93827999999</v>
      </c>
      <c r="J13" s="41">
        <f t="shared" ref="J13:J58" si="11">IF(G12="","",G12*0.03)</f>
        <v>3041.8871995469995</v>
      </c>
      <c r="K13" s="42">
        <f t="shared" ref="K13:K58" si="12">IF(H12="","",H12*0.03)</f>
        <v>3082.4589675000002</v>
      </c>
      <c r="L13" s="43">
        <f t="shared" ref="L13:L58" si="13">IF(I12="","",I12*0.03)</f>
        <v>3171.5857199999996</v>
      </c>
      <c r="M13" s="41">
        <f t="shared" ref="M13:M58" si="14">IF(D13="","",J13*D13)</f>
        <v>3863.1967434246894</v>
      </c>
      <c r="N13" s="42">
        <f t="shared" ref="N13:N58" si="15">IF(E13="","",K13*E13)</f>
        <v>-3082.4589675000002</v>
      </c>
      <c r="O13" s="43">
        <f t="shared" ref="O13:O58" si="16">IF(F13="","",L13*F13)</f>
        <v>-3171.5857199999996</v>
      </c>
      <c r="P13" s="37"/>
      <c r="Q13" s="37"/>
      <c r="R13" s="37"/>
    </row>
    <row r="14" spans="1:18" x14ac:dyDescent="0.4">
      <c r="A14" s="7">
        <v>6</v>
      </c>
      <c r="B14" s="76">
        <v>41576</v>
      </c>
      <c r="C14" s="77">
        <v>2</v>
      </c>
      <c r="D14" s="78">
        <v>1.27</v>
      </c>
      <c r="E14" s="47">
        <v>1.5</v>
      </c>
      <c r="F14" s="98">
        <v>2</v>
      </c>
      <c r="G14" s="20">
        <f t="shared" si="2"/>
        <v>109269.82126767385</v>
      </c>
      <c r="H14" s="20">
        <f t="shared" si="3"/>
        <v>104151.15108021251</v>
      </c>
      <c r="I14" s="20">
        <f t="shared" si="4"/>
        <v>108700.81457679998</v>
      </c>
      <c r="J14" s="41">
        <f t="shared" si="11"/>
        <v>3157.7831018497404</v>
      </c>
      <c r="K14" s="42">
        <f t="shared" si="12"/>
        <v>2989.9851984750003</v>
      </c>
      <c r="L14" s="43">
        <f t="shared" si="13"/>
        <v>3076.4381483999996</v>
      </c>
      <c r="M14" s="41">
        <f t="shared" si="14"/>
        <v>4010.3845393491706</v>
      </c>
      <c r="N14" s="42">
        <f t="shared" si="15"/>
        <v>4484.9777977125004</v>
      </c>
      <c r="O14" s="43">
        <f t="shared" si="16"/>
        <v>6152.8762967999992</v>
      </c>
      <c r="P14" s="37" t="s">
        <v>96</v>
      </c>
      <c r="Q14" s="37"/>
      <c r="R14" s="37"/>
    </row>
    <row r="15" spans="1:18" x14ac:dyDescent="0.4">
      <c r="A15" s="7">
        <v>7</v>
      </c>
      <c r="B15" s="76">
        <v>41604</v>
      </c>
      <c r="C15" s="77">
        <v>1</v>
      </c>
      <c r="D15" s="78">
        <v>1.27</v>
      </c>
      <c r="E15" s="47">
        <v>-1</v>
      </c>
      <c r="F15" s="79">
        <v>-1</v>
      </c>
      <c r="G15" s="20">
        <f t="shared" si="2"/>
        <v>113433.00145797222</v>
      </c>
      <c r="H15" s="20">
        <f t="shared" si="3"/>
        <v>101026.61654780613</v>
      </c>
      <c r="I15" s="20">
        <f t="shared" si="4"/>
        <v>105439.79013949598</v>
      </c>
      <c r="J15" s="41">
        <f t="shared" si="11"/>
        <v>3278.0946380302153</v>
      </c>
      <c r="K15" s="42">
        <f t="shared" si="12"/>
        <v>3124.5345324063751</v>
      </c>
      <c r="L15" s="43">
        <f t="shared" si="13"/>
        <v>3261.0244373039991</v>
      </c>
      <c r="M15" s="41">
        <f t="shared" si="14"/>
        <v>4163.1801902983734</v>
      </c>
      <c r="N15" s="42">
        <f t="shared" si="15"/>
        <v>-3124.5345324063751</v>
      </c>
      <c r="O15" s="43">
        <f t="shared" si="16"/>
        <v>-3261.0244373039991</v>
      </c>
      <c r="P15" s="37"/>
      <c r="Q15" s="37"/>
      <c r="R15" s="37"/>
    </row>
    <row r="16" spans="1:18" x14ac:dyDescent="0.4">
      <c r="A16" s="7">
        <v>8</v>
      </c>
      <c r="B16" s="76">
        <v>41619</v>
      </c>
      <c r="C16" s="77">
        <v>1</v>
      </c>
      <c r="D16" s="78">
        <v>-1</v>
      </c>
      <c r="E16" s="47">
        <v>-1</v>
      </c>
      <c r="F16" s="79">
        <v>-1</v>
      </c>
      <c r="G16" s="20">
        <f t="shared" si="2"/>
        <v>110030.01141423306</v>
      </c>
      <c r="H16" s="20">
        <f t="shared" si="3"/>
        <v>97995.818051371942</v>
      </c>
      <c r="I16" s="20">
        <f t="shared" si="4"/>
        <v>102276.5964353111</v>
      </c>
      <c r="J16" s="41">
        <f t="shared" si="11"/>
        <v>3402.9900437391666</v>
      </c>
      <c r="K16" s="42">
        <f t="shared" si="12"/>
        <v>3030.798496434184</v>
      </c>
      <c r="L16" s="43">
        <f t="shared" si="13"/>
        <v>3163.1937041848792</v>
      </c>
      <c r="M16" s="41">
        <f t="shared" si="14"/>
        <v>-3402.9900437391666</v>
      </c>
      <c r="N16" s="42">
        <f t="shared" si="15"/>
        <v>-3030.798496434184</v>
      </c>
      <c r="O16" s="43">
        <f t="shared" si="16"/>
        <v>-3163.1937041848792</v>
      </c>
      <c r="P16" s="37" t="s">
        <v>97</v>
      </c>
      <c r="Q16" s="37"/>
      <c r="R16" s="37"/>
    </row>
    <row r="17" spans="1:18" x14ac:dyDescent="0.4">
      <c r="A17" s="7">
        <v>9</v>
      </c>
      <c r="B17" s="76">
        <v>41634</v>
      </c>
      <c r="C17" s="77">
        <v>1</v>
      </c>
      <c r="D17" s="78">
        <v>1.27</v>
      </c>
      <c r="E17" s="47">
        <v>1.5</v>
      </c>
      <c r="F17" s="98">
        <v>2</v>
      </c>
      <c r="G17" s="20">
        <f t="shared" si="2"/>
        <v>114222.15484911534</v>
      </c>
      <c r="H17" s="20">
        <f t="shared" si="3"/>
        <v>102405.62986368367</v>
      </c>
      <c r="I17" s="20">
        <f t="shared" si="4"/>
        <v>108413.19222142977</v>
      </c>
      <c r="J17" s="41">
        <f t="shared" si="11"/>
        <v>3300.9003424269918</v>
      </c>
      <c r="K17" s="42">
        <f t="shared" si="12"/>
        <v>2939.8745415411581</v>
      </c>
      <c r="L17" s="43">
        <f t="shared" si="13"/>
        <v>3068.2978930593331</v>
      </c>
      <c r="M17" s="41">
        <f t="shared" si="14"/>
        <v>4192.1434348822795</v>
      </c>
      <c r="N17" s="42">
        <f t="shared" si="15"/>
        <v>4409.8118123117374</v>
      </c>
      <c r="O17" s="43">
        <f t="shared" si="16"/>
        <v>6136.5957861186662</v>
      </c>
      <c r="P17" s="37"/>
      <c r="Q17" s="37"/>
      <c r="R17" s="37"/>
    </row>
    <row r="18" spans="1:18" x14ac:dyDescent="0.4">
      <c r="A18" s="7">
        <v>10</v>
      </c>
      <c r="B18" s="76">
        <v>41655</v>
      </c>
      <c r="C18" s="77">
        <v>2</v>
      </c>
      <c r="D18" s="78">
        <v>1.27</v>
      </c>
      <c r="E18" s="47">
        <v>1.5</v>
      </c>
      <c r="F18" s="79">
        <v>-1</v>
      </c>
      <c r="G18" s="20">
        <f t="shared" si="2"/>
        <v>118574.01894886664</v>
      </c>
      <c r="H18" s="20">
        <f t="shared" si="3"/>
        <v>107013.88320754944</v>
      </c>
      <c r="I18" s="20">
        <f t="shared" si="4"/>
        <v>105160.79645478688</v>
      </c>
      <c r="J18" s="41">
        <f t="shared" si="11"/>
        <v>3426.66464547346</v>
      </c>
      <c r="K18" s="42">
        <f t="shared" si="12"/>
        <v>3072.1688959105099</v>
      </c>
      <c r="L18" s="43">
        <f t="shared" si="13"/>
        <v>3252.3957666428928</v>
      </c>
      <c r="M18" s="41">
        <f t="shared" si="14"/>
        <v>4351.8640997512939</v>
      </c>
      <c r="N18" s="42">
        <f t="shared" si="15"/>
        <v>4608.2533438657647</v>
      </c>
      <c r="O18" s="43">
        <f t="shared" si="16"/>
        <v>-3252.3957666428928</v>
      </c>
      <c r="P18" s="37"/>
      <c r="Q18" s="37"/>
      <c r="R18" s="37"/>
    </row>
    <row r="19" spans="1:18" x14ac:dyDescent="0.4">
      <c r="A19" s="7">
        <v>11</v>
      </c>
      <c r="B19" s="76">
        <v>41680</v>
      </c>
      <c r="C19" s="77">
        <v>1</v>
      </c>
      <c r="D19" s="78">
        <v>1.27</v>
      </c>
      <c r="E19" s="47">
        <v>1.5</v>
      </c>
      <c r="F19" s="79">
        <v>2</v>
      </c>
      <c r="G19" s="20">
        <f t="shared" si="2"/>
        <v>123091.68907081845</v>
      </c>
      <c r="H19" s="20">
        <f t="shared" si="3"/>
        <v>111829.50795188917</v>
      </c>
      <c r="I19" s="20">
        <f t="shared" si="4"/>
        <v>111470.44424207408</v>
      </c>
      <c r="J19" s="41">
        <f t="shared" si="11"/>
        <v>3557.2205684659989</v>
      </c>
      <c r="K19" s="42">
        <f t="shared" si="12"/>
        <v>3210.4164962264831</v>
      </c>
      <c r="L19" s="43">
        <f t="shared" si="13"/>
        <v>3154.823893643606</v>
      </c>
      <c r="M19" s="41">
        <f t="shared" si="14"/>
        <v>4517.6701219518191</v>
      </c>
      <c r="N19" s="42">
        <f t="shared" si="15"/>
        <v>4815.6247443397242</v>
      </c>
      <c r="O19" s="43">
        <f t="shared" si="16"/>
        <v>6309.6477872872119</v>
      </c>
      <c r="P19" s="37"/>
      <c r="Q19" s="37"/>
      <c r="R19" s="37"/>
    </row>
    <row r="20" spans="1:18" x14ac:dyDescent="0.4">
      <c r="A20" s="7">
        <v>12</v>
      </c>
      <c r="B20" s="76">
        <v>41688</v>
      </c>
      <c r="C20" s="77">
        <v>1</v>
      </c>
      <c r="D20" s="78">
        <v>1.27</v>
      </c>
      <c r="E20" s="47">
        <v>1.5</v>
      </c>
      <c r="F20" s="79">
        <v>2</v>
      </c>
      <c r="G20" s="20">
        <f t="shared" si="2"/>
        <v>127781.48242441664</v>
      </c>
      <c r="H20" s="20">
        <f t="shared" si="3"/>
        <v>116861.83580972419</v>
      </c>
      <c r="I20" s="20">
        <f t="shared" si="4"/>
        <v>118158.67089659853</v>
      </c>
      <c r="J20" s="41">
        <f t="shared" si="11"/>
        <v>3692.7506721245536</v>
      </c>
      <c r="K20" s="42">
        <f t="shared" si="12"/>
        <v>3354.8852385566752</v>
      </c>
      <c r="L20" s="43">
        <f t="shared" si="13"/>
        <v>3344.1133272622224</v>
      </c>
      <c r="M20" s="41">
        <f t="shared" si="14"/>
        <v>4689.7933535981829</v>
      </c>
      <c r="N20" s="42">
        <f t="shared" si="15"/>
        <v>5032.3278578350128</v>
      </c>
      <c r="O20" s="43">
        <f t="shared" si="16"/>
        <v>6688.2266545244447</v>
      </c>
      <c r="P20" s="37"/>
      <c r="Q20" s="37"/>
      <c r="R20" s="37"/>
    </row>
    <row r="21" spans="1:18" x14ac:dyDescent="0.4">
      <c r="A21" s="7">
        <v>13</v>
      </c>
      <c r="B21" s="76">
        <v>41753</v>
      </c>
      <c r="C21" s="77">
        <v>1</v>
      </c>
      <c r="D21" s="78">
        <v>-1</v>
      </c>
      <c r="E21" s="47">
        <v>-1</v>
      </c>
      <c r="F21" s="79">
        <v>-1</v>
      </c>
      <c r="G21" s="20">
        <f t="shared" si="2"/>
        <v>123948.03795168413</v>
      </c>
      <c r="H21" s="20">
        <f t="shared" si="3"/>
        <v>113355.98073543246</v>
      </c>
      <c r="I21" s="20">
        <f t="shared" si="4"/>
        <v>114613.91076970058</v>
      </c>
      <c r="J21" s="41">
        <f t="shared" si="11"/>
        <v>3833.444472732499</v>
      </c>
      <c r="K21" s="42">
        <f t="shared" si="12"/>
        <v>3505.8550742917255</v>
      </c>
      <c r="L21" s="43">
        <f t="shared" si="13"/>
        <v>3544.7601268979556</v>
      </c>
      <c r="M21" s="41">
        <f t="shared" si="14"/>
        <v>-3833.444472732499</v>
      </c>
      <c r="N21" s="42">
        <f t="shared" si="15"/>
        <v>-3505.8550742917255</v>
      </c>
      <c r="O21" s="43">
        <f t="shared" si="16"/>
        <v>-3544.7601268979556</v>
      </c>
      <c r="P21" s="37" t="s">
        <v>98</v>
      </c>
      <c r="Q21" s="37"/>
      <c r="R21" s="37"/>
    </row>
    <row r="22" spans="1:18" x14ac:dyDescent="0.4">
      <c r="A22" s="7">
        <v>14</v>
      </c>
      <c r="B22" s="76">
        <v>41845</v>
      </c>
      <c r="C22" s="77">
        <v>2</v>
      </c>
      <c r="D22" s="78">
        <v>1.27</v>
      </c>
      <c r="E22" s="47">
        <v>1.5</v>
      </c>
      <c r="F22" s="98">
        <v>2</v>
      </c>
      <c r="G22" s="20">
        <f t="shared" si="2"/>
        <v>128670.4581976433</v>
      </c>
      <c r="H22" s="20">
        <f t="shared" si="3"/>
        <v>118456.99986852692</v>
      </c>
      <c r="I22" s="20">
        <f t="shared" si="4"/>
        <v>121490.74541588261</v>
      </c>
      <c r="J22" s="41">
        <f t="shared" si="11"/>
        <v>3718.4411385505241</v>
      </c>
      <c r="K22" s="42">
        <f t="shared" si="12"/>
        <v>3400.6794220629736</v>
      </c>
      <c r="L22" s="43">
        <f t="shared" si="13"/>
        <v>3438.4173230910174</v>
      </c>
      <c r="M22" s="41">
        <f t="shared" si="14"/>
        <v>4722.4202459591661</v>
      </c>
      <c r="N22" s="42">
        <f t="shared" si="15"/>
        <v>5101.0191330944599</v>
      </c>
      <c r="O22" s="43">
        <f t="shared" si="16"/>
        <v>6876.8346461820347</v>
      </c>
      <c r="P22" s="37"/>
      <c r="Q22" s="37"/>
      <c r="R22" s="37"/>
    </row>
    <row r="23" spans="1:18" x14ac:dyDescent="0.4">
      <c r="A23" s="7">
        <v>15</v>
      </c>
      <c r="B23" s="76">
        <v>41877</v>
      </c>
      <c r="C23" s="77">
        <v>2</v>
      </c>
      <c r="D23" s="78">
        <v>1.27</v>
      </c>
      <c r="E23" s="47">
        <v>1.5</v>
      </c>
      <c r="F23" s="79">
        <v>-1</v>
      </c>
      <c r="G23" s="20">
        <f t="shared" si="2"/>
        <v>133572.80265497349</v>
      </c>
      <c r="H23" s="20">
        <f t="shared" si="3"/>
        <v>123787.56486261064</v>
      </c>
      <c r="I23" s="20">
        <f t="shared" si="4"/>
        <v>117846.02305340614</v>
      </c>
      <c r="J23" s="41">
        <f t="shared" si="11"/>
        <v>3860.1137459292986</v>
      </c>
      <c r="K23" s="42">
        <f t="shared" si="12"/>
        <v>3553.7099960558076</v>
      </c>
      <c r="L23" s="43">
        <f t="shared" si="13"/>
        <v>3644.7223624764783</v>
      </c>
      <c r="M23" s="41">
        <f t="shared" si="14"/>
        <v>4902.3444573302095</v>
      </c>
      <c r="N23" s="42">
        <f t="shared" si="15"/>
        <v>5330.5649940837111</v>
      </c>
      <c r="O23" s="43">
        <f t="shared" si="16"/>
        <v>-3644.7223624764783</v>
      </c>
      <c r="P23" s="37"/>
      <c r="Q23" s="37"/>
      <c r="R23" s="37"/>
    </row>
    <row r="24" spans="1:18" x14ac:dyDescent="0.4">
      <c r="A24" s="7">
        <v>16</v>
      </c>
      <c r="B24" s="76">
        <v>42038</v>
      </c>
      <c r="C24" s="77">
        <v>1</v>
      </c>
      <c r="D24" s="78">
        <v>1.27</v>
      </c>
      <c r="E24" s="47">
        <v>1.5</v>
      </c>
      <c r="F24" s="79">
        <v>2</v>
      </c>
      <c r="G24" s="20">
        <f t="shared" si="2"/>
        <v>138661.92643612798</v>
      </c>
      <c r="H24" s="20">
        <f t="shared" si="3"/>
        <v>129358.00528142812</v>
      </c>
      <c r="I24" s="20">
        <f t="shared" si="4"/>
        <v>124916.78443661051</v>
      </c>
      <c r="J24" s="41">
        <f t="shared" si="11"/>
        <v>4007.1840796492047</v>
      </c>
      <c r="K24" s="42">
        <f t="shared" si="12"/>
        <v>3713.626945878319</v>
      </c>
      <c r="L24" s="43">
        <f t="shared" si="13"/>
        <v>3535.380691602184</v>
      </c>
      <c r="M24" s="41">
        <f t="shared" si="14"/>
        <v>5089.1237811544897</v>
      </c>
      <c r="N24" s="42">
        <f t="shared" si="15"/>
        <v>5570.4404188174785</v>
      </c>
      <c r="O24" s="43">
        <f t="shared" si="16"/>
        <v>7070.761383204368</v>
      </c>
      <c r="P24" s="37"/>
      <c r="Q24" s="37"/>
      <c r="R24" s="37"/>
    </row>
    <row r="25" spans="1:18" x14ac:dyDescent="0.4">
      <c r="A25" s="7">
        <v>17</v>
      </c>
      <c r="B25" s="76">
        <v>42107</v>
      </c>
      <c r="C25" s="77">
        <v>2</v>
      </c>
      <c r="D25" s="78">
        <v>-1</v>
      </c>
      <c r="E25" s="47">
        <v>-1</v>
      </c>
      <c r="F25" s="79">
        <v>-1</v>
      </c>
      <c r="G25" s="20">
        <f t="shared" si="2"/>
        <v>134502.06864304413</v>
      </c>
      <c r="H25" s="20">
        <f t="shared" si="3"/>
        <v>125477.26512298528</v>
      </c>
      <c r="I25" s="20">
        <f t="shared" si="4"/>
        <v>121169.2809035122</v>
      </c>
      <c r="J25" s="41">
        <f t="shared" si="11"/>
        <v>4159.8577930838392</v>
      </c>
      <c r="K25" s="42">
        <f t="shared" si="12"/>
        <v>3880.7401584428435</v>
      </c>
      <c r="L25" s="43">
        <f t="shared" si="13"/>
        <v>3747.5035330983151</v>
      </c>
      <c r="M25" s="41">
        <f t="shared" si="14"/>
        <v>-4159.8577930838392</v>
      </c>
      <c r="N25" s="42">
        <f t="shared" si="15"/>
        <v>-3880.7401584428435</v>
      </c>
      <c r="O25" s="43">
        <f t="shared" si="16"/>
        <v>-3747.5035330983151</v>
      </c>
      <c r="P25" s="37" t="s">
        <v>99</v>
      </c>
      <c r="Q25" s="37"/>
      <c r="R25" s="37"/>
    </row>
    <row r="26" spans="1:18" x14ac:dyDescent="0.4">
      <c r="A26" s="7">
        <v>18</v>
      </c>
      <c r="B26" s="76">
        <v>42138</v>
      </c>
      <c r="C26" s="77">
        <v>1</v>
      </c>
      <c r="D26" s="78">
        <v>-1</v>
      </c>
      <c r="E26" s="47">
        <v>-1</v>
      </c>
      <c r="F26" s="79">
        <v>-1</v>
      </c>
      <c r="G26" s="20">
        <f t="shared" si="2"/>
        <v>130467.00658375281</v>
      </c>
      <c r="H26" s="20">
        <f t="shared" si="3"/>
        <v>121712.94716929572</v>
      </c>
      <c r="I26" s="20">
        <f t="shared" si="4"/>
        <v>117534.20247640683</v>
      </c>
      <c r="J26" s="41">
        <f t="shared" si="11"/>
        <v>4035.0620592913237</v>
      </c>
      <c r="K26" s="42">
        <f t="shared" si="12"/>
        <v>3764.3179536895582</v>
      </c>
      <c r="L26" s="43">
        <f t="shared" si="13"/>
        <v>3635.0784271053658</v>
      </c>
      <c r="M26" s="41">
        <f t="shared" si="14"/>
        <v>-4035.0620592913237</v>
      </c>
      <c r="N26" s="42">
        <f t="shared" si="15"/>
        <v>-3764.3179536895582</v>
      </c>
      <c r="O26" s="43">
        <f t="shared" si="16"/>
        <v>-3635.0784271053658</v>
      </c>
      <c r="P26" s="37"/>
      <c r="Q26" s="37"/>
      <c r="R26" s="37"/>
    </row>
    <row r="27" spans="1:18" x14ac:dyDescent="0.4">
      <c r="A27" s="7">
        <v>19</v>
      </c>
      <c r="B27" s="76">
        <v>42199</v>
      </c>
      <c r="C27" s="77">
        <v>2</v>
      </c>
      <c r="D27" s="78">
        <v>1.27</v>
      </c>
      <c r="E27" s="47">
        <v>1.5</v>
      </c>
      <c r="F27" s="79">
        <v>2</v>
      </c>
      <c r="G27" s="20">
        <f t="shared" si="2"/>
        <v>135437.7995345938</v>
      </c>
      <c r="H27" s="20">
        <f t="shared" si="3"/>
        <v>127190.02979191403</v>
      </c>
      <c r="I27" s="20">
        <f t="shared" si="4"/>
        <v>124586.25462499124</v>
      </c>
      <c r="J27" s="41">
        <f t="shared" si="11"/>
        <v>3914.010197512584</v>
      </c>
      <c r="K27" s="42">
        <f t="shared" si="12"/>
        <v>3651.3884150788713</v>
      </c>
      <c r="L27" s="43">
        <f t="shared" si="13"/>
        <v>3526.0260742922051</v>
      </c>
      <c r="M27" s="41">
        <f t="shared" si="14"/>
        <v>4970.7929508409816</v>
      </c>
      <c r="N27" s="42">
        <f t="shared" si="15"/>
        <v>5477.0826226183071</v>
      </c>
      <c r="O27" s="43">
        <f t="shared" si="16"/>
        <v>7052.0521485844101</v>
      </c>
      <c r="P27" s="37"/>
      <c r="Q27" s="37"/>
      <c r="R27" s="37"/>
    </row>
    <row r="28" spans="1:18" x14ac:dyDescent="0.4">
      <c r="A28" s="7">
        <v>20</v>
      </c>
      <c r="B28" s="76">
        <v>42318</v>
      </c>
      <c r="C28" s="77">
        <v>2</v>
      </c>
      <c r="D28" s="78">
        <v>1.27</v>
      </c>
      <c r="E28" s="47">
        <v>1.5</v>
      </c>
      <c r="F28" s="79">
        <v>-1</v>
      </c>
      <c r="G28" s="20">
        <f t="shared" si="2"/>
        <v>140597.97969686182</v>
      </c>
      <c r="H28" s="20">
        <f t="shared" si="3"/>
        <v>132913.58113255017</v>
      </c>
      <c r="I28" s="20">
        <f t="shared" si="4"/>
        <v>120848.6669862415</v>
      </c>
      <c r="J28" s="41">
        <f t="shared" si="11"/>
        <v>4063.1339860378139</v>
      </c>
      <c r="K28" s="42">
        <f t="shared" si="12"/>
        <v>3815.7008937574205</v>
      </c>
      <c r="L28" s="43">
        <f t="shared" si="13"/>
        <v>3737.5876387497369</v>
      </c>
      <c r="M28" s="41">
        <f t="shared" si="14"/>
        <v>5160.1801622680241</v>
      </c>
      <c r="N28" s="42">
        <f t="shared" si="15"/>
        <v>5723.5513406361306</v>
      </c>
      <c r="O28" s="43">
        <f t="shared" si="16"/>
        <v>-3737.5876387497369</v>
      </c>
      <c r="P28" s="37"/>
      <c r="Q28" s="37"/>
      <c r="R28" s="37"/>
    </row>
    <row r="29" spans="1:18" x14ac:dyDescent="0.4">
      <c r="A29" s="7">
        <v>21</v>
      </c>
      <c r="B29" s="76">
        <v>42324</v>
      </c>
      <c r="C29" s="77">
        <v>2</v>
      </c>
      <c r="D29" s="78">
        <v>1.27</v>
      </c>
      <c r="E29" s="47">
        <v>1.5</v>
      </c>
      <c r="F29" s="79">
        <v>2</v>
      </c>
      <c r="G29" s="20">
        <f t="shared" si="2"/>
        <v>145954.76272331225</v>
      </c>
      <c r="H29" s="20">
        <f t="shared" si="3"/>
        <v>138894.69228351492</v>
      </c>
      <c r="I29" s="20">
        <f t="shared" si="4"/>
        <v>128099.58700541599</v>
      </c>
      <c r="J29" s="41">
        <f t="shared" si="11"/>
        <v>4217.9393909058545</v>
      </c>
      <c r="K29" s="42">
        <f t="shared" si="12"/>
        <v>3987.4074339765048</v>
      </c>
      <c r="L29" s="43">
        <f t="shared" si="13"/>
        <v>3625.4600095872447</v>
      </c>
      <c r="M29" s="41">
        <f t="shared" si="14"/>
        <v>5356.7830264504355</v>
      </c>
      <c r="N29" s="42">
        <f t="shared" si="15"/>
        <v>5981.1111509647571</v>
      </c>
      <c r="O29" s="43">
        <f t="shared" si="16"/>
        <v>7250.9200191744894</v>
      </c>
      <c r="P29" s="37"/>
      <c r="Q29" s="37"/>
      <c r="R29" s="37"/>
    </row>
    <row r="30" spans="1:18" x14ac:dyDescent="0.4">
      <c r="A30" s="7">
        <v>22</v>
      </c>
      <c r="B30" s="76">
        <v>42368</v>
      </c>
      <c r="C30" s="77">
        <v>2</v>
      </c>
      <c r="D30" s="78">
        <v>1.27</v>
      </c>
      <c r="E30" s="47">
        <v>1.5</v>
      </c>
      <c r="F30" s="79">
        <v>2</v>
      </c>
      <c r="G30" s="20">
        <f t="shared" si="2"/>
        <v>151515.63918307045</v>
      </c>
      <c r="H30" s="20">
        <f t="shared" si="3"/>
        <v>145144.95343627309</v>
      </c>
      <c r="I30" s="20">
        <f t="shared" si="4"/>
        <v>135785.56222574096</v>
      </c>
      <c r="J30" s="41">
        <f t="shared" si="11"/>
        <v>4378.6428816993675</v>
      </c>
      <c r="K30" s="42">
        <f t="shared" si="12"/>
        <v>4166.8407685054472</v>
      </c>
      <c r="L30" s="43">
        <f t="shared" si="13"/>
        <v>3842.9876101624795</v>
      </c>
      <c r="M30" s="41">
        <f t="shared" si="14"/>
        <v>5560.8764597581967</v>
      </c>
      <c r="N30" s="42">
        <f t="shared" si="15"/>
        <v>6250.2611527581703</v>
      </c>
      <c r="O30" s="43">
        <f t="shared" si="16"/>
        <v>7685.9752203249591</v>
      </c>
      <c r="P30" s="37"/>
      <c r="Q30" s="37"/>
      <c r="R30" s="37"/>
    </row>
    <row r="31" spans="1:18" x14ac:dyDescent="0.4">
      <c r="A31" s="7">
        <v>23</v>
      </c>
      <c r="B31" s="76"/>
      <c r="C31" s="77"/>
      <c r="D31" s="78"/>
      <c r="E31" s="47"/>
      <c r="F31" s="79"/>
      <c r="G31" s="20" t="str">
        <f t="shared" si="2"/>
        <v/>
      </c>
      <c r="H31" s="20" t="str">
        <f t="shared" si="3"/>
        <v/>
      </c>
      <c r="I31" s="20" t="str">
        <f t="shared" si="4"/>
        <v/>
      </c>
      <c r="J31" s="41">
        <f t="shared" si="11"/>
        <v>4545.4691754921132</v>
      </c>
      <c r="K31" s="42">
        <f t="shared" si="12"/>
        <v>4354.3486030881922</v>
      </c>
      <c r="L31" s="43">
        <f t="shared" si="13"/>
        <v>4073.5668667722284</v>
      </c>
      <c r="M31" s="41" t="str">
        <f t="shared" si="14"/>
        <v/>
      </c>
      <c r="N31" s="42" t="str">
        <f t="shared" si="15"/>
        <v/>
      </c>
      <c r="O31" s="43" t="str">
        <f t="shared" si="16"/>
        <v/>
      </c>
      <c r="P31" s="37"/>
      <c r="Q31" s="37"/>
      <c r="R31" s="37"/>
    </row>
    <row r="32" spans="1:18" x14ac:dyDescent="0.4">
      <c r="A32" s="7">
        <v>24</v>
      </c>
      <c r="B32" s="76"/>
      <c r="C32" s="77"/>
      <c r="D32" s="78"/>
      <c r="E32" s="47"/>
      <c r="F32" s="79"/>
      <c r="G32" s="20" t="str">
        <f t="shared" si="2"/>
        <v/>
      </c>
      <c r="H32" s="20" t="str">
        <f t="shared" si="3"/>
        <v/>
      </c>
      <c r="I32" s="20" t="str">
        <f t="shared" si="4"/>
        <v/>
      </c>
      <c r="J32" s="41" t="str">
        <f t="shared" si="11"/>
        <v/>
      </c>
      <c r="K32" s="42" t="str">
        <f t="shared" si="12"/>
        <v/>
      </c>
      <c r="L32" s="43" t="str">
        <f t="shared" si="13"/>
        <v/>
      </c>
      <c r="M32" s="41" t="str">
        <f t="shared" si="14"/>
        <v/>
      </c>
      <c r="N32" s="42" t="str">
        <f t="shared" si="15"/>
        <v/>
      </c>
      <c r="O32" s="43" t="str">
        <f t="shared" si="16"/>
        <v/>
      </c>
      <c r="P32" s="37"/>
      <c r="Q32" s="37"/>
      <c r="R32" s="37"/>
    </row>
    <row r="33" spans="1:18" x14ac:dyDescent="0.4">
      <c r="A33" s="7">
        <v>25</v>
      </c>
      <c r="B33" s="76"/>
      <c r="C33" s="77"/>
      <c r="D33" s="78"/>
      <c r="E33" s="47"/>
      <c r="F33" s="79"/>
      <c r="G33" s="20" t="str">
        <f t="shared" si="2"/>
        <v/>
      </c>
      <c r="H33" s="20" t="str">
        <f t="shared" si="3"/>
        <v/>
      </c>
      <c r="I33" s="20" t="str">
        <f t="shared" si="4"/>
        <v/>
      </c>
      <c r="J33" s="41" t="str">
        <f t="shared" si="11"/>
        <v/>
      </c>
      <c r="K33" s="42" t="str">
        <f t="shared" si="12"/>
        <v/>
      </c>
      <c r="L33" s="43" t="str">
        <f t="shared" si="13"/>
        <v/>
      </c>
      <c r="M33" s="41" t="str">
        <f t="shared" si="14"/>
        <v/>
      </c>
      <c r="N33" s="42" t="str">
        <f t="shared" si="15"/>
        <v/>
      </c>
      <c r="O33" s="43" t="str">
        <f t="shared" si="16"/>
        <v/>
      </c>
      <c r="P33" s="37"/>
      <c r="Q33" s="37"/>
      <c r="R33" s="37"/>
    </row>
    <row r="34" spans="1:18" x14ac:dyDescent="0.4">
      <c r="A34" s="7">
        <v>26</v>
      </c>
      <c r="B34" s="76"/>
      <c r="C34" s="77"/>
      <c r="D34" s="78"/>
      <c r="E34" s="47"/>
      <c r="F34" s="79"/>
      <c r="G34" s="20" t="str">
        <f t="shared" si="2"/>
        <v/>
      </c>
      <c r="H34" s="20" t="str">
        <f t="shared" si="3"/>
        <v/>
      </c>
      <c r="I34" s="20" t="str">
        <f t="shared" si="4"/>
        <v/>
      </c>
      <c r="J34" s="41" t="str">
        <f t="shared" si="11"/>
        <v/>
      </c>
      <c r="K34" s="42" t="str">
        <f t="shared" si="12"/>
        <v/>
      </c>
      <c r="L34" s="43" t="str">
        <f t="shared" si="13"/>
        <v/>
      </c>
      <c r="M34" s="41" t="str">
        <f t="shared" si="14"/>
        <v/>
      </c>
      <c r="N34" s="42" t="str">
        <f t="shared" si="15"/>
        <v/>
      </c>
      <c r="O34" s="43" t="str">
        <f t="shared" si="16"/>
        <v/>
      </c>
      <c r="P34" s="37"/>
      <c r="Q34" s="37"/>
      <c r="R34" s="37"/>
    </row>
    <row r="35" spans="1:18" x14ac:dyDescent="0.4">
      <c r="A35" s="7">
        <v>27</v>
      </c>
      <c r="B35" s="76"/>
      <c r="C35" s="77"/>
      <c r="D35" s="78"/>
      <c r="E35" s="47"/>
      <c r="F35" s="79"/>
      <c r="G35" s="20" t="str">
        <f t="shared" si="2"/>
        <v/>
      </c>
      <c r="H35" s="20" t="str">
        <f t="shared" si="3"/>
        <v/>
      </c>
      <c r="I35" s="20" t="str">
        <f t="shared" si="4"/>
        <v/>
      </c>
      <c r="J35" s="41" t="str">
        <f t="shared" si="11"/>
        <v/>
      </c>
      <c r="K35" s="42" t="str">
        <f t="shared" si="12"/>
        <v/>
      </c>
      <c r="L35" s="43" t="str">
        <f t="shared" si="13"/>
        <v/>
      </c>
      <c r="M35" s="41" t="str">
        <f t="shared" si="14"/>
        <v/>
      </c>
      <c r="N35" s="42" t="str">
        <f t="shared" si="15"/>
        <v/>
      </c>
      <c r="O35" s="43" t="str">
        <f t="shared" si="16"/>
        <v/>
      </c>
      <c r="P35" s="37"/>
      <c r="Q35" s="37"/>
      <c r="R35" s="37"/>
    </row>
    <row r="36" spans="1:18" x14ac:dyDescent="0.4">
      <c r="A36" s="7">
        <v>28</v>
      </c>
      <c r="B36" s="76"/>
      <c r="C36" s="77"/>
      <c r="D36" s="78"/>
      <c r="E36" s="47"/>
      <c r="F36" s="79"/>
      <c r="G36" s="20" t="str">
        <f t="shared" si="2"/>
        <v/>
      </c>
      <c r="H36" s="20" t="str">
        <f t="shared" si="3"/>
        <v/>
      </c>
      <c r="I36" s="20" t="str">
        <f t="shared" si="4"/>
        <v/>
      </c>
      <c r="J36" s="41" t="str">
        <f t="shared" si="11"/>
        <v/>
      </c>
      <c r="K36" s="42" t="str">
        <f t="shared" si="12"/>
        <v/>
      </c>
      <c r="L36" s="43" t="str">
        <f t="shared" si="13"/>
        <v/>
      </c>
      <c r="M36" s="41" t="str">
        <f t="shared" si="14"/>
        <v/>
      </c>
      <c r="N36" s="42" t="str">
        <f t="shared" si="15"/>
        <v/>
      </c>
      <c r="O36" s="43" t="str">
        <f t="shared" si="16"/>
        <v/>
      </c>
      <c r="P36" s="37"/>
      <c r="Q36" s="37"/>
      <c r="R36" s="37"/>
    </row>
    <row r="37" spans="1:18" x14ac:dyDescent="0.4">
      <c r="A37" s="7">
        <v>29</v>
      </c>
      <c r="B37" s="76"/>
      <c r="C37" s="77"/>
      <c r="D37" s="78"/>
      <c r="E37" s="47"/>
      <c r="F37" s="79"/>
      <c r="G37" s="20" t="str">
        <f t="shared" si="2"/>
        <v/>
      </c>
      <c r="H37" s="20" t="str">
        <f t="shared" si="3"/>
        <v/>
      </c>
      <c r="I37" s="20" t="str">
        <f t="shared" si="4"/>
        <v/>
      </c>
      <c r="J37" s="41" t="str">
        <f t="shared" si="11"/>
        <v/>
      </c>
      <c r="K37" s="42" t="str">
        <f t="shared" si="12"/>
        <v/>
      </c>
      <c r="L37" s="43" t="str">
        <f t="shared" si="13"/>
        <v/>
      </c>
      <c r="M37" s="41" t="str">
        <f t="shared" si="14"/>
        <v/>
      </c>
      <c r="N37" s="42" t="str">
        <f t="shared" si="15"/>
        <v/>
      </c>
      <c r="O37" s="43" t="str">
        <f t="shared" si="16"/>
        <v/>
      </c>
      <c r="P37" s="37"/>
      <c r="Q37" s="37"/>
      <c r="R37" s="37"/>
    </row>
    <row r="38" spans="1:18" x14ac:dyDescent="0.4">
      <c r="A38" s="7">
        <v>30</v>
      </c>
      <c r="B38" s="76"/>
      <c r="C38" s="77"/>
      <c r="D38" s="78"/>
      <c r="E38" s="47"/>
      <c r="F38" s="79"/>
      <c r="G38" s="20" t="str">
        <f t="shared" si="2"/>
        <v/>
      </c>
      <c r="H38" s="20" t="str">
        <f t="shared" si="3"/>
        <v/>
      </c>
      <c r="I38" s="20" t="str">
        <f t="shared" si="4"/>
        <v/>
      </c>
      <c r="J38" s="41" t="str">
        <f t="shared" si="11"/>
        <v/>
      </c>
      <c r="K38" s="42" t="str">
        <f t="shared" si="12"/>
        <v/>
      </c>
      <c r="L38" s="43" t="str">
        <f t="shared" si="13"/>
        <v/>
      </c>
      <c r="M38" s="41" t="str">
        <f t="shared" si="14"/>
        <v/>
      </c>
      <c r="N38" s="42" t="str">
        <f t="shared" si="15"/>
        <v/>
      </c>
      <c r="O38" s="43" t="str">
        <f t="shared" si="16"/>
        <v/>
      </c>
      <c r="P38" s="37"/>
      <c r="Q38" s="37"/>
      <c r="R38" s="37"/>
    </row>
    <row r="39" spans="1:18" x14ac:dyDescent="0.4">
      <c r="A39" s="7">
        <v>31</v>
      </c>
      <c r="B39" s="76"/>
      <c r="C39" s="77"/>
      <c r="D39" s="78"/>
      <c r="E39" s="47"/>
      <c r="F39" s="79"/>
      <c r="G39" s="20" t="str">
        <f t="shared" si="2"/>
        <v/>
      </c>
      <c r="H39" s="20" t="str">
        <f t="shared" si="3"/>
        <v/>
      </c>
      <c r="I39" s="20" t="str">
        <f t="shared" si="4"/>
        <v/>
      </c>
      <c r="J39" s="41" t="str">
        <f t="shared" si="11"/>
        <v/>
      </c>
      <c r="K39" s="42" t="str">
        <f t="shared" si="12"/>
        <v/>
      </c>
      <c r="L39" s="43" t="str">
        <f t="shared" si="13"/>
        <v/>
      </c>
      <c r="M39" s="41" t="str">
        <f t="shared" si="14"/>
        <v/>
      </c>
      <c r="N39" s="42" t="str">
        <f t="shared" si="15"/>
        <v/>
      </c>
      <c r="O39" s="43" t="str">
        <f t="shared" si="16"/>
        <v/>
      </c>
      <c r="P39" s="37"/>
      <c r="Q39" s="37"/>
      <c r="R39" s="37"/>
    </row>
    <row r="40" spans="1:18" x14ac:dyDescent="0.4">
      <c r="A40" s="7">
        <v>32</v>
      </c>
      <c r="B40" s="76"/>
      <c r="C40" s="77"/>
      <c r="D40" s="78"/>
      <c r="E40" s="47"/>
      <c r="F40" s="79"/>
      <c r="G40" s="20" t="str">
        <f t="shared" si="2"/>
        <v/>
      </c>
      <c r="H40" s="20" t="str">
        <f t="shared" si="3"/>
        <v/>
      </c>
      <c r="I40" s="20" t="str">
        <f t="shared" si="4"/>
        <v/>
      </c>
      <c r="J40" s="41" t="str">
        <f t="shared" si="11"/>
        <v/>
      </c>
      <c r="K40" s="42" t="str">
        <f t="shared" si="12"/>
        <v/>
      </c>
      <c r="L40" s="43" t="str">
        <f t="shared" si="13"/>
        <v/>
      </c>
      <c r="M40" s="41" t="str">
        <f t="shared" si="14"/>
        <v/>
      </c>
      <c r="N40" s="42" t="str">
        <f t="shared" si="15"/>
        <v/>
      </c>
      <c r="O40" s="43" t="str">
        <f t="shared" si="16"/>
        <v/>
      </c>
      <c r="P40" s="37"/>
      <c r="Q40" s="37"/>
      <c r="R40" s="37"/>
    </row>
    <row r="41" spans="1:18" x14ac:dyDescent="0.4">
      <c r="A41" s="7">
        <v>33</v>
      </c>
      <c r="B41" s="76"/>
      <c r="C41" s="77"/>
      <c r="D41" s="78"/>
      <c r="E41" s="47"/>
      <c r="F41" s="79"/>
      <c r="G41" s="20" t="str">
        <f t="shared" si="2"/>
        <v/>
      </c>
      <c r="H41" s="20" t="str">
        <f t="shared" si="3"/>
        <v/>
      </c>
      <c r="I41" s="20" t="str">
        <f t="shared" si="4"/>
        <v/>
      </c>
      <c r="J41" s="41" t="str">
        <f t="shared" si="11"/>
        <v/>
      </c>
      <c r="K41" s="42" t="str">
        <f t="shared" si="12"/>
        <v/>
      </c>
      <c r="L41" s="43" t="str">
        <f t="shared" si="13"/>
        <v/>
      </c>
      <c r="M41" s="41" t="str">
        <f t="shared" si="14"/>
        <v/>
      </c>
      <c r="N41" s="42" t="str">
        <f t="shared" si="15"/>
        <v/>
      </c>
      <c r="O41" s="43" t="str">
        <f t="shared" si="16"/>
        <v/>
      </c>
      <c r="P41" s="37"/>
      <c r="Q41" s="37"/>
      <c r="R41" s="37"/>
    </row>
    <row r="42" spans="1:18" x14ac:dyDescent="0.4">
      <c r="A42" s="7">
        <v>34</v>
      </c>
      <c r="B42" s="76"/>
      <c r="C42" s="77"/>
      <c r="D42" s="78"/>
      <c r="E42" s="47"/>
      <c r="F42" s="79"/>
      <c r="G42" s="20" t="str">
        <f t="shared" si="2"/>
        <v/>
      </c>
      <c r="H42" s="20" t="str">
        <f t="shared" si="3"/>
        <v/>
      </c>
      <c r="I42" s="20" t="str">
        <f t="shared" si="4"/>
        <v/>
      </c>
      <c r="J42" s="41" t="str">
        <f t="shared" si="11"/>
        <v/>
      </c>
      <c r="K42" s="42" t="str">
        <f t="shared" si="12"/>
        <v/>
      </c>
      <c r="L42" s="43" t="str">
        <f t="shared" si="13"/>
        <v/>
      </c>
      <c r="M42" s="41" t="str">
        <f>IF(D42="","",J42*D42)</f>
        <v/>
      </c>
      <c r="N42" s="42" t="str">
        <f t="shared" si="15"/>
        <v/>
      </c>
      <c r="O42" s="43" t="str">
        <f t="shared" si="16"/>
        <v/>
      </c>
      <c r="P42" s="37"/>
      <c r="Q42" s="37"/>
      <c r="R42" s="37"/>
    </row>
    <row r="43" spans="1:18" x14ac:dyDescent="0.4">
      <c r="A43" s="3">
        <v>35</v>
      </c>
      <c r="B43" s="76"/>
      <c r="C43" s="77"/>
      <c r="D43" s="78"/>
      <c r="E43" s="47"/>
      <c r="F43" s="79"/>
      <c r="G43" s="20" t="str">
        <f>IF(D43="","",G42+M43)</f>
        <v/>
      </c>
      <c r="H43" s="20" t="str">
        <f t="shared" ref="H43:I43" si="17">IF(E43="","",H42+N43)</f>
        <v/>
      </c>
      <c r="I43" s="20" t="str">
        <f t="shared" si="17"/>
        <v/>
      </c>
      <c r="J43" s="41" t="str">
        <f t="shared" si="11"/>
        <v/>
      </c>
      <c r="K43" s="42" t="str">
        <f t="shared" si="12"/>
        <v/>
      </c>
      <c r="L43" s="43" t="str">
        <f t="shared" si="13"/>
        <v/>
      </c>
      <c r="M43" s="41" t="str">
        <f t="shared" si="14"/>
        <v/>
      </c>
      <c r="N43" s="42" t="str">
        <f t="shared" si="15"/>
        <v/>
      </c>
      <c r="O43" s="43" t="str">
        <f t="shared" si="16"/>
        <v/>
      </c>
    </row>
    <row r="44" spans="1:18" x14ac:dyDescent="0.4">
      <c r="A44" s="7">
        <v>36</v>
      </c>
      <c r="B44" s="76"/>
      <c r="C44" s="77"/>
      <c r="D44" s="78"/>
      <c r="E44" s="47"/>
      <c r="F44" s="79"/>
      <c r="G44" s="20" t="str">
        <f t="shared" ref="G44:G58" si="18">IF(D44="","",G43+M44)</f>
        <v/>
      </c>
      <c r="H44" s="20" t="str">
        <f t="shared" ref="H44:H58" si="19">IF(E44="","",H43+N44)</f>
        <v/>
      </c>
      <c r="I44" s="20" t="str">
        <f t="shared" ref="I44:I58" si="20">IF(F44="","",I43+O44)</f>
        <v/>
      </c>
      <c r="J44" s="41" t="str">
        <f>IF(G43="","",G43*0.03)</f>
        <v/>
      </c>
      <c r="K44" s="42" t="str">
        <f t="shared" si="12"/>
        <v/>
      </c>
      <c r="L44" s="43" t="str">
        <f t="shared" si="13"/>
        <v/>
      </c>
      <c r="M44" s="41" t="str">
        <f>IF(D44="","",J44*D44)</f>
        <v/>
      </c>
      <c r="N44" s="42" t="str">
        <f t="shared" si="15"/>
        <v/>
      </c>
      <c r="O44" s="43" t="str">
        <f t="shared" si="16"/>
        <v/>
      </c>
    </row>
    <row r="45" spans="1:18" x14ac:dyDescent="0.4">
      <c r="A45" s="7">
        <v>37</v>
      </c>
      <c r="B45" s="76"/>
      <c r="C45" s="77"/>
      <c r="D45" s="78"/>
      <c r="E45" s="47"/>
      <c r="F45" s="79"/>
      <c r="G45" s="20" t="str">
        <f t="shared" si="18"/>
        <v/>
      </c>
      <c r="H45" s="20" t="str">
        <f t="shared" si="19"/>
        <v/>
      </c>
      <c r="I45" s="20" t="str">
        <f t="shared" si="20"/>
        <v/>
      </c>
      <c r="J45" s="41" t="str">
        <f t="shared" si="11"/>
        <v/>
      </c>
      <c r="K45" s="42" t="str">
        <f t="shared" si="12"/>
        <v/>
      </c>
      <c r="L45" s="43" t="str">
        <f t="shared" si="13"/>
        <v/>
      </c>
      <c r="M45" s="41" t="str">
        <f t="shared" si="14"/>
        <v/>
      </c>
      <c r="N45" s="42" t="str">
        <f t="shared" si="15"/>
        <v/>
      </c>
      <c r="O45" s="43" t="str">
        <f t="shared" si="16"/>
        <v/>
      </c>
    </row>
    <row r="46" spans="1:18" x14ac:dyDescent="0.4">
      <c r="A46" s="7">
        <v>38</v>
      </c>
      <c r="B46" s="76"/>
      <c r="C46" s="77"/>
      <c r="D46" s="78"/>
      <c r="E46" s="47"/>
      <c r="F46" s="79"/>
      <c r="G46" s="20" t="str">
        <f t="shared" si="18"/>
        <v/>
      </c>
      <c r="H46" s="20" t="str">
        <f t="shared" si="19"/>
        <v/>
      </c>
      <c r="I46" s="20" t="str">
        <f t="shared" si="20"/>
        <v/>
      </c>
      <c r="J46" s="41" t="str">
        <f t="shared" si="11"/>
        <v/>
      </c>
      <c r="K46" s="42" t="str">
        <f t="shared" si="12"/>
        <v/>
      </c>
      <c r="L46" s="43" t="str">
        <f t="shared" si="13"/>
        <v/>
      </c>
      <c r="M46" s="41" t="str">
        <f t="shared" si="14"/>
        <v/>
      </c>
      <c r="N46" s="42" t="str">
        <f t="shared" si="15"/>
        <v/>
      </c>
      <c r="O46" s="43" t="str">
        <f t="shared" si="16"/>
        <v/>
      </c>
    </row>
    <row r="47" spans="1:18" x14ac:dyDescent="0.4">
      <c r="A47" s="7">
        <v>39</v>
      </c>
      <c r="B47" s="76"/>
      <c r="C47" s="77"/>
      <c r="D47" s="78"/>
      <c r="E47" s="47"/>
      <c r="F47" s="79"/>
      <c r="G47" s="20" t="str">
        <f t="shared" si="18"/>
        <v/>
      </c>
      <c r="H47" s="20" t="str">
        <f t="shared" si="19"/>
        <v/>
      </c>
      <c r="I47" s="20" t="str">
        <f t="shared" si="20"/>
        <v/>
      </c>
      <c r="J47" s="41" t="str">
        <f t="shared" si="11"/>
        <v/>
      </c>
      <c r="K47" s="42" t="str">
        <f t="shared" si="12"/>
        <v/>
      </c>
      <c r="L47" s="43" t="str">
        <f t="shared" si="13"/>
        <v/>
      </c>
      <c r="M47" s="41" t="str">
        <f t="shared" si="14"/>
        <v/>
      </c>
      <c r="N47" s="42" t="str">
        <f t="shared" si="15"/>
        <v/>
      </c>
      <c r="O47" s="43" t="str">
        <f t="shared" si="16"/>
        <v/>
      </c>
    </row>
    <row r="48" spans="1:18" x14ac:dyDescent="0.4">
      <c r="A48" s="7">
        <v>40</v>
      </c>
      <c r="B48" s="76"/>
      <c r="C48" s="77"/>
      <c r="D48" s="78"/>
      <c r="E48" s="47"/>
      <c r="F48" s="79"/>
      <c r="G48" s="20" t="str">
        <f t="shared" si="18"/>
        <v/>
      </c>
      <c r="H48" s="20" t="str">
        <f t="shared" si="19"/>
        <v/>
      </c>
      <c r="I48" s="20" t="str">
        <f t="shared" si="20"/>
        <v/>
      </c>
      <c r="J48" s="41" t="str">
        <f t="shared" si="11"/>
        <v/>
      </c>
      <c r="K48" s="42" t="str">
        <f t="shared" si="12"/>
        <v/>
      </c>
      <c r="L48" s="43" t="str">
        <f t="shared" si="13"/>
        <v/>
      </c>
      <c r="M48" s="41" t="str">
        <f t="shared" si="14"/>
        <v/>
      </c>
      <c r="N48" s="42" t="str">
        <f t="shared" si="15"/>
        <v/>
      </c>
      <c r="O48" s="43" t="str">
        <f t="shared" si="16"/>
        <v/>
      </c>
    </row>
    <row r="49" spans="1:15" x14ac:dyDescent="0.4">
      <c r="A49" s="7">
        <v>41</v>
      </c>
      <c r="B49" s="76"/>
      <c r="C49" s="77"/>
      <c r="D49" s="78"/>
      <c r="E49" s="47"/>
      <c r="F49" s="79"/>
      <c r="G49" s="20" t="str">
        <f t="shared" si="18"/>
        <v/>
      </c>
      <c r="H49" s="20" t="str">
        <f t="shared" si="19"/>
        <v/>
      </c>
      <c r="I49" s="20" t="str">
        <f t="shared" si="20"/>
        <v/>
      </c>
      <c r="J49" s="41" t="str">
        <f t="shared" si="11"/>
        <v/>
      </c>
      <c r="K49" s="42" t="str">
        <f t="shared" si="12"/>
        <v/>
      </c>
      <c r="L49" s="43" t="str">
        <f t="shared" si="13"/>
        <v/>
      </c>
      <c r="M49" s="41" t="str">
        <f t="shared" si="14"/>
        <v/>
      </c>
      <c r="N49" s="42" t="str">
        <f t="shared" si="15"/>
        <v/>
      </c>
      <c r="O49" s="43" t="str">
        <f t="shared" si="16"/>
        <v/>
      </c>
    </row>
    <row r="50" spans="1:15" x14ac:dyDescent="0.4">
      <c r="A50" s="7">
        <v>42</v>
      </c>
      <c r="B50" s="76"/>
      <c r="C50" s="77"/>
      <c r="D50" s="78"/>
      <c r="E50" s="47"/>
      <c r="F50" s="79"/>
      <c r="G50" s="20" t="str">
        <f t="shared" si="18"/>
        <v/>
      </c>
      <c r="H50" s="20" t="str">
        <f t="shared" si="19"/>
        <v/>
      </c>
      <c r="I50" s="20" t="str">
        <f t="shared" si="20"/>
        <v/>
      </c>
      <c r="J50" s="41" t="str">
        <f t="shared" si="11"/>
        <v/>
      </c>
      <c r="K50" s="42" t="str">
        <f t="shared" si="12"/>
        <v/>
      </c>
      <c r="L50" s="43" t="str">
        <f t="shared" si="13"/>
        <v/>
      </c>
      <c r="M50" s="41" t="str">
        <f t="shared" si="14"/>
        <v/>
      </c>
      <c r="N50" s="42" t="str">
        <f t="shared" si="15"/>
        <v/>
      </c>
      <c r="O50" s="43" t="str">
        <f t="shared" si="16"/>
        <v/>
      </c>
    </row>
    <row r="51" spans="1:15" x14ac:dyDescent="0.4">
      <c r="A51" s="7">
        <v>43</v>
      </c>
      <c r="B51" s="76"/>
      <c r="C51" s="77"/>
      <c r="D51" s="78"/>
      <c r="E51" s="47"/>
      <c r="F51" s="79"/>
      <c r="G51" s="20" t="str">
        <f t="shared" si="18"/>
        <v/>
      </c>
      <c r="H51" s="20" t="str">
        <f t="shared" si="19"/>
        <v/>
      </c>
      <c r="I51" s="20" t="str">
        <f t="shared" si="20"/>
        <v/>
      </c>
      <c r="J51" s="41" t="str">
        <f t="shared" si="11"/>
        <v/>
      </c>
      <c r="K51" s="42" t="str">
        <f t="shared" si="12"/>
        <v/>
      </c>
      <c r="L51" s="43" t="str">
        <f t="shared" si="13"/>
        <v/>
      </c>
      <c r="M51" s="41" t="str">
        <f t="shared" si="14"/>
        <v/>
      </c>
      <c r="N51" s="42" t="str">
        <f t="shared" si="15"/>
        <v/>
      </c>
      <c r="O51" s="43" t="str">
        <f t="shared" si="16"/>
        <v/>
      </c>
    </row>
    <row r="52" spans="1:15" x14ac:dyDescent="0.4">
      <c r="A52" s="7">
        <v>44</v>
      </c>
      <c r="B52" s="76"/>
      <c r="C52" s="77"/>
      <c r="D52" s="78"/>
      <c r="E52" s="47"/>
      <c r="F52" s="79"/>
      <c r="G52" s="20" t="str">
        <f t="shared" si="18"/>
        <v/>
      </c>
      <c r="H52" s="20" t="str">
        <f t="shared" si="19"/>
        <v/>
      </c>
      <c r="I52" s="20" t="str">
        <f t="shared" si="20"/>
        <v/>
      </c>
      <c r="J52" s="41" t="str">
        <f t="shared" si="11"/>
        <v/>
      </c>
      <c r="K52" s="42" t="str">
        <f t="shared" si="12"/>
        <v/>
      </c>
      <c r="L52" s="43" t="str">
        <f t="shared" si="13"/>
        <v/>
      </c>
      <c r="M52" s="41" t="str">
        <f t="shared" si="14"/>
        <v/>
      </c>
      <c r="N52" s="42" t="str">
        <f t="shared" si="15"/>
        <v/>
      </c>
      <c r="O52" s="43" t="str">
        <f t="shared" si="16"/>
        <v/>
      </c>
    </row>
    <row r="53" spans="1:15" x14ac:dyDescent="0.4">
      <c r="A53" s="7">
        <v>45</v>
      </c>
      <c r="B53" s="76"/>
      <c r="C53" s="77"/>
      <c r="D53" s="78"/>
      <c r="E53" s="47"/>
      <c r="F53" s="79"/>
      <c r="G53" s="20" t="str">
        <f t="shared" si="18"/>
        <v/>
      </c>
      <c r="H53" s="20" t="str">
        <f t="shared" si="19"/>
        <v/>
      </c>
      <c r="I53" s="20" t="str">
        <f t="shared" si="20"/>
        <v/>
      </c>
      <c r="J53" s="41" t="str">
        <f t="shared" si="11"/>
        <v/>
      </c>
      <c r="K53" s="42" t="str">
        <f t="shared" si="12"/>
        <v/>
      </c>
      <c r="L53" s="43" t="str">
        <f t="shared" si="13"/>
        <v/>
      </c>
      <c r="M53" s="41" t="str">
        <f t="shared" si="14"/>
        <v/>
      </c>
      <c r="N53" s="42" t="str">
        <f t="shared" si="15"/>
        <v/>
      </c>
      <c r="O53" s="43" t="str">
        <f t="shared" si="16"/>
        <v/>
      </c>
    </row>
    <row r="54" spans="1:15" x14ac:dyDescent="0.4">
      <c r="A54" s="7">
        <v>46</v>
      </c>
      <c r="B54" s="76"/>
      <c r="C54" s="77"/>
      <c r="D54" s="78"/>
      <c r="E54" s="47"/>
      <c r="F54" s="79"/>
      <c r="G54" s="20" t="str">
        <f t="shared" si="18"/>
        <v/>
      </c>
      <c r="H54" s="20" t="str">
        <f t="shared" si="19"/>
        <v/>
      </c>
      <c r="I54" s="20" t="str">
        <f t="shared" si="20"/>
        <v/>
      </c>
      <c r="J54" s="41" t="str">
        <f t="shared" si="11"/>
        <v/>
      </c>
      <c r="K54" s="42" t="str">
        <f t="shared" si="12"/>
        <v/>
      </c>
      <c r="L54" s="43" t="str">
        <f t="shared" si="13"/>
        <v/>
      </c>
      <c r="M54" s="41" t="str">
        <f t="shared" si="14"/>
        <v/>
      </c>
      <c r="N54" s="42" t="str">
        <f t="shared" si="15"/>
        <v/>
      </c>
      <c r="O54" s="43" t="str">
        <f t="shared" si="16"/>
        <v/>
      </c>
    </row>
    <row r="55" spans="1:15" x14ac:dyDescent="0.4">
      <c r="A55" s="7">
        <v>47</v>
      </c>
      <c r="B55" s="76"/>
      <c r="C55" s="77"/>
      <c r="D55" s="78"/>
      <c r="E55" s="47"/>
      <c r="F55" s="79"/>
      <c r="G55" s="20" t="str">
        <f t="shared" si="18"/>
        <v/>
      </c>
      <c r="H55" s="20" t="str">
        <f t="shared" si="19"/>
        <v/>
      </c>
      <c r="I55" s="20" t="str">
        <f t="shared" si="20"/>
        <v/>
      </c>
      <c r="J55" s="41" t="str">
        <f t="shared" si="11"/>
        <v/>
      </c>
      <c r="K55" s="42" t="str">
        <f t="shared" si="12"/>
        <v/>
      </c>
      <c r="L55" s="43" t="str">
        <f t="shared" si="13"/>
        <v/>
      </c>
      <c r="M55" s="41" t="str">
        <f t="shared" si="14"/>
        <v/>
      </c>
      <c r="N55" s="42" t="str">
        <f t="shared" si="15"/>
        <v/>
      </c>
      <c r="O55" s="43" t="str">
        <f t="shared" si="16"/>
        <v/>
      </c>
    </row>
    <row r="56" spans="1:15" x14ac:dyDescent="0.4">
      <c r="A56" s="7">
        <v>48</v>
      </c>
      <c r="B56" s="76"/>
      <c r="C56" s="77"/>
      <c r="D56" s="78"/>
      <c r="E56" s="47"/>
      <c r="F56" s="79"/>
      <c r="G56" s="20" t="str">
        <f t="shared" si="18"/>
        <v/>
      </c>
      <c r="H56" s="20" t="str">
        <f t="shared" si="19"/>
        <v/>
      </c>
      <c r="I56" s="20" t="str">
        <f t="shared" si="20"/>
        <v/>
      </c>
      <c r="J56" s="41" t="str">
        <f t="shared" si="11"/>
        <v/>
      </c>
      <c r="K56" s="42" t="str">
        <f t="shared" si="12"/>
        <v/>
      </c>
      <c r="L56" s="43" t="str">
        <f t="shared" si="13"/>
        <v/>
      </c>
      <c r="M56" s="41" t="str">
        <f t="shared" si="14"/>
        <v/>
      </c>
      <c r="N56" s="42" t="str">
        <f t="shared" si="15"/>
        <v/>
      </c>
      <c r="O56" s="43" t="str">
        <f t="shared" si="16"/>
        <v/>
      </c>
    </row>
    <row r="57" spans="1:15" x14ac:dyDescent="0.4">
      <c r="A57" s="7">
        <v>49</v>
      </c>
      <c r="B57" s="76"/>
      <c r="C57" s="77"/>
      <c r="D57" s="78"/>
      <c r="E57" s="47"/>
      <c r="F57" s="79"/>
      <c r="G57" s="20" t="str">
        <f t="shared" si="18"/>
        <v/>
      </c>
      <c r="H57" s="20" t="str">
        <f t="shared" si="19"/>
        <v/>
      </c>
      <c r="I57" s="20" t="str">
        <f t="shared" si="20"/>
        <v/>
      </c>
      <c r="J57" s="41" t="str">
        <f t="shared" si="11"/>
        <v/>
      </c>
      <c r="K57" s="42" t="str">
        <f t="shared" si="12"/>
        <v/>
      </c>
      <c r="L57" s="43" t="str">
        <f t="shared" si="13"/>
        <v/>
      </c>
      <c r="M57" s="41" t="str">
        <f t="shared" si="14"/>
        <v/>
      </c>
      <c r="N57" s="42" t="str">
        <f t="shared" si="15"/>
        <v/>
      </c>
      <c r="O57" s="43" t="str">
        <f t="shared" si="16"/>
        <v/>
      </c>
    </row>
    <row r="58" spans="1:15" ht="19.5" thickBot="1" x14ac:dyDescent="0.45">
      <c r="A58" s="7">
        <v>50</v>
      </c>
      <c r="B58" s="80"/>
      <c r="C58" s="81"/>
      <c r="D58" s="82"/>
      <c r="E58" s="83"/>
      <c r="F58" s="84"/>
      <c r="G58" s="20" t="str">
        <f t="shared" si="18"/>
        <v/>
      </c>
      <c r="H58" s="20" t="str">
        <f t="shared" si="19"/>
        <v/>
      </c>
      <c r="I58" s="20" t="str">
        <f t="shared" si="20"/>
        <v/>
      </c>
      <c r="J58" s="41" t="str">
        <f t="shared" si="11"/>
        <v/>
      </c>
      <c r="K58" s="42" t="str">
        <f t="shared" si="12"/>
        <v/>
      </c>
      <c r="L58" s="43" t="str">
        <f t="shared" si="13"/>
        <v/>
      </c>
      <c r="M58" s="41" t="str">
        <f t="shared" si="14"/>
        <v/>
      </c>
      <c r="N58" s="42" t="str">
        <f t="shared" si="15"/>
        <v/>
      </c>
      <c r="O58" s="43" t="str">
        <f t="shared" si="16"/>
        <v/>
      </c>
    </row>
    <row r="59" spans="1:15" ht="19.5" thickBot="1" x14ac:dyDescent="0.45">
      <c r="A59" s="7"/>
      <c r="B59" s="93" t="s">
        <v>5</v>
      </c>
      <c r="C59" s="94"/>
      <c r="D59" s="5">
        <f>COUNTIF(D9:D58,1.27)</f>
        <v>16</v>
      </c>
      <c r="E59" s="5">
        <f>COUNTIF(E9:E58,1.5)</f>
        <v>14</v>
      </c>
      <c r="F59" s="6">
        <f>COUNTIF(F9:F58,2)</f>
        <v>11</v>
      </c>
      <c r="G59" s="53">
        <f>M59+G8</f>
        <v>151515.63918307048</v>
      </c>
      <c r="H59" s="54">
        <f>N59+H8</f>
        <v>145144.95343627306</v>
      </c>
      <c r="I59" s="55">
        <f>O59+I8</f>
        <v>135785.56222574096</v>
      </c>
      <c r="J59" s="51" t="s">
        <v>30</v>
      </c>
      <c r="K59" s="68">
        <f>B58-B9</f>
        <v>-41288</v>
      </c>
      <c r="L59" s="52" t="s">
        <v>31</v>
      </c>
      <c r="M59" s="63">
        <f>SUM(M9:M58)</f>
        <v>51515.639183070489</v>
      </c>
      <c r="N59" s="64">
        <f>SUM(N9:N58)</f>
        <v>45144.953436273063</v>
      </c>
      <c r="O59" s="65">
        <f>SUM(O9:O58)</f>
        <v>35785.562225740956</v>
      </c>
    </row>
    <row r="60" spans="1:15" ht="19.5" thickBot="1" x14ac:dyDescent="0.45">
      <c r="A60" s="7"/>
      <c r="B60" s="87" t="s">
        <v>6</v>
      </c>
      <c r="C60" s="88"/>
      <c r="D60" s="5">
        <f>COUNTIF(D9:D58,-1)</f>
        <v>6</v>
      </c>
      <c r="E60" s="5">
        <f>COUNTIF(E9:E58,-1)</f>
        <v>8</v>
      </c>
      <c r="F60" s="6">
        <f>COUNTIF(F9:F58,-1)</f>
        <v>11</v>
      </c>
      <c r="G60" s="85" t="s">
        <v>29</v>
      </c>
      <c r="H60" s="86"/>
      <c r="I60" s="92"/>
      <c r="J60" s="85" t="s">
        <v>32</v>
      </c>
      <c r="K60" s="86"/>
      <c r="L60" s="92"/>
      <c r="M60" s="7"/>
      <c r="N60" s="3"/>
      <c r="O60" s="4"/>
    </row>
    <row r="61" spans="1:15" ht="19.5" thickBot="1" x14ac:dyDescent="0.45">
      <c r="A61" s="7"/>
      <c r="B61" s="87" t="s">
        <v>34</v>
      </c>
      <c r="C61" s="88"/>
      <c r="D61" s="5">
        <f>COUNTIF(D9:D58,0)</f>
        <v>0</v>
      </c>
      <c r="E61" s="5">
        <f>COUNTIF(E9:E58,0)</f>
        <v>0</v>
      </c>
      <c r="F61" s="5">
        <f>COUNTIF(F9:F58,0)</f>
        <v>0</v>
      </c>
      <c r="G61" s="59">
        <f>G59/G8</f>
        <v>1.5151563918307047</v>
      </c>
      <c r="H61" s="60">
        <f t="shared" ref="H61" si="21">H59/H8</f>
        <v>1.4514495343627307</v>
      </c>
      <c r="I61" s="61">
        <f>I59/I8</f>
        <v>1.3578556222574096</v>
      </c>
      <c r="J61" s="49">
        <f>(G61-100%)*30/K59</f>
        <v>-3.7431437112287207E-4</v>
      </c>
      <c r="K61" s="49">
        <f>(H61-100%)*30/K59</f>
        <v>-3.2802475370281734E-4</v>
      </c>
      <c r="L61" s="50">
        <f>(I61-100%)*30/K59</f>
        <v>-2.6001910162086537E-4</v>
      </c>
      <c r="M61" s="8"/>
      <c r="N61" s="2"/>
      <c r="O61" s="9"/>
    </row>
    <row r="62" spans="1:15" ht="19.5" thickBot="1" x14ac:dyDescent="0.45">
      <c r="A62" s="3"/>
      <c r="B62" s="85" t="s">
        <v>4</v>
      </c>
      <c r="C62" s="86"/>
      <c r="D62" s="62">
        <f t="shared" ref="D62:E62" si="22">D59/(D59+D60+D61)</f>
        <v>0.72727272727272729</v>
      </c>
      <c r="E62" s="57">
        <f t="shared" si="22"/>
        <v>0.63636363636363635</v>
      </c>
      <c r="F62" s="58">
        <f>F59/(F59+F60+F61)</f>
        <v>0.5</v>
      </c>
    </row>
    <row r="64" spans="1:15" x14ac:dyDescent="0.4">
      <c r="D64" s="56"/>
      <c r="E64" s="56"/>
      <c r="F64" s="56"/>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2:A2108"/>
  <sheetViews>
    <sheetView zoomScale="80" zoomScaleNormal="80" workbookViewId="0">
      <selection activeCell="AF22" sqref="AF22"/>
    </sheetView>
  </sheetViews>
  <sheetFormatPr defaultColWidth="8.125" defaultRowHeight="16.5" x14ac:dyDescent="0.4"/>
  <cols>
    <col min="1" max="1" width="6.625" style="67" customWidth="1"/>
    <col min="2" max="2" width="7.25" style="66" customWidth="1"/>
    <col min="3" max="256" width="8.125" style="66"/>
    <col min="257" max="257" width="6.625" style="66" customWidth="1"/>
    <col min="258" max="258" width="7.25" style="66" customWidth="1"/>
    <col min="259" max="512" width="8.125" style="66"/>
    <col min="513" max="513" width="6.625" style="66" customWidth="1"/>
    <col min="514" max="514" width="7.25" style="66" customWidth="1"/>
    <col min="515" max="768" width="8.125" style="66"/>
    <col min="769" max="769" width="6.625" style="66" customWidth="1"/>
    <col min="770" max="770" width="7.25" style="66" customWidth="1"/>
    <col min="771" max="1024" width="8.125" style="66"/>
    <col min="1025" max="1025" width="6.625" style="66" customWidth="1"/>
    <col min="1026" max="1026" width="7.25" style="66" customWidth="1"/>
    <col min="1027" max="1280" width="8.125" style="66"/>
    <col min="1281" max="1281" width="6.625" style="66" customWidth="1"/>
    <col min="1282" max="1282" width="7.25" style="66" customWidth="1"/>
    <col min="1283" max="1536" width="8.125" style="66"/>
    <col min="1537" max="1537" width="6.625" style="66" customWidth="1"/>
    <col min="1538" max="1538" width="7.25" style="66" customWidth="1"/>
    <col min="1539" max="1792" width="8.125" style="66"/>
    <col min="1793" max="1793" width="6.625" style="66" customWidth="1"/>
    <col min="1794" max="1794" width="7.25" style="66" customWidth="1"/>
    <col min="1795" max="2048" width="8.125" style="66"/>
    <col min="2049" max="2049" width="6.625" style="66" customWidth="1"/>
    <col min="2050" max="2050" width="7.25" style="66" customWidth="1"/>
    <col min="2051" max="2304" width="8.125" style="66"/>
    <col min="2305" max="2305" width="6.625" style="66" customWidth="1"/>
    <col min="2306" max="2306" width="7.25" style="66" customWidth="1"/>
    <col min="2307" max="2560" width="8.125" style="66"/>
    <col min="2561" max="2561" width="6.625" style="66" customWidth="1"/>
    <col min="2562" max="2562" width="7.25" style="66" customWidth="1"/>
    <col min="2563" max="2816" width="8.125" style="66"/>
    <col min="2817" max="2817" width="6.625" style="66" customWidth="1"/>
    <col min="2818" max="2818" width="7.25" style="66" customWidth="1"/>
    <col min="2819" max="3072" width="8.125" style="66"/>
    <col min="3073" max="3073" width="6.625" style="66" customWidth="1"/>
    <col min="3074" max="3074" width="7.25" style="66" customWidth="1"/>
    <col min="3075" max="3328" width="8.125" style="66"/>
    <col min="3329" max="3329" width="6.625" style="66" customWidth="1"/>
    <col min="3330" max="3330" width="7.25" style="66" customWidth="1"/>
    <col min="3331" max="3584" width="8.125" style="66"/>
    <col min="3585" max="3585" width="6.625" style="66" customWidth="1"/>
    <col min="3586" max="3586" width="7.25" style="66" customWidth="1"/>
    <col min="3587" max="3840" width="8.125" style="66"/>
    <col min="3841" max="3841" width="6.625" style="66" customWidth="1"/>
    <col min="3842" max="3842" width="7.25" style="66" customWidth="1"/>
    <col min="3843" max="4096" width="8.125" style="66"/>
    <col min="4097" max="4097" width="6.625" style="66" customWidth="1"/>
    <col min="4098" max="4098" width="7.25" style="66" customWidth="1"/>
    <col min="4099" max="4352" width="8.125" style="66"/>
    <col min="4353" max="4353" width="6.625" style="66" customWidth="1"/>
    <col min="4354" max="4354" width="7.25" style="66" customWidth="1"/>
    <col min="4355" max="4608" width="8.125" style="66"/>
    <col min="4609" max="4609" width="6.625" style="66" customWidth="1"/>
    <col min="4610" max="4610" width="7.25" style="66" customWidth="1"/>
    <col min="4611" max="4864" width="8.125" style="66"/>
    <col min="4865" max="4865" width="6.625" style="66" customWidth="1"/>
    <col min="4866" max="4866" width="7.25" style="66" customWidth="1"/>
    <col min="4867" max="5120" width="8.125" style="66"/>
    <col min="5121" max="5121" width="6.625" style="66" customWidth="1"/>
    <col min="5122" max="5122" width="7.25" style="66" customWidth="1"/>
    <col min="5123" max="5376" width="8.125" style="66"/>
    <col min="5377" max="5377" width="6.625" style="66" customWidth="1"/>
    <col min="5378" max="5378" width="7.25" style="66" customWidth="1"/>
    <col min="5379" max="5632" width="8.125" style="66"/>
    <col min="5633" max="5633" width="6.625" style="66" customWidth="1"/>
    <col min="5634" max="5634" width="7.25" style="66" customWidth="1"/>
    <col min="5635" max="5888" width="8.125" style="66"/>
    <col min="5889" max="5889" width="6.625" style="66" customWidth="1"/>
    <col min="5890" max="5890" width="7.25" style="66" customWidth="1"/>
    <col min="5891" max="6144" width="8.125" style="66"/>
    <col min="6145" max="6145" width="6.625" style="66" customWidth="1"/>
    <col min="6146" max="6146" width="7.25" style="66" customWidth="1"/>
    <col min="6147" max="6400" width="8.125" style="66"/>
    <col min="6401" max="6401" width="6.625" style="66" customWidth="1"/>
    <col min="6402" max="6402" width="7.25" style="66" customWidth="1"/>
    <col min="6403" max="6656" width="8.125" style="66"/>
    <col min="6657" max="6657" width="6.625" style="66" customWidth="1"/>
    <col min="6658" max="6658" width="7.25" style="66" customWidth="1"/>
    <col min="6659" max="6912" width="8.125" style="66"/>
    <col min="6913" max="6913" width="6.625" style="66" customWidth="1"/>
    <col min="6914" max="6914" width="7.25" style="66" customWidth="1"/>
    <col min="6915" max="7168" width="8.125" style="66"/>
    <col min="7169" max="7169" width="6.625" style="66" customWidth="1"/>
    <col min="7170" max="7170" width="7.25" style="66" customWidth="1"/>
    <col min="7171" max="7424" width="8.125" style="66"/>
    <col min="7425" max="7425" width="6.625" style="66" customWidth="1"/>
    <col min="7426" max="7426" width="7.25" style="66" customWidth="1"/>
    <col min="7427" max="7680" width="8.125" style="66"/>
    <col min="7681" max="7681" width="6.625" style="66" customWidth="1"/>
    <col min="7682" max="7682" width="7.25" style="66" customWidth="1"/>
    <col min="7683" max="7936" width="8.125" style="66"/>
    <col min="7937" max="7937" width="6.625" style="66" customWidth="1"/>
    <col min="7938" max="7938" width="7.25" style="66" customWidth="1"/>
    <col min="7939" max="8192" width="8.125" style="66"/>
    <col min="8193" max="8193" width="6.625" style="66" customWidth="1"/>
    <col min="8194" max="8194" width="7.25" style="66" customWidth="1"/>
    <col min="8195" max="8448" width="8.125" style="66"/>
    <col min="8449" max="8449" width="6.625" style="66" customWidth="1"/>
    <col min="8450" max="8450" width="7.25" style="66" customWidth="1"/>
    <col min="8451" max="8704" width="8.125" style="66"/>
    <col min="8705" max="8705" width="6.625" style="66" customWidth="1"/>
    <col min="8706" max="8706" width="7.25" style="66" customWidth="1"/>
    <col min="8707" max="8960" width="8.125" style="66"/>
    <col min="8961" max="8961" width="6.625" style="66" customWidth="1"/>
    <col min="8962" max="8962" width="7.25" style="66" customWidth="1"/>
    <col min="8963" max="9216" width="8.125" style="66"/>
    <col min="9217" max="9217" width="6.625" style="66" customWidth="1"/>
    <col min="9218" max="9218" width="7.25" style="66" customWidth="1"/>
    <col min="9219" max="9472" width="8.125" style="66"/>
    <col min="9473" max="9473" width="6.625" style="66" customWidth="1"/>
    <col min="9474" max="9474" width="7.25" style="66" customWidth="1"/>
    <col min="9475" max="9728" width="8.125" style="66"/>
    <col min="9729" max="9729" width="6.625" style="66" customWidth="1"/>
    <col min="9730" max="9730" width="7.25" style="66" customWidth="1"/>
    <col min="9731" max="9984" width="8.125" style="66"/>
    <col min="9985" max="9985" width="6.625" style="66" customWidth="1"/>
    <col min="9986" max="9986" width="7.25" style="66" customWidth="1"/>
    <col min="9987" max="10240" width="8.125" style="66"/>
    <col min="10241" max="10241" width="6.625" style="66" customWidth="1"/>
    <col min="10242" max="10242" width="7.25" style="66" customWidth="1"/>
    <col min="10243" max="10496" width="8.125" style="66"/>
    <col min="10497" max="10497" width="6.625" style="66" customWidth="1"/>
    <col min="10498" max="10498" width="7.25" style="66" customWidth="1"/>
    <col min="10499" max="10752" width="8.125" style="66"/>
    <col min="10753" max="10753" width="6.625" style="66" customWidth="1"/>
    <col min="10754" max="10754" width="7.25" style="66" customWidth="1"/>
    <col min="10755" max="11008" width="8.125" style="66"/>
    <col min="11009" max="11009" width="6.625" style="66" customWidth="1"/>
    <col min="11010" max="11010" width="7.25" style="66" customWidth="1"/>
    <col min="11011" max="11264" width="8.125" style="66"/>
    <col min="11265" max="11265" width="6.625" style="66" customWidth="1"/>
    <col min="11266" max="11266" width="7.25" style="66" customWidth="1"/>
    <col min="11267" max="11520" width="8.125" style="66"/>
    <col min="11521" max="11521" width="6.625" style="66" customWidth="1"/>
    <col min="11522" max="11522" width="7.25" style="66" customWidth="1"/>
    <col min="11523" max="11776" width="8.125" style="66"/>
    <col min="11777" max="11777" width="6.625" style="66" customWidth="1"/>
    <col min="11778" max="11778" width="7.25" style="66" customWidth="1"/>
    <col min="11779" max="12032" width="8.125" style="66"/>
    <col min="12033" max="12033" width="6.625" style="66" customWidth="1"/>
    <col min="12034" max="12034" width="7.25" style="66" customWidth="1"/>
    <col min="12035" max="12288" width="8.125" style="66"/>
    <col min="12289" max="12289" width="6.625" style="66" customWidth="1"/>
    <col min="12290" max="12290" width="7.25" style="66" customWidth="1"/>
    <col min="12291" max="12544" width="8.125" style="66"/>
    <col min="12545" max="12545" width="6.625" style="66" customWidth="1"/>
    <col min="12546" max="12546" width="7.25" style="66" customWidth="1"/>
    <col min="12547" max="12800" width="8.125" style="66"/>
    <col min="12801" max="12801" width="6.625" style="66" customWidth="1"/>
    <col min="12802" max="12802" width="7.25" style="66" customWidth="1"/>
    <col min="12803" max="13056" width="8.125" style="66"/>
    <col min="13057" max="13057" width="6.625" style="66" customWidth="1"/>
    <col min="13058" max="13058" width="7.25" style="66" customWidth="1"/>
    <col min="13059" max="13312" width="8.125" style="66"/>
    <col min="13313" max="13313" width="6.625" style="66" customWidth="1"/>
    <col min="13314" max="13314" width="7.25" style="66" customWidth="1"/>
    <col min="13315" max="13568" width="8.125" style="66"/>
    <col min="13569" max="13569" width="6.625" style="66" customWidth="1"/>
    <col min="13570" max="13570" width="7.25" style="66" customWidth="1"/>
    <col min="13571" max="13824" width="8.125" style="66"/>
    <col min="13825" max="13825" width="6.625" style="66" customWidth="1"/>
    <col min="13826" max="13826" width="7.25" style="66" customWidth="1"/>
    <col min="13827" max="14080" width="8.125" style="66"/>
    <col min="14081" max="14081" width="6.625" style="66" customWidth="1"/>
    <col min="14082" max="14082" width="7.25" style="66" customWidth="1"/>
    <col min="14083" max="14336" width="8.125" style="66"/>
    <col min="14337" max="14337" width="6.625" style="66" customWidth="1"/>
    <col min="14338" max="14338" width="7.25" style="66" customWidth="1"/>
    <col min="14339" max="14592" width="8.125" style="66"/>
    <col min="14593" max="14593" width="6.625" style="66" customWidth="1"/>
    <col min="14594" max="14594" width="7.25" style="66" customWidth="1"/>
    <col min="14595" max="14848" width="8.125" style="66"/>
    <col min="14849" max="14849" width="6.625" style="66" customWidth="1"/>
    <col min="14850" max="14850" width="7.25" style="66" customWidth="1"/>
    <col min="14851" max="15104" width="8.125" style="66"/>
    <col min="15105" max="15105" width="6.625" style="66" customWidth="1"/>
    <col min="15106" max="15106" width="7.25" style="66" customWidth="1"/>
    <col min="15107" max="15360" width="8.125" style="66"/>
    <col min="15361" max="15361" width="6.625" style="66" customWidth="1"/>
    <col min="15362" max="15362" width="7.25" style="66" customWidth="1"/>
    <col min="15363" max="15616" width="8.125" style="66"/>
    <col min="15617" max="15617" width="6.625" style="66" customWidth="1"/>
    <col min="15618" max="15618" width="7.25" style="66" customWidth="1"/>
    <col min="15619" max="15872" width="8.125" style="66"/>
    <col min="15873" max="15873" width="6.625" style="66" customWidth="1"/>
    <col min="15874" max="15874" width="7.25" style="66" customWidth="1"/>
    <col min="15875" max="16128" width="8.125" style="66"/>
    <col min="16129" max="16129" width="6.625" style="66" customWidth="1"/>
    <col min="16130" max="16130" width="7.25" style="66" customWidth="1"/>
    <col min="16131" max="16384" width="8.125" style="66"/>
  </cols>
  <sheetData>
    <row r="2" spans="1:1" x14ac:dyDescent="0.4">
      <c r="A2" s="67" t="s">
        <v>35</v>
      </c>
    </row>
    <row r="45" spans="1:1" x14ac:dyDescent="0.4">
      <c r="A45" s="67" t="s">
        <v>36</v>
      </c>
    </row>
    <row r="88" spans="1:1" x14ac:dyDescent="0.4">
      <c r="A88" s="67" t="s">
        <v>38</v>
      </c>
    </row>
    <row r="131" spans="1:1" x14ac:dyDescent="0.4">
      <c r="A131" s="67" t="s">
        <v>39</v>
      </c>
    </row>
    <row r="174" spans="1:1" x14ac:dyDescent="0.4">
      <c r="A174" s="67" t="s">
        <v>40</v>
      </c>
    </row>
    <row r="217" spans="1:1" x14ac:dyDescent="0.4">
      <c r="A217" s="67" t="s">
        <v>41</v>
      </c>
    </row>
    <row r="260" spans="1:1" x14ac:dyDescent="0.4">
      <c r="A260" s="67" t="s">
        <v>42</v>
      </c>
    </row>
    <row r="303" spans="1:1" x14ac:dyDescent="0.4">
      <c r="A303" s="67" t="s">
        <v>43</v>
      </c>
    </row>
    <row r="346" spans="1:1" x14ac:dyDescent="0.4">
      <c r="A346" s="67" t="s">
        <v>44</v>
      </c>
    </row>
    <row r="389" spans="1:1" x14ac:dyDescent="0.4">
      <c r="A389" s="67" t="s">
        <v>45</v>
      </c>
    </row>
    <row r="432" spans="1:1" x14ac:dyDescent="0.4">
      <c r="A432" s="67" t="s">
        <v>46</v>
      </c>
    </row>
    <row r="475" spans="1:1" x14ac:dyDescent="0.4">
      <c r="A475" s="70" t="s">
        <v>47</v>
      </c>
    </row>
    <row r="518" spans="1:1" x14ac:dyDescent="0.4">
      <c r="A518" s="67" t="s">
        <v>48</v>
      </c>
    </row>
    <row r="561" spans="1:1" x14ac:dyDescent="0.4">
      <c r="A561" s="67" t="s">
        <v>49</v>
      </c>
    </row>
    <row r="604" spans="1:1" x14ac:dyDescent="0.4">
      <c r="A604" s="67" t="s">
        <v>50</v>
      </c>
    </row>
    <row r="647" spans="1:1" x14ac:dyDescent="0.4">
      <c r="A647" s="67" t="s">
        <v>51</v>
      </c>
    </row>
    <row r="690" spans="1:1" x14ac:dyDescent="0.4">
      <c r="A690" s="67" t="s">
        <v>52</v>
      </c>
    </row>
    <row r="733" spans="1:1" x14ac:dyDescent="0.4">
      <c r="A733" s="67" t="s">
        <v>53</v>
      </c>
    </row>
    <row r="776" spans="1:1" x14ac:dyDescent="0.4">
      <c r="A776" s="67" t="s">
        <v>54</v>
      </c>
    </row>
    <row r="819" spans="1:1" x14ac:dyDescent="0.4">
      <c r="A819" s="67" t="s">
        <v>55</v>
      </c>
    </row>
    <row r="862" spans="1:1" x14ac:dyDescent="0.4">
      <c r="A862" s="67" t="s">
        <v>56</v>
      </c>
    </row>
    <row r="905" spans="1:1" x14ac:dyDescent="0.4">
      <c r="A905" s="67" t="s">
        <v>57</v>
      </c>
    </row>
    <row r="948" spans="1:1" x14ac:dyDescent="0.4">
      <c r="A948" s="67" t="s">
        <v>58</v>
      </c>
    </row>
    <row r="991" spans="1:1" x14ac:dyDescent="0.4">
      <c r="A991" s="67" t="s">
        <v>59</v>
      </c>
    </row>
    <row r="1034" spans="1:1" x14ac:dyDescent="0.4">
      <c r="A1034" s="67" t="s">
        <v>60</v>
      </c>
    </row>
    <row r="1077" spans="1:1" x14ac:dyDescent="0.4">
      <c r="A1077" s="67" t="s">
        <v>61</v>
      </c>
    </row>
    <row r="1120" spans="1:1" x14ac:dyDescent="0.4">
      <c r="A1120" s="67" t="s">
        <v>62</v>
      </c>
    </row>
    <row r="1163" spans="1:1" x14ac:dyDescent="0.4">
      <c r="A1163" s="67" t="s">
        <v>63</v>
      </c>
    </row>
    <row r="1206" spans="1:1" x14ac:dyDescent="0.4">
      <c r="A1206" s="67" t="s">
        <v>64</v>
      </c>
    </row>
    <row r="1249" spans="1:1" x14ac:dyDescent="0.4">
      <c r="A1249" s="67" t="s">
        <v>65</v>
      </c>
    </row>
    <row r="1292" spans="1:1" x14ac:dyDescent="0.4">
      <c r="A1292" s="67" t="s">
        <v>66</v>
      </c>
    </row>
    <row r="1335" spans="1:1" x14ac:dyDescent="0.4">
      <c r="A1335" s="67" t="s">
        <v>67</v>
      </c>
    </row>
    <row r="1378" spans="1:1" x14ac:dyDescent="0.4">
      <c r="A1378" s="67" t="s">
        <v>68</v>
      </c>
    </row>
    <row r="1421" spans="1:1" x14ac:dyDescent="0.4">
      <c r="A1421" s="67" t="s">
        <v>69</v>
      </c>
    </row>
    <row r="1464" spans="1:1" x14ac:dyDescent="0.4">
      <c r="A1464" s="67" t="s">
        <v>70</v>
      </c>
    </row>
    <row r="1507" spans="1:1" x14ac:dyDescent="0.4">
      <c r="A1507" s="67" t="s">
        <v>71</v>
      </c>
    </row>
    <row r="1550" spans="1:1" x14ac:dyDescent="0.4">
      <c r="A1550" s="67" t="s">
        <v>72</v>
      </c>
    </row>
    <row r="1593" spans="1:1" x14ac:dyDescent="0.4">
      <c r="A1593" s="67" t="s">
        <v>73</v>
      </c>
    </row>
    <row r="1636" spans="1:1" x14ac:dyDescent="0.4">
      <c r="A1636" s="67" t="s">
        <v>74</v>
      </c>
    </row>
    <row r="1679" spans="1:1" x14ac:dyDescent="0.4">
      <c r="A1679" s="67" t="s">
        <v>75</v>
      </c>
    </row>
    <row r="1722" spans="1:1" x14ac:dyDescent="0.4">
      <c r="A1722" s="67" t="s">
        <v>76</v>
      </c>
    </row>
    <row r="1765" spans="1:1" x14ac:dyDescent="0.4">
      <c r="A1765" s="67" t="s">
        <v>77</v>
      </c>
    </row>
    <row r="1808" spans="1:1" x14ac:dyDescent="0.4">
      <c r="A1808" s="67" t="s">
        <v>78</v>
      </c>
    </row>
    <row r="1851" spans="1:1" x14ac:dyDescent="0.4">
      <c r="A1851" s="67" t="s">
        <v>79</v>
      </c>
    </row>
    <row r="1894" spans="1:1" x14ac:dyDescent="0.4">
      <c r="A1894" s="67" t="s">
        <v>80</v>
      </c>
    </row>
    <row r="1937" spans="1:1" x14ac:dyDescent="0.4">
      <c r="A1937" s="67" t="s">
        <v>81</v>
      </c>
    </row>
    <row r="1980" spans="1:1" x14ac:dyDescent="0.4">
      <c r="A1980" s="67" t="s">
        <v>82</v>
      </c>
    </row>
    <row r="2022" spans="1:1" x14ac:dyDescent="0.4">
      <c r="A2022" s="67" t="s">
        <v>83</v>
      </c>
    </row>
    <row r="2065" spans="1:1" x14ac:dyDescent="0.4">
      <c r="A2065" s="67" t="s">
        <v>84</v>
      </c>
    </row>
    <row r="2108" spans="1:1" x14ac:dyDescent="0.4">
      <c r="A2108" s="67" t="s">
        <v>85</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38"/>
  <sheetViews>
    <sheetView zoomScale="145" zoomScaleSheetLayoutView="100" workbookViewId="0">
      <selection activeCell="L29" sqref="L29"/>
    </sheetView>
  </sheetViews>
  <sheetFormatPr defaultColWidth="8.125" defaultRowHeight="13.5" x14ac:dyDescent="0.4"/>
  <cols>
    <col min="1" max="16384" width="8.125" style="46"/>
  </cols>
  <sheetData>
    <row r="1" spans="1:10" x14ac:dyDescent="0.4">
      <c r="A1" s="46" t="s">
        <v>25</v>
      </c>
    </row>
    <row r="2" spans="1:10" ht="13.5" customHeight="1" x14ac:dyDescent="0.4">
      <c r="A2" s="97" t="s">
        <v>101</v>
      </c>
      <c r="B2" s="97"/>
      <c r="C2" s="97"/>
      <c r="D2" s="97"/>
      <c r="E2" s="97"/>
      <c r="F2" s="97"/>
      <c r="G2" s="97"/>
      <c r="H2" s="97"/>
      <c r="I2" s="97"/>
      <c r="J2" s="97"/>
    </row>
    <row r="3" spans="1:10" x14ac:dyDescent="0.4">
      <c r="A3" s="97"/>
      <c r="B3" s="97"/>
      <c r="C3" s="97"/>
      <c r="D3" s="97"/>
      <c r="E3" s="97"/>
      <c r="F3" s="97"/>
      <c r="G3" s="97"/>
      <c r="H3" s="97"/>
      <c r="I3" s="97"/>
      <c r="J3" s="97"/>
    </row>
    <row r="4" spans="1:10" x14ac:dyDescent="0.4">
      <c r="A4" s="97"/>
      <c r="B4" s="97"/>
      <c r="C4" s="97"/>
      <c r="D4" s="97"/>
      <c r="E4" s="97"/>
      <c r="F4" s="97"/>
      <c r="G4" s="97"/>
      <c r="H4" s="97"/>
      <c r="I4" s="97"/>
      <c r="J4" s="97"/>
    </row>
    <row r="5" spans="1:10" x14ac:dyDescent="0.4">
      <c r="A5" s="97"/>
      <c r="B5" s="97"/>
      <c r="C5" s="97"/>
      <c r="D5" s="97"/>
      <c r="E5" s="97"/>
      <c r="F5" s="97"/>
      <c r="G5" s="97"/>
      <c r="H5" s="97"/>
      <c r="I5" s="97"/>
      <c r="J5" s="97"/>
    </row>
    <row r="6" spans="1:10" x14ac:dyDescent="0.4">
      <c r="A6" s="97"/>
      <c r="B6" s="97"/>
      <c r="C6" s="97"/>
      <c r="D6" s="97"/>
      <c r="E6" s="97"/>
      <c r="F6" s="97"/>
      <c r="G6" s="97"/>
      <c r="H6" s="97"/>
      <c r="I6" s="97"/>
      <c r="J6" s="97"/>
    </row>
    <row r="7" spans="1:10" x14ac:dyDescent="0.4">
      <c r="A7" s="97"/>
      <c r="B7" s="97"/>
      <c r="C7" s="97"/>
      <c r="D7" s="97"/>
      <c r="E7" s="97"/>
      <c r="F7" s="97"/>
      <c r="G7" s="97"/>
      <c r="H7" s="97"/>
      <c r="I7" s="97"/>
      <c r="J7" s="97"/>
    </row>
    <row r="8" spans="1:10" x14ac:dyDescent="0.4">
      <c r="A8" s="97"/>
      <c r="B8" s="97"/>
      <c r="C8" s="97"/>
      <c r="D8" s="97"/>
      <c r="E8" s="97"/>
      <c r="F8" s="97"/>
      <c r="G8" s="97"/>
      <c r="H8" s="97"/>
      <c r="I8" s="97"/>
      <c r="J8" s="97"/>
    </row>
    <row r="9" spans="1:10" x14ac:dyDescent="0.4">
      <c r="A9" s="97"/>
      <c r="B9" s="97"/>
      <c r="C9" s="97"/>
      <c r="D9" s="97"/>
      <c r="E9" s="97"/>
      <c r="F9" s="97"/>
      <c r="G9" s="97"/>
      <c r="H9" s="97"/>
      <c r="I9" s="97"/>
      <c r="J9" s="97"/>
    </row>
    <row r="10" spans="1:10" x14ac:dyDescent="0.4">
      <c r="A10" s="97"/>
      <c r="B10" s="97"/>
      <c r="C10" s="97"/>
      <c r="D10" s="97"/>
      <c r="E10" s="97"/>
      <c r="F10" s="97"/>
      <c r="G10" s="97"/>
      <c r="H10" s="97"/>
      <c r="I10" s="97"/>
      <c r="J10" s="97"/>
    </row>
    <row r="11" spans="1:10" x14ac:dyDescent="0.4">
      <c r="A11" s="97"/>
      <c r="B11" s="97"/>
      <c r="C11" s="97"/>
      <c r="D11" s="97"/>
      <c r="E11" s="97"/>
      <c r="F11" s="97"/>
      <c r="G11" s="97"/>
      <c r="H11" s="97"/>
      <c r="I11" s="97"/>
      <c r="J11" s="97"/>
    </row>
    <row r="12" spans="1:10" x14ac:dyDescent="0.4">
      <c r="A12" s="97"/>
      <c r="B12" s="97"/>
      <c r="C12" s="97"/>
      <c r="D12" s="97"/>
      <c r="E12" s="97"/>
      <c r="F12" s="97"/>
      <c r="G12" s="97"/>
      <c r="H12" s="97"/>
      <c r="I12" s="97"/>
      <c r="J12" s="97"/>
    </row>
    <row r="14" spans="1:10" x14ac:dyDescent="0.4">
      <c r="A14" s="46" t="s">
        <v>26</v>
      </c>
    </row>
    <row r="15" spans="1:10" x14ac:dyDescent="0.4">
      <c r="A15" s="95" t="s">
        <v>100</v>
      </c>
      <c r="B15" s="96"/>
      <c r="C15" s="96"/>
      <c r="D15" s="96"/>
      <c r="E15" s="96"/>
      <c r="F15" s="96"/>
      <c r="G15" s="96"/>
      <c r="H15" s="96"/>
      <c r="I15" s="96"/>
      <c r="J15" s="96"/>
    </row>
    <row r="16" spans="1:10" x14ac:dyDescent="0.4">
      <c r="A16" s="96"/>
      <c r="B16" s="96"/>
      <c r="C16" s="96"/>
      <c r="D16" s="96"/>
      <c r="E16" s="96"/>
      <c r="F16" s="96"/>
      <c r="G16" s="96"/>
      <c r="H16" s="96"/>
      <c r="I16" s="96"/>
      <c r="J16" s="96"/>
    </row>
    <row r="17" spans="1:10" x14ac:dyDescent="0.4">
      <c r="A17" s="96"/>
      <c r="B17" s="96"/>
      <c r="C17" s="96"/>
      <c r="D17" s="96"/>
      <c r="E17" s="96"/>
      <c r="F17" s="96"/>
      <c r="G17" s="96"/>
      <c r="H17" s="96"/>
      <c r="I17" s="96"/>
      <c r="J17" s="96"/>
    </row>
    <row r="18" spans="1:10" x14ac:dyDescent="0.4">
      <c r="A18" s="96"/>
      <c r="B18" s="96"/>
      <c r="C18" s="96"/>
      <c r="D18" s="96"/>
      <c r="E18" s="96"/>
      <c r="F18" s="96"/>
      <c r="G18" s="96"/>
      <c r="H18" s="96"/>
      <c r="I18" s="96"/>
      <c r="J18" s="96"/>
    </row>
    <row r="19" spans="1:10" x14ac:dyDescent="0.4">
      <c r="A19" s="96"/>
      <c r="B19" s="96"/>
      <c r="C19" s="96"/>
      <c r="D19" s="96"/>
      <c r="E19" s="96"/>
      <c r="F19" s="96"/>
      <c r="G19" s="96"/>
      <c r="H19" s="96"/>
      <c r="I19" s="96"/>
      <c r="J19" s="96"/>
    </row>
    <row r="20" spans="1:10" x14ac:dyDescent="0.4">
      <c r="A20" s="96"/>
      <c r="B20" s="96"/>
      <c r="C20" s="96"/>
      <c r="D20" s="96"/>
      <c r="E20" s="96"/>
      <c r="F20" s="96"/>
      <c r="G20" s="96"/>
      <c r="H20" s="96"/>
      <c r="I20" s="96"/>
      <c r="J20" s="96"/>
    </row>
    <row r="21" spans="1:10" x14ac:dyDescent="0.4">
      <c r="A21" s="96"/>
      <c r="B21" s="96"/>
      <c r="C21" s="96"/>
      <c r="D21" s="96"/>
      <c r="E21" s="96"/>
      <c r="F21" s="96"/>
      <c r="G21" s="96"/>
      <c r="H21" s="96"/>
      <c r="I21" s="96"/>
      <c r="J21" s="96"/>
    </row>
    <row r="22" spans="1:10" x14ac:dyDescent="0.4">
      <c r="A22" s="96"/>
      <c r="B22" s="96"/>
      <c r="C22" s="96"/>
      <c r="D22" s="96"/>
      <c r="E22" s="96"/>
      <c r="F22" s="96"/>
      <c r="G22" s="96"/>
      <c r="H22" s="96"/>
      <c r="I22" s="96"/>
      <c r="J22" s="96"/>
    </row>
    <row r="24" spans="1:10" x14ac:dyDescent="0.4">
      <c r="A24" s="46" t="s">
        <v>27</v>
      </c>
    </row>
    <row r="25" spans="1:10" s="69" customFormat="1" ht="13.5" customHeight="1" x14ac:dyDescent="0.4">
      <c r="A25" s="97" t="s">
        <v>102</v>
      </c>
      <c r="B25" s="97"/>
      <c r="C25" s="97"/>
      <c r="D25" s="97"/>
      <c r="E25" s="97"/>
      <c r="F25" s="97"/>
      <c r="G25" s="97"/>
      <c r="H25" s="97"/>
      <c r="I25" s="97"/>
      <c r="J25" s="97"/>
    </row>
    <row r="26" spans="1:10" s="69" customFormat="1" ht="13.5" customHeight="1" x14ac:dyDescent="0.4">
      <c r="A26" s="97"/>
      <c r="B26" s="97"/>
      <c r="C26" s="97"/>
      <c r="D26" s="97"/>
      <c r="E26" s="97"/>
      <c r="F26" s="97"/>
      <c r="G26" s="97"/>
      <c r="H26" s="97"/>
      <c r="I26" s="97"/>
      <c r="J26" s="97"/>
    </row>
    <row r="27" spans="1:10" s="69" customFormat="1" ht="13.5" customHeight="1" x14ac:dyDescent="0.4">
      <c r="A27" s="97"/>
      <c r="B27" s="97"/>
      <c r="C27" s="97"/>
      <c r="D27" s="97"/>
      <c r="E27" s="97"/>
      <c r="F27" s="97"/>
      <c r="G27" s="97"/>
      <c r="H27" s="97"/>
      <c r="I27" s="97"/>
      <c r="J27" s="97"/>
    </row>
    <row r="28" spans="1:10" s="69" customFormat="1" ht="13.5" customHeight="1" x14ac:dyDescent="0.4">
      <c r="A28" s="97"/>
      <c r="B28" s="97"/>
      <c r="C28" s="97"/>
      <c r="D28" s="97"/>
      <c r="E28" s="97"/>
      <c r="F28" s="97"/>
      <c r="G28" s="97"/>
      <c r="H28" s="97"/>
      <c r="I28" s="97"/>
      <c r="J28" s="97"/>
    </row>
    <row r="29" spans="1:10" s="69" customFormat="1" ht="13.5" customHeight="1" x14ac:dyDescent="0.4">
      <c r="A29" s="97"/>
      <c r="B29" s="97"/>
      <c r="C29" s="97"/>
      <c r="D29" s="97"/>
      <c r="E29" s="97"/>
      <c r="F29" s="97"/>
      <c r="G29" s="97"/>
      <c r="H29" s="97"/>
      <c r="I29" s="97"/>
      <c r="J29" s="97"/>
    </row>
    <row r="30" spans="1:10" s="69" customFormat="1" ht="13.5" customHeight="1" x14ac:dyDescent="0.4">
      <c r="A30" s="97"/>
      <c r="B30" s="97"/>
      <c r="C30" s="97"/>
      <c r="D30" s="97"/>
      <c r="E30" s="97"/>
      <c r="F30" s="97"/>
      <c r="G30" s="97"/>
      <c r="H30" s="97"/>
      <c r="I30" s="97"/>
      <c r="J30" s="97"/>
    </row>
    <row r="31" spans="1:10" s="69" customFormat="1" ht="13.5" customHeight="1" x14ac:dyDescent="0.4">
      <c r="A31" s="97"/>
      <c r="B31" s="97"/>
      <c r="C31" s="97"/>
      <c r="D31" s="97"/>
      <c r="E31" s="97"/>
      <c r="F31" s="97"/>
      <c r="G31" s="97"/>
      <c r="H31" s="97"/>
      <c r="I31" s="97"/>
      <c r="J31" s="97"/>
    </row>
    <row r="32" spans="1:10" s="69" customFormat="1" ht="13.5" customHeight="1" x14ac:dyDescent="0.4">
      <c r="A32" s="97"/>
      <c r="B32" s="97"/>
      <c r="C32" s="97"/>
      <c r="D32" s="97"/>
      <c r="E32" s="97"/>
      <c r="F32" s="97"/>
      <c r="G32" s="97"/>
      <c r="H32" s="97"/>
      <c r="I32" s="97"/>
      <c r="J32" s="97"/>
    </row>
    <row r="33" spans="1:10" s="69" customFormat="1" ht="13.5" customHeight="1" x14ac:dyDescent="0.4">
      <c r="A33" s="97"/>
      <c r="B33" s="97"/>
      <c r="C33" s="97"/>
      <c r="D33" s="97"/>
      <c r="E33" s="97"/>
      <c r="F33" s="97"/>
      <c r="G33" s="97"/>
      <c r="H33" s="97"/>
      <c r="I33" s="97"/>
      <c r="J33" s="97"/>
    </row>
    <row r="34" spans="1:10" s="69" customFormat="1" ht="13.5" customHeight="1" x14ac:dyDescent="0.4">
      <c r="A34" s="97"/>
      <c r="B34" s="97"/>
      <c r="C34" s="97"/>
      <c r="D34" s="97"/>
      <c r="E34" s="97"/>
      <c r="F34" s="97"/>
      <c r="G34" s="97"/>
      <c r="H34" s="97"/>
      <c r="I34" s="97"/>
      <c r="J34" s="97"/>
    </row>
    <row r="35" spans="1:10" s="69" customFormat="1" ht="13.5" customHeight="1" x14ac:dyDescent="0.4">
      <c r="A35" s="97"/>
      <c r="B35" s="97"/>
      <c r="C35" s="97"/>
      <c r="D35" s="97"/>
      <c r="E35" s="97"/>
      <c r="F35" s="97"/>
      <c r="G35" s="97"/>
      <c r="H35" s="97"/>
      <c r="I35" s="97"/>
      <c r="J35" s="97"/>
    </row>
    <row r="36" spans="1:10" s="69" customFormat="1" ht="13.5" customHeight="1" x14ac:dyDescent="0.4">
      <c r="A36" s="97"/>
      <c r="B36" s="97"/>
      <c r="C36" s="97"/>
      <c r="D36" s="97"/>
      <c r="E36" s="97"/>
      <c r="F36" s="97"/>
      <c r="G36" s="97"/>
      <c r="H36" s="97"/>
      <c r="I36" s="97"/>
      <c r="J36" s="97"/>
    </row>
    <row r="37" spans="1:10" s="69" customFormat="1" ht="13.5" customHeight="1" x14ac:dyDescent="0.4">
      <c r="A37" s="97"/>
      <c r="B37" s="97"/>
      <c r="C37" s="97"/>
      <c r="D37" s="97"/>
      <c r="E37" s="97"/>
      <c r="F37" s="97"/>
      <c r="G37" s="97"/>
      <c r="H37" s="97"/>
      <c r="I37" s="97"/>
      <c r="J37" s="97"/>
    </row>
    <row r="38" spans="1:10" x14ac:dyDescent="0.4">
      <c r="A38" s="97"/>
      <c r="B38" s="97"/>
      <c r="C38" s="97"/>
      <c r="D38" s="97"/>
      <c r="E38" s="97"/>
      <c r="F38" s="97"/>
      <c r="G38" s="97"/>
      <c r="H38" s="97"/>
      <c r="I38" s="97"/>
      <c r="J38" s="97"/>
    </row>
  </sheetData>
  <mergeCells count="3">
    <mergeCell ref="A15:J22"/>
    <mergeCell ref="A25:J38"/>
    <mergeCell ref="A2:J12"/>
  </mergeCells>
  <phoneticPr fontId="1"/>
  <pageMargins left="0.75" right="0.75" top="1" bottom="1" header="0.51111111111111107" footer="0.51111111111111107"/>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D6" sqref="D6"/>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27" t="s">
        <v>14</v>
      </c>
      <c r="B1" s="28"/>
      <c r="C1" s="29"/>
      <c r="D1" s="30"/>
      <c r="E1" s="29"/>
      <c r="F1" s="30"/>
      <c r="G1" s="29"/>
      <c r="H1" s="30"/>
    </row>
    <row r="2" spans="1:8" x14ac:dyDescent="0.4">
      <c r="A2" s="31"/>
      <c r="B2" s="29"/>
      <c r="C2" s="29"/>
      <c r="D2" s="30"/>
      <c r="E2" s="29"/>
      <c r="F2" s="30"/>
      <c r="G2" s="29"/>
      <c r="H2" s="30"/>
    </row>
    <row r="3" spans="1:8" x14ac:dyDescent="0.4">
      <c r="A3" s="32" t="s">
        <v>15</v>
      </c>
      <c r="B3" s="32" t="s">
        <v>16</v>
      </c>
      <c r="C3" s="32" t="s">
        <v>17</v>
      </c>
      <c r="D3" s="33" t="s">
        <v>18</v>
      </c>
      <c r="E3" s="32" t="s">
        <v>19</v>
      </c>
      <c r="F3" s="33" t="s">
        <v>18</v>
      </c>
      <c r="G3" s="32" t="s">
        <v>20</v>
      </c>
      <c r="H3" s="33" t="s">
        <v>18</v>
      </c>
    </row>
    <row r="4" spans="1:8" x14ac:dyDescent="0.4">
      <c r="A4" s="34" t="s">
        <v>21</v>
      </c>
      <c r="B4" s="34" t="s">
        <v>37</v>
      </c>
      <c r="C4" s="34" t="s">
        <v>87</v>
      </c>
      <c r="D4" s="35" t="s">
        <v>89</v>
      </c>
      <c r="E4" s="34" t="s">
        <v>87</v>
      </c>
      <c r="F4" s="35" t="s">
        <v>89</v>
      </c>
      <c r="G4" s="34" t="s">
        <v>87</v>
      </c>
      <c r="H4" s="35" t="s">
        <v>88</v>
      </c>
    </row>
    <row r="5" spans="1:8" x14ac:dyDescent="0.4">
      <c r="A5" s="34" t="s">
        <v>21</v>
      </c>
      <c r="B5" s="34" t="s">
        <v>90</v>
      </c>
      <c r="C5" s="34" t="s">
        <v>87</v>
      </c>
      <c r="D5" s="35" t="s">
        <v>92</v>
      </c>
      <c r="E5" s="34" t="s">
        <v>87</v>
      </c>
      <c r="F5" s="36" t="s">
        <v>92</v>
      </c>
      <c r="G5" s="34" t="s">
        <v>87</v>
      </c>
      <c r="H5" s="36" t="s">
        <v>91</v>
      </c>
    </row>
    <row r="6" spans="1:8" x14ac:dyDescent="0.4">
      <c r="A6" s="34" t="s">
        <v>21</v>
      </c>
      <c r="B6" s="34"/>
      <c r="C6" s="34"/>
      <c r="D6" s="36"/>
      <c r="E6" s="34"/>
      <c r="F6" s="36"/>
      <c r="G6" s="34"/>
      <c r="H6" s="36"/>
    </row>
    <row r="7" spans="1:8" x14ac:dyDescent="0.4">
      <c r="A7" s="34" t="s">
        <v>21</v>
      </c>
      <c r="B7" s="34"/>
      <c r="C7" s="34"/>
      <c r="D7" s="36"/>
      <c r="E7" s="34"/>
      <c r="F7" s="36"/>
      <c r="G7" s="34"/>
      <c r="H7" s="36"/>
    </row>
    <row r="8" spans="1:8" x14ac:dyDescent="0.4">
      <c r="A8" s="34" t="s">
        <v>21</v>
      </c>
      <c r="B8" s="34"/>
      <c r="C8" s="34"/>
      <c r="D8" s="36"/>
      <c r="E8" s="34"/>
      <c r="F8" s="36"/>
      <c r="G8" s="34"/>
      <c r="H8" s="36"/>
    </row>
    <row r="9" spans="1:8" x14ac:dyDescent="0.4">
      <c r="A9" s="34" t="s">
        <v>21</v>
      </c>
      <c r="B9" s="34"/>
      <c r="C9" s="34"/>
      <c r="D9" s="36"/>
      <c r="E9" s="34"/>
      <c r="F9" s="36"/>
      <c r="G9" s="34"/>
      <c r="H9" s="36"/>
    </row>
    <row r="10" spans="1:8" x14ac:dyDescent="0.4">
      <c r="A10" s="34" t="s">
        <v>21</v>
      </c>
      <c r="B10" s="34"/>
      <c r="C10" s="34"/>
      <c r="D10" s="36"/>
      <c r="E10" s="34"/>
      <c r="F10" s="36"/>
      <c r="G10" s="34"/>
      <c r="H10" s="36"/>
    </row>
    <row r="11" spans="1:8" x14ac:dyDescent="0.4">
      <c r="A11" s="34" t="s">
        <v>21</v>
      </c>
      <c r="B11" s="34"/>
      <c r="C11" s="34"/>
      <c r="D11" s="36"/>
      <c r="E11" s="34"/>
      <c r="F11" s="36"/>
      <c r="G11" s="34"/>
      <c r="H11" s="36"/>
    </row>
    <row r="12" spans="1:8" x14ac:dyDescent="0.4">
      <c r="A12" s="31"/>
      <c r="B12" s="29"/>
      <c r="C12" s="29"/>
      <c r="D12" s="30"/>
      <c r="E12" s="29"/>
      <c r="F12" s="30"/>
      <c r="G12" s="29"/>
      <c r="H12" s="30"/>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HARUMI</cp:lastModifiedBy>
  <dcterms:created xsi:type="dcterms:W3CDTF">2020-09-18T03:10:57Z</dcterms:created>
  <dcterms:modified xsi:type="dcterms:W3CDTF">2022-08-25T07:59:40Z</dcterms:modified>
</cp:coreProperties>
</file>