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HARUMI\Desktop\"/>
    </mc:Choice>
  </mc:AlternateContent>
  <xr:revisionPtr revIDLastSave="0" documentId="13_ncr:1_{AD5E7C1F-C9A0-4A0D-9356-BFA58D07C6B6}" xr6:coauthVersionLast="47" xr6:coauthVersionMax="47" xr10:uidLastSave="{00000000-0000-0000-0000-000000000000}"/>
  <bookViews>
    <workbookView xWindow="-120" yWindow="-120" windowWidth="29040" windowHeight="15840" xr2:uid="{00000000-000D-0000-FFFF-FFFF00000000}"/>
  </bookViews>
  <sheets>
    <sheet name="検証シート" sheetId="1" r:id="rId1"/>
    <sheet name="画像" sheetId="6"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9" i="1" l="1"/>
  <c r="K59" i="1"/>
  <c r="D59" i="1"/>
  <c r="D61" i="1" l="1"/>
  <c r="E61" i="1"/>
  <c r="F61" i="1"/>
  <c r="E59" i="1"/>
  <c r="I8" i="1" l="1"/>
  <c r="H8" i="1"/>
  <c r="G8" i="1"/>
  <c r="F60" i="1"/>
  <c r="F62" i="1" s="1"/>
  <c r="E60" i="1"/>
  <c r="E62" i="1" s="1"/>
  <c r="D60" i="1"/>
  <c r="D62" i="1" s="1"/>
  <c r="J9" i="1" l="1"/>
  <c r="M9" i="1" s="1"/>
  <c r="K9" i="1"/>
  <c r="N9" i="1" s="1"/>
  <c r="L9" i="1"/>
  <c r="O9" i="1" s="1"/>
  <c r="G9" i="1" l="1"/>
  <c r="J10" i="1" s="1"/>
  <c r="M10" i="1" s="1"/>
  <c r="I9" i="1"/>
  <c r="L10" i="1" s="1"/>
  <c r="O10" i="1" s="1"/>
  <c r="H9" i="1"/>
  <c r="K10" i="1" s="1"/>
  <c r="N10" i="1" s="1"/>
  <c r="H10" i="1" s="1"/>
  <c r="G10" i="1" l="1"/>
  <c r="J11" i="1" s="1"/>
  <c r="M11" i="1" s="1"/>
  <c r="I10" i="1"/>
  <c r="L11" i="1" l="1"/>
  <c r="O11" i="1" s="1"/>
  <c r="G11" i="1"/>
  <c r="K11" i="1"/>
  <c r="N11" i="1" s="1"/>
  <c r="H11" i="1" l="1"/>
  <c r="K12" i="1" s="1"/>
  <c r="N12" i="1" s="1"/>
  <c r="H12" i="1" s="1"/>
  <c r="I11" i="1"/>
  <c r="L12" i="1" s="1"/>
  <c r="O12" i="1" s="1"/>
  <c r="I12" i="1" s="1"/>
  <c r="J12" i="1"/>
  <c r="M12" i="1" s="1"/>
  <c r="G12" i="1" l="1"/>
  <c r="L13" i="1"/>
  <c r="O13" i="1" s="1"/>
  <c r="I13" i="1" s="1"/>
  <c r="K13" i="1"/>
  <c r="N13" i="1" s="1"/>
  <c r="L14" i="1" l="1"/>
  <c r="O14" i="1" s="1"/>
  <c r="I14" i="1" s="1"/>
  <c r="J13" i="1"/>
  <c r="M13" i="1" s="1"/>
  <c r="H13" i="1"/>
  <c r="G13" i="1" l="1"/>
  <c r="J14" i="1" s="1"/>
  <c r="M14" i="1" s="1"/>
  <c r="G14" i="1" s="1"/>
  <c r="L15" i="1"/>
  <c r="O15" i="1" s="1"/>
  <c r="I15" i="1" s="1"/>
  <c r="K14" i="1"/>
  <c r="N14" i="1" s="1"/>
  <c r="H14" i="1" l="1"/>
  <c r="K15" i="1" s="1"/>
  <c r="N15" i="1" s="1"/>
  <c r="H15" i="1" s="1"/>
  <c r="L16" i="1"/>
  <c r="O16" i="1" s="1"/>
  <c r="I16" i="1" s="1"/>
  <c r="J15" i="1"/>
  <c r="M15" i="1" s="1"/>
  <c r="G15" i="1" s="1"/>
  <c r="J16" i="1" l="1"/>
  <c r="M16" i="1" s="1"/>
  <c r="G16" i="1" s="1"/>
  <c r="K16" i="1"/>
  <c r="N16" i="1" s="1"/>
  <c r="H16" i="1" s="1"/>
  <c r="L17" i="1"/>
  <c r="O17" i="1" s="1"/>
  <c r="I17" i="1" s="1"/>
  <c r="L18" i="1" l="1"/>
  <c r="O18" i="1" s="1"/>
  <c r="I18" i="1" s="1"/>
  <c r="K17" i="1"/>
  <c r="N17" i="1" s="1"/>
  <c r="H17" i="1" s="1"/>
  <c r="J17" i="1"/>
  <c r="M17" i="1" s="1"/>
  <c r="G17" i="1" s="1"/>
  <c r="J18" i="1" l="1"/>
  <c r="M18" i="1" s="1"/>
  <c r="G18" i="1" s="1"/>
  <c r="K18" i="1"/>
  <c r="N18" i="1" s="1"/>
  <c r="H18" i="1" s="1"/>
  <c r="L19" i="1"/>
  <c r="O19" i="1" s="1"/>
  <c r="I19" i="1" s="1"/>
  <c r="L20" i="1" l="1"/>
  <c r="O20" i="1" s="1"/>
  <c r="I20" i="1" s="1"/>
  <c r="K19" i="1"/>
  <c r="N19" i="1" s="1"/>
  <c r="H19" i="1" s="1"/>
  <c r="J19" i="1"/>
  <c r="M19" i="1" s="1"/>
  <c r="G19" i="1" s="1"/>
  <c r="J20" i="1" l="1"/>
  <c r="M20" i="1" s="1"/>
  <c r="G20" i="1" s="1"/>
  <c r="K20" i="1"/>
  <c r="N20" i="1" s="1"/>
  <c r="H20" i="1" s="1"/>
  <c r="L21" i="1"/>
  <c r="O21" i="1" s="1"/>
  <c r="I21" i="1" s="1"/>
  <c r="L22" i="1" l="1"/>
  <c r="O22" i="1" s="1"/>
  <c r="I22" i="1" s="1"/>
  <c r="K21" i="1"/>
  <c r="N21" i="1" s="1"/>
  <c r="H21" i="1" s="1"/>
  <c r="J21" i="1"/>
  <c r="M21" i="1" s="1"/>
  <c r="G21" i="1" s="1"/>
  <c r="J22" i="1" l="1"/>
  <c r="M22" i="1" s="1"/>
  <c r="G22" i="1" s="1"/>
  <c r="K22" i="1"/>
  <c r="N22" i="1" s="1"/>
  <c r="H22" i="1" s="1"/>
  <c r="L23" i="1"/>
  <c r="O23" i="1" s="1"/>
  <c r="I23" i="1" s="1"/>
  <c r="L24" i="1" l="1"/>
  <c r="O24" i="1" s="1"/>
  <c r="I24" i="1" s="1"/>
  <c r="K23" i="1"/>
  <c r="N23" i="1" s="1"/>
  <c r="H23" i="1" s="1"/>
  <c r="J23" i="1"/>
  <c r="M23" i="1" s="1"/>
  <c r="G23" i="1" s="1"/>
  <c r="J24" i="1" l="1"/>
  <c r="M24" i="1" s="1"/>
  <c r="G24" i="1" s="1"/>
  <c r="K24" i="1"/>
  <c r="N24" i="1" s="1"/>
  <c r="H24" i="1" s="1"/>
  <c r="L25" i="1"/>
  <c r="O25" i="1" s="1"/>
  <c r="I25" i="1" s="1"/>
  <c r="L26" i="1" l="1"/>
  <c r="O26" i="1" s="1"/>
  <c r="I26" i="1" s="1"/>
  <c r="K25" i="1"/>
  <c r="N25" i="1" s="1"/>
  <c r="H25" i="1" s="1"/>
  <c r="J25" i="1"/>
  <c r="M25" i="1" s="1"/>
  <c r="G25" i="1" s="1"/>
  <c r="J26" i="1" l="1"/>
  <c r="M26" i="1" s="1"/>
  <c r="G26" i="1" s="1"/>
  <c r="K26" i="1"/>
  <c r="N26" i="1" s="1"/>
  <c r="H26" i="1" s="1"/>
  <c r="L27" i="1"/>
  <c r="O27" i="1" s="1"/>
  <c r="I27" i="1" s="1"/>
  <c r="L28" i="1" l="1"/>
  <c r="O28" i="1" s="1"/>
  <c r="I28" i="1" s="1"/>
  <c r="K27" i="1"/>
  <c r="N27" i="1" s="1"/>
  <c r="H27" i="1" s="1"/>
  <c r="J27" i="1"/>
  <c r="M27" i="1" s="1"/>
  <c r="G27" i="1" s="1"/>
  <c r="J28" i="1" l="1"/>
  <c r="M28" i="1" s="1"/>
  <c r="G28" i="1" s="1"/>
  <c r="K28" i="1"/>
  <c r="N28" i="1" s="1"/>
  <c r="H28" i="1" s="1"/>
  <c r="L29" i="1"/>
  <c r="O29" i="1" s="1"/>
  <c r="I29" i="1" s="1"/>
  <c r="L30" i="1" l="1"/>
  <c r="O30" i="1" s="1"/>
  <c r="I30" i="1" s="1"/>
  <c r="K29" i="1"/>
  <c r="N29" i="1" s="1"/>
  <c r="H29" i="1" s="1"/>
  <c r="J29" i="1"/>
  <c r="M29" i="1" s="1"/>
  <c r="G29" i="1" s="1"/>
  <c r="J30" i="1" l="1"/>
  <c r="M30" i="1" s="1"/>
  <c r="G30" i="1" s="1"/>
  <c r="K30" i="1"/>
  <c r="N30" i="1" s="1"/>
  <c r="H30" i="1" s="1"/>
  <c r="L31" i="1"/>
  <c r="O31" i="1" s="1"/>
  <c r="I31" i="1" s="1"/>
  <c r="L32" i="1" l="1"/>
  <c r="O32" i="1" s="1"/>
  <c r="I32" i="1" s="1"/>
  <c r="K31" i="1"/>
  <c r="N31" i="1" s="1"/>
  <c r="H31" i="1" s="1"/>
  <c r="J31" i="1"/>
  <c r="M31" i="1" s="1"/>
  <c r="G31" i="1" s="1"/>
  <c r="J32" i="1" l="1"/>
  <c r="M32" i="1" s="1"/>
  <c r="G32" i="1" s="1"/>
  <c r="K32" i="1"/>
  <c r="N32" i="1" s="1"/>
  <c r="H32" i="1" s="1"/>
  <c r="L33" i="1"/>
  <c r="O33" i="1" s="1"/>
  <c r="I33" i="1" s="1"/>
  <c r="L34" i="1" l="1"/>
  <c r="O34" i="1" s="1"/>
  <c r="I34" i="1" s="1"/>
  <c r="K33" i="1"/>
  <c r="N33" i="1" s="1"/>
  <c r="H33" i="1" s="1"/>
  <c r="J33" i="1"/>
  <c r="M33" i="1" s="1"/>
  <c r="G33" i="1" s="1"/>
  <c r="J34" i="1" l="1"/>
  <c r="M34" i="1" s="1"/>
  <c r="G34" i="1" s="1"/>
  <c r="K34" i="1"/>
  <c r="N34" i="1" s="1"/>
  <c r="H34" i="1" s="1"/>
  <c r="L35" i="1"/>
  <c r="O35" i="1" s="1"/>
  <c r="I35" i="1" s="1"/>
  <c r="L36" i="1" l="1"/>
  <c r="O36" i="1" s="1"/>
  <c r="I36" i="1" s="1"/>
  <c r="K35" i="1"/>
  <c r="N35" i="1" s="1"/>
  <c r="H35" i="1" s="1"/>
  <c r="J35" i="1"/>
  <c r="M35" i="1" s="1"/>
  <c r="G35" i="1" s="1"/>
  <c r="J36" i="1" l="1"/>
  <c r="M36" i="1" s="1"/>
  <c r="G36" i="1" s="1"/>
  <c r="K36" i="1"/>
  <c r="N36" i="1" s="1"/>
  <c r="H36" i="1" s="1"/>
  <c r="L37" i="1"/>
  <c r="O37" i="1" s="1"/>
  <c r="I37" i="1" s="1"/>
  <c r="L38" i="1" l="1"/>
  <c r="O38" i="1" s="1"/>
  <c r="I38" i="1" s="1"/>
  <c r="K37" i="1"/>
  <c r="N37" i="1" s="1"/>
  <c r="H37" i="1" s="1"/>
  <c r="J37" i="1"/>
  <c r="M37" i="1" s="1"/>
  <c r="G37" i="1" s="1"/>
  <c r="J38" i="1" l="1"/>
  <c r="M38" i="1" s="1"/>
  <c r="G38" i="1" s="1"/>
  <c r="K38" i="1"/>
  <c r="N38" i="1" s="1"/>
  <c r="H38" i="1" s="1"/>
  <c r="L39" i="1"/>
  <c r="O39" i="1" s="1"/>
  <c r="I39" i="1" s="1"/>
  <c r="L40" i="1" l="1"/>
  <c r="O40" i="1" s="1"/>
  <c r="I40" i="1" s="1"/>
  <c r="K39" i="1"/>
  <c r="N39" i="1" s="1"/>
  <c r="H39" i="1" s="1"/>
  <c r="J39" i="1"/>
  <c r="M39" i="1" s="1"/>
  <c r="G39" i="1" s="1"/>
  <c r="J40" i="1" l="1"/>
  <c r="M40" i="1" s="1"/>
  <c r="G40" i="1" s="1"/>
  <c r="K40" i="1"/>
  <c r="N40" i="1" s="1"/>
  <c r="H40" i="1" s="1"/>
  <c r="L41" i="1"/>
  <c r="O41" i="1" s="1"/>
  <c r="I41" i="1" s="1"/>
  <c r="L42" i="1" l="1"/>
  <c r="O42" i="1" s="1"/>
  <c r="I42" i="1" s="1"/>
  <c r="L43" i="1" s="1"/>
  <c r="O43" i="1" s="1"/>
  <c r="I43" i="1" s="1"/>
  <c r="L44" i="1" s="1"/>
  <c r="O44" i="1" s="1"/>
  <c r="I44" i="1" s="1"/>
  <c r="K41" i="1"/>
  <c r="N41" i="1" s="1"/>
  <c r="H41" i="1" s="1"/>
  <c r="J41" i="1"/>
  <c r="M41" i="1" s="1"/>
  <c r="G41" i="1" s="1"/>
  <c r="K42" i="1" l="1"/>
  <c r="N42" i="1" s="1"/>
  <c r="H42" i="1" s="1"/>
  <c r="K43" i="1" s="1"/>
  <c r="N43" i="1" s="1"/>
  <c r="H43" i="1" s="1"/>
  <c r="J42" i="1"/>
  <c r="M42" i="1" s="1"/>
  <c r="G42" i="1" s="1"/>
  <c r="L45" i="1"/>
  <c r="O45" i="1" s="1"/>
  <c r="I45" i="1" s="1"/>
  <c r="J43" i="1" l="1"/>
  <c r="M43" i="1" s="1"/>
  <c r="G43" i="1" s="1"/>
  <c r="K44" i="1"/>
  <c r="N44" i="1" s="1"/>
  <c r="H44" i="1" s="1"/>
  <c r="K45" i="1" s="1"/>
  <c r="N45" i="1" s="1"/>
  <c r="H45" i="1" s="1"/>
  <c r="L46" i="1"/>
  <c r="O46" i="1" s="1"/>
  <c r="I46" i="1" s="1"/>
  <c r="J44" i="1" l="1"/>
  <c r="M44" i="1" s="1"/>
  <c r="G44" i="1" s="1"/>
  <c r="K46" i="1"/>
  <c r="N46" i="1" s="1"/>
  <c r="H46" i="1" s="1"/>
  <c r="K47" i="1" s="1"/>
  <c r="N47" i="1" s="1"/>
  <c r="H47" i="1" s="1"/>
  <c r="L47" i="1"/>
  <c r="O47" i="1" s="1"/>
  <c r="I47" i="1" s="1"/>
  <c r="J45" i="1" l="1"/>
  <c r="M45" i="1" s="1"/>
  <c r="G45" i="1" s="1"/>
  <c r="K48" i="1"/>
  <c r="N48" i="1" s="1"/>
  <c r="H48" i="1" s="1"/>
  <c r="L48" i="1"/>
  <c r="O48" i="1" s="1"/>
  <c r="I48" i="1" s="1"/>
  <c r="J46" i="1" l="1"/>
  <c r="M46" i="1" s="1"/>
  <c r="G46" i="1" s="1"/>
  <c r="K49" i="1"/>
  <c r="N49" i="1" s="1"/>
  <c r="H49" i="1" s="1"/>
  <c r="L49" i="1"/>
  <c r="O49" i="1" s="1"/>
  <c r="I49" i="1" s="1"/>
  <c r="J47" i="1" l="1"/>
  <c r="M47" i="1" s="1"/>
  <c r="G47" i="1" s="1"/>
  <c r="K50" i="1"/>
  <c r="N50" i="1" s="1"/>
  <c r="H50" i="1" s="1"/>
  <c r="L50" i="1"/>
  <c r="O50" i="1" s="1"/>
  <c r="I50" i="1" s="1"/>
  <c r="J48" i="1" l="1"/>
  <c r="M48" i="1" s="1"/>
  <c r="G48" i="1" s="1"/>
  <c r="K51" i="1"/>
  <c r="N51" i="1" s="1"/>
  <c r="H51" i="1" s="1"/>
  <c r="L51" i="1"/>
  <c r="O51" i="1" s="1"/>
  <c r="I51" i="1" s="1"/>
  <c r="J49" i="1" l="1"/>
  <c r="M49" i="1" s="1"/>
  <c r="G49" i="1" s="1"/>
  <c r="K52" i="1"/>
  <c r="N52" i="1" s="1"/>
  <c r="H52" i="1" s="1"/>
  <c r="L52" i="1"/>
  <c r="O52" i="1" s="1"/>
  <c r="I52" i="1" s="1"/>
  <c r="J50" i="1" l="1"/>
  <c r="M50" i="1" s="1"/>
  <c r="G50" i="1" s="1"/>
  <c r="K53" i="1"/>
  <c r="N53" i="1" s="1"/>
  <c r="H53" i="1" s="1"/>
  <c r="L53" i="1"/>
  <c r="O53" i="1" s="1"/>
  <c r="I53" i="1" s="1"/>
  <c r="J51" i="1" l="1"/>
  <c r="M51" i="1" s="1"/>
  <c r="G51" i="1" s="1"/>
  <c r="K54" i="1"/>
  <c r="N54" i="1" s="1"/>
  <c r="H54" i="1" s="1"/>
  <c r="L54" i="1"/>
  <c r="O54" i="1" s="1"/>
  <c r="I54" i="1" s="1"/>
  <c r="J52" i="1" l="1"/>
  <c r="M52" i="1" s="1"/>
  <c r="G52" i="1" s="1"/>
  <c r="K55" i="1"/>
  <c r="N55" i="1" s="1"/>
  <c r="H55" i="1" s="1"/>
  <c r="L55" i="1"/>
  <c r="O55" i="1" s="1"/>
  <c r="I55" i="1" s="1"/>
  <c r="J53" i="1" l="1"/>
  <c r="M53" i="1" s="1"/>
  <c r="G53" i="1" s="1"/>
  <c r="K56" i="1"/>
  <c r="N56" i="1" s="1"/>
  <c r="H56" i="1" s="1"/>
  <c r="L56" i="1"/>
  <c r="O56" i="1" s="1"/>
  <c r="I56" i="1" s="1"/>
  <c r="J54" i="1" l="1"/>
  <c r="M54" i="1" s="1"/>
  <c r="G54" i="1" s="1"/>
  <c r="K57" i="1"/>
  <c r="N57" i="1" s="1"/>
  <c r="H57" i="1" s="1"/>
  <c r="L57" i="1"/>
  <c r="O57" i="1" s="1"/>
  <c r="I57" i="1" s="1"/>
  <c r="J55" i="1" l="1"/>
  <c r="M55" i="1" s="1"/>
  <c r="G55" i="1" s="1"/>
  <c r="K58" i="1"/>
  <c r="N58" i="1" s="1"/>
  <c r="L58" i="1"/>
  <c r="O58" i="1" s="1"/>
  <c r="H58" i="1" l="1"/>
  <c r="N59" i="1"/>
  <c r="H59" i="1" s="1"/>
  <c r="I58" i="1"/>
  <c r="O59" i="1"/>
  <c r="I59" i="1" s="1"/>
  <c r="I61" i="1" s="1"/>
  <c r="J56" i="1"/>
  <c r="M56" i="1" s="1"/>
  <c r="G56" i="1" s="1"/>
  <c r="H61" i="1" l="1"/>
  <c r="K61" i="1" s="1"/>
  <c r="L61" i="1"/>
  <c r="J57" i="1"/>
  <c r="M57" i="1" s="1"/>
  <c r="G57" i="1" s="1"/>
  <c r="J58" i="1" l="1"/>
  <c r="M58" i="1" s="1"/>
  <c r="G58" i="1" l="1"/>
  <c r="M59" i="1"/>
  <c r="G59" i="1" s="1"/>
  <c r="G61" i="1" s="1"/>
  <c r="J61" i="1" s="1"/>
</calcChain>
</file>

<file path=xl/sharedStrings.xml><?xml version="1.0" encoding="utf-8"?>
<sst xmlns="http://schemas.openxmlformats.org/spreadsheetml/2006/main" count="120" uniqueCount="108">
  <si>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</si>
  <si>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</si>
  <si>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</si>
  <si>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</si>
  <si>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</si>
  <si>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</si>
  <si>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</si>
  <si>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</si>
  <si>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</si>
  <si>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</si>
  <si>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</si>
  <si>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</si>
  <si>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</si>
  <si>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10MA・20MAの両方の上側にキャンドルがあれば買い方向、下側なら売り方向。MAに触れてPB出現でエントリー待ち、PB高値or安値ブレイクでエントリー。</t>
  </si>
  <si>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</si>
  <si>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</si>
  <si>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</si>
  <si>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</si>
  <si>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</si>
  <si>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</si>
  <si>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</si>
  <si>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</si>
  <si>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</si>
  <si>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</si>
  <si>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</si>
  <si>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気付き　質問</t>
  </si>
  <si>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</si>
  <si>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</si>
  <si>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</si>
  <si>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</si>
  <si>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</si>
  <si>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</si>
  <si>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</si>
  <si>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フィボナッチターゲット1.27, 1.5, 2.0で決済(黄色で塗りつぶしたところはフィボナッチターゲット5までとれている）</t>
    <rPh sb="29" eb="31">
      <t>キイロ</t>
    </rPh>
    <rPh sb="32" eb="33">
      <t>ヌ</t>
    </rPh>
    <phoneticPr fontId="1"/>
  </si>
  <si>
    <t>引分</t>
    <rPh sb="0" eb="2">
      <t>ヒキワケ</t>
    </rPh>
    <phoneticPr fontId="1"/>
  </si>
  <si>
    <t>1H足</t>
    <rPh sb="2" eb="3">
      <t>アシ</t>
    </rPh>
    <phoneticPr fontId="1"/>
  </si>
  <si>
    <t>#1</t>
    <phoneticPr fontId="1"/>
  </si>
  <si>
    <t>USDJPY</t>
    <phoneticPr fontId="1"/>
  </si>
  <si>
    <t>#2</t>
    <phoneticPr fontId="1"/>
  </si>
  <si>
    <t>USD/JPY</t>
    <phoneticPr fontId="5"/>
  </si>
  <si>
    <t>#3</t>
    <phoneticPr fontId="1"/>
  </si>
  <si>
    <t>#4</t>
    <phoneticPr fontId="1"/>
  </si>
  <si>
    <t>＃５</t>
    <phoneticPr fontId="1"/>
  </si>
  <si>
    <t>＃６</t>
    <phoneticPr fontId="1"/>
  </si>
  <si>
    <t>＃７</t>
    <phoneticPr fontId="1"/>
  </si>
  <si>
    <t>MACD横ばい、ローソク足に勢いなかった</t>
    <rPh sb="4" eb="5">
      <t>ヨコ</t>
    </rPh>
    <rPh sb="12" eb="13">
      <t>アシ</t>
    </rPh>
    <rPh sb="14" eb="15">
      <t>イキオ</t>
    </rPh>
    <phoneticPr fontId="1"/>
  </si>
  <si>
    <t>＃８</t>
    <phoneticPr fontId="1"/>
  </si>
  <si>
    <t>環境認識（ダウ、直近高値更新してない）が甘かった</t>
    <rPh sb="0" eb="4">
      <t>カンキョウニンシキ</t>
    </rPh>
    <rPh sb="8" eb="10">
      <t>チョッキン</t>
    </rPh>
    <rPh sb="10" eb="12">
      <t>タカネ</t>
    </rPh>
    <rPh sb="12" eb="14">
      <t>コウシン</t>
    </rPh>
    <rPh sb="20" eb="21">
      <t>アマ</t>
    </rPh>
    <phoneticPr fontId="1"/>
  </si>
  <si>
    <t>＃９</t>
    <phoneticPr fontId="1"/>
  </si>
  <si>
    <t>環境認識（ダウ、直近高値更新してない）が甘かった(終値がMA外側でPBに飛びついてしまった・・）</t>
    <rPh sb="0" eb="4">
      <t>カンキョウニンシキ</t>
    </rPh>
    <rPh sb="8" eb="10">
      <t>チョッキン</t>
    </rPh>
    <rPh sb="10" eb="12">
      <t>タカネ</t>
    </rPh>
    <rPh sb="12" eb="14">
      <t>コウシン</t>
    </rPh>
    <rPh sb="20" eb="21">
      <t>アマ</t>
    </rPh>
    <rPh sb="25" eb="27">
      <t>オワリネ</t>
    </rPh>
    <rPh sb="30" eb="32">
      <t>ソトガワ</t>
    </rPh>
    <rPh sb="36" eb="37">
      <t>ト</t>
    </rPh>
    <phoneticPr fontId="1"/>
  </si>
  <si>
    <t>#10</t>
    <phoneticPr fontId="1"/>
  </si>
  <si>
    <t>#11</t>
    <phoneticPr fontId="1"/>
  </si>
  <si>
    <t>#12</t>
    <phoneticPr fontId="1"/>
  </si>
  <si>
    <t>#13</t>
    <phoneticPr fontId="1"/>
  </si>
  <si>
    <t>#1～#12までの添付画像ですが、エントリポイントの✓をPB自体にマークしていました。#13以降の画像ではPB認識してからの安値・高値エントリに✓を入れています。</t>
    <rPh sb="9" eb="11">
      <t>テンプ</t>
    </rPh>
    <rPh sb="11" eb="13">
      <t>ガゾウ</t>
    </rPh>
    <rPh sb="30" eb="32">
      <t>ジタイ</t>
    </rPh>
    <rPh sb="46" eb="48">
      <t>イコウ</t>
    </rPh>
    <rPh sb="49" eb="51">
      <t>ガゾウ</t>
    </rPh>
    <rPh sb="55" eb="57">
      <t>ニンシキ</t>
    </rPh>
    <rPh sb="62" eb="64">
      <t>ヤスネ</t>
    </rPh>
    <rPh sb="65" eb="67">
      <t>タカネ</t>
    </rPh>
    <rPh sb="74" eb="75">
      <t>イ</t>
    </rPh>
    <phoneticPr fontId="1"/>
  </si>
  <si>
    <t>#14</t>
    <phoneticPr fontId="1"/>
  </si>
  <si>
    <t>SMAは上から20→10でアップトレンド認識ではないのですが10SMAタッチしているのとやや形状崩れですがWボトムと見てエントリしました。ルールに合っていますでしょうか？　</t>
    <rPh sb="4" eb="5">
      <t>ウエ</t>
    </rPh>
    <rPh sb="20" eb="22">
      <t>ニンシキ</t>
    </rPh>
    <rPh sb="46" eb="48">
      <t>ケイジョウ</t>
    </rPh>
    <rPh sb="48" eb="49">
      <t>クズ</t>
    </rPh>
    <rPh sb="58" eb="59">
      <t>ミ</t>
    </rPh>
    <rPh sb="73" eb="74">
      <t>ア</t>
    </rPh>
    <phoneticPr fontId="1"/>
  </si>
  <si>
    <t>#15</t>
    <phoneticPr fontId="1"/>
  </si>
  <si>
    <t>#16</t>
    <phoneticPr fontId="1"/>
  </si>
  <si>
    <t>MACD GC</t>
    <phoneticPr fontId="1"/>
  </si>
  <si>
    <t>#17</t>
    <phoneticPr fontId="1"/>
  </si>
  <si>
    <t>ヒゲが短かった</t>
    <rPh sb="3" eb="4">
      <t>ミジカ</t>
    </rPh>
    <phoneticPr fontId="1"/>
  </si>
  <si>
    <t>#18</t>
    <phoneticPr fontId="1"/>
  </si>
  <si>
    <t>ヒゲが短かいけどMACDがDCしていたのでエントリ</t>
    <rPh sb="3" eb="4">
      <t>ミジカ</t>
    </rPh>
    <phoneticPr fontId="1"/>
  </si>
  <si>
    <t>#19</t>
    <phoneticPr fontId="1"/>
  </si>
  <si>
    <t>おそらくスプレッドでSLになると思いました。リスク許容2％以内であればもう少し深く(-5pips位)SL設定するのはOKなのでしょうか？</t>
    <rPh sb="16" eb="17">
      <t>オモ</t>
    </rPh>
    <rPh sb="25" eb="27">
      <t>キョヨウ</t>
    </rPh>
    <rPh sb="29" eb="31">
      <t>イナイ</t>
    </rPh>
    <rPh sb="37" eb="38">
      <t>スコ</t>
    </rPh>
    <rPh sb="39" eb="40">
      <t>フカ</t>
    </rPh>
    <rPh sb="48" eb="49">
      <t>クライ</t>
    </rPh>
    <rPh sb="52" eb="54">
      <t>セッテイ</t>
    </rPh>
    <phoneticPr fontId="1"/>
  </si>
  <si>
    <t>#20</t>
    <phoneticPr fontId="1"/>
  </si>
  <si>
    <t>#21</t>
    <phoneticPr fontId="1"/>
  </si>
  <si>
    <t xml:space="preserve">EA設定
PB検証：USD/JPYのH4とD1を各50回、EUR/USDのH1、H4、D1を各50回、DE30のH1,H4,D1を各50回
=&gt;各時間足での勝率確認
PBがサポレジと重なる場面の検証：USD/JPY、EUR/USD, DE30の通貨ペアで各50回
PB+Wトップ・Wボトム（天底）の検証(H4を軸にM５まで落としてマルチタイムフレーム練習)：同上通貨ペアで50回
PB+カウンタートレードの検証：同上通貨ペア50回
大阪勉強会(大西さん)動画、3/26勉強会(大友さんｰ建玉管理)動画確認
</t>
    <rPh sb="2" eb="4">
      <t>セッテイ</t>
    </rPh>
    <rPh sb="8" eb="10">
      <t>ケンショウ</t>
    </rPh>
    <rPh sb="25" eb="26">
      <t>カク</t>
    </rPh>
    <rPh sb="28" eb="29">
      <t>カイ</t>
    </rPh>
    <rPh sb="47" eb="48">
      <t>カク</t>
    </rPh>
    <rPh sb="50" eb="51">
      <t>カイ</t>
    </rPh>
    <rPh sb="66" eb="67">
      <t>カク</t>
    </rPh>
    <rPh sb="69" eb="70">
      <t>カイ</t>
    </rPh>
    <rPh sb="73" eb="74">
      <t>カク</t>
    </rPh>
    <rPh sb="74" eb="76">
      <t>ジカン</t>
    </rPh>
    <rPh sb="76" eb="77">
      <t>アシ</t>
    </rPh>
    <rPh sb="79" eb="81">
      <t>ショウリツ</t>
    </rPh>
    <rPh sb="81" eb="83">
      <t>カクニン</t>
    </rPh>
    <rPh sb="94" eb="95">
      <t>カサ</t>
    </rPh>
    <rPh sb="97" eb="99">
      <t>バメン</t>
    </rPh>
    <rPh sb="100" eb="102">
      <t>ケンショウ</t>
    </rPh>
    <rPh sb="125" eb="127">
      <t>ツウカ</t>
    </rPh>
    <rPh sb="130" eb="131">
      <t>カク</t>
    </rPh>
    <rPh sb="133" eb="134">
      <t>カイ</t>
    </rPh>
    <rPh sb="148" eb="150">
      <t>テンソコ</t>
    </rPh>
    <rPh sb="152" eb="154">
      <t>ケンショウ</t>
    </rPh>
    <rPh sb="158" eb="159">
      <t>ジク</t>
    </rPh>
    <rPh sb="164" eb="165">
      <t>オ</t>
    </rPh>
    <rPh sb="178" eb="180">
      <t>レンシュウ</t>
    </rPh>
    <rPh sb="182" eb="183">
      <t>ドウ</t>
    </rPh>
    <rPh sb="183" eb="184">
      <t>ウエ</t>
    </rPh>
    <rPh sb="184" eb="186">
      <t>ツウカ</t>
    </rPh>
    <rPh sb="191" eb="192">
      <t>カイ</t>
    </rPh>
    <rPh sb="206" eb="208">
      <t>ケンショウ</t>
    </rPh>
    <rPh sb="209" eb="210">
      <t>ドウ</t>
    </rPh>
    <rPh sb="210" eb="211">
      <t>ウエ</t>
    </rPh>
    <rPh sb="211" eb="213">
      <t>ツウカ</t>
    </rPh>
    <rPh sb="217" eb="218">
      <t>カイ</t>
    </rPh>
    <rPh sb="220" eb="222">
      <t>オオサカ</t>
    </rPh>
    <rPh sb="222" eb="225">
      <t>ベンキョウカイ</t>
    </rPh>
    <rPh sb="226" eb="228">
      <t>オオニシ</t>
    </rPh>
    <rPh sb="231" eb="233">
      <t>ドウガ</t>
    </rPh>
    <rPh sb="238" eb="241">
      <t>ベンキョウカイ</t>
    </rPh>
    <rPh sb="242" eb="244">
      <t>オオトモ</t>
    </rPh>
    <rPh sb="247" eb="249">
      <t>タテギョク</t>
    </rPh>
    <rPh sb="249" eb="251">
      <t>カンリ</t>
    </rPh>
    <rPh sb="252" eb="254">
      <t>ドウガ</t>
    </rPh>
    <rPh sb="254" eb="256">
      <t>カクニン</t>
    </rPh>
    <phoneticPr fontId="1"/>
  </si>
  <si>
    <t>#22</t>
    <phoneticPr fontId="1"/>
  </si>
  <si>
    <t>#23</t>
    <phoneticPr fontId="1"/>
  </si>
  <si>
    <t>PB安値更新のためエントリキャンセル</t>
    <rPh sb="2" eb="4">
      <t>ヤスネ</t>
    </rPh>
    <rPh sb="4" eb="6">
      <t>コウシン</t>
    </rPh>
    <phoneticPr fontId="1"/>
  </si>
  <si>
    <t>#24</t>
    <phoneticPr fontId="1"/>
  </si>
  <si>
    <t>#25</t>
    <phoneticPr fontId="1"/>
  </si>
  <si>
    <r>
      <t>リアルトレードでは</t>
    </r>
    <r>
      <rPr>
        <sz val="11"/>
        <color theme="1"/>
        <rFont val="Tahoma"/>
        <family val="2"/>
        <charset val="1"/>
      </rPr>
      <t>⁻</t>
    </r>
    <r>
      <rPr>
        <sz val="11"/>
        <color theme="1"/>
        <rFont val="游ゴシック"/>
        <family val="2"/>
        <charset val="128"/>
        <scheme val="minor"/>
      </rPr>
      <t>2σタッチで謙虚に利確できるか不明・・</t>
    </r>
    <rPh sb="16" eb="18">
      <t>ケンキョ</t>
    </rPh>
    <rPh sb="19" eb="21">
      <t>リカク</t>
    </rPh>
    <rPh sb="25" eb="27">
      <t>フメイ</t>
    </rPh>
    <phoneticPr fontId="1"/>
  </si>
  <si>
    <t>#26</t>
    <phoneticPr fontId="1"/>
  </si>
  <si>
    <t>#27</t>
    <phoneticPr fontId="1"/>
  </si>
  <si>
    <t>チャートに方向性が出ていなかった</t>
    <rPh sb="5" eb="8">
      <t>ホウコウセイ</t>
    </rPh>
    <rPh sb="9" eb="10">
      <t>デ</t>
    </rPh>
    <phoneticPr fontId="1"/>
  </si>
  <si>
    <t>#28</t>
    <phoneticPr fontId="1"/>
  </si>
  <si>
    <t>#29</t>
    <phoneticPr fontId="1"/>
  </si>
  <si>
    <t>#30</t>
    <phoneticPr fontId="1"/>
  </si>
  <si>
    <t>【質問】
・#11のPBですが、陰線ですが結果利確となりました。買いのPBは陽線、売りのPBは陰線、がルール通りとなりますでしょうか？（ダウ認識できていませんでしたが、MAがGC直後のため上昇すると思いｴﾝﾄﾘしていました）
・#21の黒矢印の足ですがアップトレンド押し目形成中と見た場合、MA反発して上昇すると予想しましたが
陰線の場合は買いのPBとは認識しないでしょうか？
【気づき】
・PBの要件を満たしていても実体が前の足の実体より短い場合は（EBにもなっていないので）逆行することがよくある
・PBの高値～安値幅が小さかったり、前の足数本の高安値幅もあまり動きがないと、順行する前に大きく逆行してSLになることがあるので注意が必要だと思いました。
・PBの数本前の足の実体が同じ位の長さの陽線陰線（または陰線陽線）が2本続くときはすんなり順行しずらい→長期足で見ればその2本は上・下ヒゲになっているので順行しずらいのが納得できた
・PBとハンマーを見間違えることがあるので注意が必要</t>
    <rPh sb="1" eb="3">
      <t>シツモン</t>
    </rPh>
    <rPh sb="16" eb="18">
      <t>インセン</t>
    </rPh>
    <rPh sb="21" eb="23">
      <t>ケッカ</t>
    </rPh>
    <rPh sb="23" eb="25">
      <t>リカク</t>
    </rPh>
    <rPh sb="32" eb="33">
      <t>カ</t>
    </rPh>
    <rPh sb="38" eb="40">
      <t>ヨウセン</t>
    </rPh>
    <rPh sb="41" eb="42">
      <t>ウ</t>
    </rPh>
    <rPh sb="47" eb="49">
      <t>インセン</t>
    </rPh>
    <rPh sb="54" eb="55">
      <t>トオ</t>
    </rPh>
    <rPh sb="70" eb="72">
      <t>ニンシキ</t>
    </rPh>
    <rPh sb="89" eb="91">
      <t>チョクゴ</t>
    </rPh>
    <rPh sb="94" eb="96">
      <t>ジョウショウ</t>
    </rPh>
    <rPh sb="99" eb="100">
      <t>オモ</t>
    </rPh>
    <rPh sb="118" eb="119">
      <t>クロ</t>
    </rPh>
    <rPh sb="119" eb="121">
      <t>ヤジルシ</t>
    </rPh>
    <rPh sb="122" eb="123">
      <t>アシ</t>
    </rPh>
    <rPh sb="133" eb="134">
      <t>オ</t>
    </rPh>
    <rPh sb="135" eb="136">
      <t>メ</t>
    </rPh>
    <rPh sb="136" eb="139">
      <t>ケイセイチュウ</t>
    </rPh>
    <rPh sb="140" eb="141">
      <t>ミ</t>
    </rPh>
    <rPh sb="142" eb="144">
      <t>バアイ</t>
    </rPh>
    <rPh sb="147" eb="149">
      <t>ハンパツ</t>
    </rPh>
    <rPh sb="151" eb="153">
      <t>ジョウショウ</t>
    </rPh>
    <rPh sb="156" eb="158">
      <t>ヨソウ</t>
    </rPh>
    <rPh sb="164" eb="166">
      <t>インセン</t>
    </rPh>
    <rPh sb="167" eb="169">
      <t>バアイ</t>
    </rPh>
    <rPh sb="170" eb="171">
      <t>カ</t>
    </rPh>
    <rPh sb="177" eb="179">
      <t>ニンシキ</t>
    </rPh>
    <rPh sb="191" eb="192">
      <t>キ</t>
    </rPh>
    <rPh sb="200" eb="202">
      <t>ヨウケン</t>
    </rPh>
    <rPh sb="203" eb="204">
      <t>ミ</t>
    </rPh>
    <rPh sb="210" eb="212">
      <t>ジッタイ</t>
    </rPh>
    <rPh sb="213" eb="214">
      <t>マエ</t>
    </rPh>
    <rPh sb="215" eb="216">
      <t>アシ</t>
    </rPh>
    <rPh sb="217" eb="219">
      <t>ジッタイ</t>
    </rPh>
    <rPh sb="221" eb="222">
      <t>ミジカ</t>
    </rPh>
    <rPh sb="223" eb="225">
      <t>バアイ</t>
    </rPh>
    <rPh sb="240" eb="242">
      <t>ギャッコウ</t>
    </rPh>
    <rPh sb="256" eb="258">
      <t>タカネ</t>
    </rPh>
    <rPh sb="259" eb="261">
      <t>ヤスネ</t>
    </rPh>
    <rPh sb="261" eb="262">
      <t>ハバ</t>
    </rPh>
    <rPh sb="263" eb="264">
      <t>チイ</t>
    </rPh>
    <rPh sb="270" eb="271">
      <t>マエ</t>
    </rPh>
    <rPh sb="272" eb="273">
      <t>アシ</t>
    </rPh>
    <rPh sb="273" eb="275">
      <t>スウホン</t>
    </rPh>
    <rPh sb="276" eb="278">
      <t>タカヤス</t>
    </rPh>
    <rPh sb="284" eb="285">
      <t>ウゴ</t>
    </rPh>
    <rPh sb="291" eb="293">
      <t>ジュンコウ</t>
    </rPh>
    <rPh sb="295" eb="296">
      <t>マエ</t>
    </rPh>
    <rPh sb="297" eb="298">
      <t>オオ</t>
    </rPh>
    <rPh sb="300" eb="302">
      <t>ギャッコウ</t>
    </rPh>
    <rPh sb="316" eb="318">
      <t>チュウイ</t>
    </rPh>
    <rPh sb="319" eb="321">
      <t>ヒツヨウ</t>
    </rPh>
    <rPh sb="323" eb="324">
      <t>オモ</t>
    </rPh>
    <rPh sb="334" eb="337">
      <t>スウホンマエ</t>
    </rPh>
    <rPh sb="338" eb="339">
      <t>アシ</t>
    </rPh>
    <rPh sb="340" eb="342">
      <t>ジッタイ</t>
    </rPh>
    <rPh sb="343" eb="344">
      <t>オナ</t>
    </rPh>
    <rPh sb="345" eb="346">
      <t>クライ</t>
    </rPh>
    <rPh sb="347" eb="348">
      <t>ナガ</t>
    </rPh>
    <rPh sb="350" eb="352">
      <t>ヨウセン</t>
    </rPh>
    <rPh sb="352" eb="354">
      <t>インセン</t>
    </rPh>
    <rPh sb="358" eb="360">
      <t>インセン</t>
    </rPh>
    <rPh sb="360" eb="362">
      <t>ヨウセン</t>
    </rPh>
    <rPh sb="365" eb="366">
      <t>ホン</t>
    </rPh>
    <rPh sb="366" eb="367">
      <t>ツヅ</t>
    </rPh>
    <rPh sb="375" eb="377">
      <t>ジュンコウ</t>
    </rPh>
    <rPh sb="382" eb="384">
      <t>チョウキ</t>
    </rPh>
    <rPh sb="384" eb="385">
      <t>アシ</t>
    </rPh>
    <rPh sb="386" eb="387">
      <t>ミ</t>
    </rPh>
    <rPh sb="392" eb="393">
      <t>ホン</t>
    </rPh>
    <rPh sb="394" eb="395">
      <t>ウエ</t>
    </rPh>
    <rPh sb="396" eb="397">
      <t>シタ</t>
    </rPh>
    <rPh sb="407" eb="409">
      <t>ジュンコウ</t>
    </rPh>
    <rPh sb="415" eb="417">
      <t>ナットク</t>
    </rPh>
    <rPh sb="430" eb="433">
      <t>ミマチガ</t>
    </rPh>
    <rPh sb="442" eb="444">
      <t>チュウイ</t>
    </rPh>
    <rPh sb="445" eb="447">
      <t>ヒツヨウ</t>
    </rPh>
    <phoneticPr fontId="1"/>
  </si>
  <si>
    <t>高値更新の時点で+2σタッチしていた・・</t>
    <rPh sb="0" eb="2">
      <t>タカネ</t>
    </rPh>
    <rPh sb="2" eb="4">
      <t>コウシン</t>
    </rPh>
    <rPh sb="5" eb="7">
      <t>ジテン</t>
    </rPh>
    <phoneticPr fontId="1"/>
  </si>
  <si>
    <t>#31</t>
    <phoneticPr fontId="1"/>
  </si>
  <si>
    <t>勇み足・・</t>
    <rPh sb="0" eb="1">
      <t>イサ</t>
    </rPh>
    <rPh sb="2" eb="3">
      <t>アシ</t>
    </rPh>
    <phoneticPr fontId="1"/>
  </si>
  <si>
    <t>#32</t>
    <phoneticPr fontId="1"/>
  </si>
  <si>
    <t>#33</t>
    <phoneticPr fontId="1"/>
  </si>
  <si>
    <t>#34</t>
    <phoneticPr fontId="1"/>
  </si>
  <si>
    <t>#35</t>
    <phoneticPr fontId="1"/>
  </si>
  <si>
    <t>ダイバーを疑いながらのエントリ</t>
    <rPh sb="5" eb="6">
      <t>ウタガ</t>
    </rPh>
    <phoneticPr fontId="1"/>
  </si>
  <si>
    <t>#36</t>
    <phoneticPr fontId="1"/>
  </si>
  <si>
    <t>#37</t>
    <phoneticPr fontId="1"/>
  </si>
  <si>
    <t>MACDがGCでエントリしたけどPB前後の足数本に長い上ヒゲがあるので押しが強く上昇しにくいかも、と見たほうがよかった</t>
    <rPh sb="18" eb="20">
      <t>ゼンゴ</t>
    </rPh>
    <rPh sb="21" eb="22">
      <t>アシ</t>
    </rPh>
    <rPh sb="22" eb="24">
      <t>スウホン</t>
    </rPh>
    <rPh sb="25" eb="26">
      <t>ナガ</t>
    </rPh>
    <rPh sb="27" eb="28">
      <t>ウエ</t>
    </rPh>
    <rPh sb="35" eb="36">
      <t>オ</t>
    </rPh>
    <rPh sb="38" eb="39">
      <t>ツヨ</t>
    </rPh>
    <rPh sb="40" eb="42">
      <t>ジョウショウ</t>
    </rPh>
    <rPh sb="50" eb="51">
      <t>ミ</t>
    </rPh>
    <phoneticPr fontId="1"/>
  </si>
  <si>
    <t>#38</t>
    <phoneticPr fontId="1"/>
  </si>
  <si>
    <t>#39</t>
    <phoneticPr fontId="1"/>
  </si>
  <si>
    <t>#40</t>
    <phoneticPr fontId="1"/>
  </si>
  <si>
    <t>PB高値更新のためエントリキャンセル</t>
    <rPh sb="2" eb="4">
      <t>タカネ</t>
    </rPh>
    <rPh sb="4" eb="6">
      <t>コウシン</t>
    </rPh>
    <phoneticPr fontId="1"/>
  </si>
  <si>
    <t>#41</t>
    <phoneticPr fontId="1"/>
  </si>
  <si>
    <t>#42</t>
    <phoneticPr fontId="1"/>
  </si>
  <si>
    <t>#43</t>
    <phoneticPr fontId="1"/>
  </si>
  <si>
    <t>#44</t>
    <phoneticPr fontId="1"/>
  </si>
  <si>
    <t>#45</t>
    <phoneticPr fontId="1"/>
  </si>
  <si>
    <t>ハンマーだけどダウが出てた＆ダイバー出ていないのでエントリ</t>
    <rPh sb="10" eb="11">
      <t>デ</t>
    </rPh>
    <rPh sb="18" eb="19">
      <t>デ</t>
    </rPh>
    <phoneticPr fontId="1"/>
  </si>
  <si>
    <t>#46</t>
    <phoneticPr fontId="1"/>
  </si>
  <si>
    <t>#47</t>
    <phoneticPr fontId="1"/>
  </si>
  <si>
    <t>#48</t>
    <phoneticPr fontId="1"/>
  </si>
  <si>
    <t>#49</t>
    <phoneticPr fontId="1"/>
  </si>
  <si>
    <t>#50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</si>
</sst>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7"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sz val="11"/>
      <color indexed="8"/>
      <name val="Meiryo UI"/>
      <family val="3"/>
      <charset val="128"/>
    </font>
    <font>
      <b/>
      <i/>
      <sz val="12"/>
      <color indexed="8"/>
      <name val="Meiryo UI"/>
      <family val="3"/>
      <charset val="128"/>
    </font>
    <font>
      <sz val="11"/>
      <color theme="1"/>
      <name val="Tahoma"/>
      <family val="2"/>
      <charset val="1"/>
    </font>
    <font>
      <b/>
      <sz val="12"/>
      <color indexed="8"/>
      <name val="Meiryo UI"/>
      <family val="3"/>
      <charset val="128"/>
    </font>
  </fonts>
  <fills count="5">
    <fill>
      <patternFill patternType="none"/>
    </fill>
    <fill>
      <patternFill patternType="gray125"/>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101">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176" fontId="0" fillId="0" borderId="12" xfId="0" applyNumberFormat="1" applyBorder="1">
      <alignment vertical="center"/>
    </xf>
    <xf numFmtId="176" fontId="0" fillId="0" borderId="11" xfId="0" applyNumberFormat="1"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176" fontId="0" fillId="0" borderId="1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0" fillId="0" borderId="8" xfId="0" applyBorder="1" applyAlignment="1">
      <alignment horizontal="center"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10" fillId="0" borderId="0" xfId="2">
      <alignment vertical="center"/>
    </xf>
    <xf numFmtId="0" fontId="11" fillId="0" borderId="3" xfId="0" applyNumberFormat="1" applyFont="1" applyBorder="1">
      <alignment vertical="center"/>
    </xf>
    <xf numFmtId="0" fontId="11" fillId="0" borderId="4" xfId="0" applyNumberFormat="1" applyFont="1" applyBorder="1">
      <alignment vertical="center"/>
    </xf>
    <xf numFmtId="0" fontId="11" fillId="0" borderId="5" xfId="0" applyNumberFormat="1" applyFont="1" applyBorder="1">
      <alignment vertical="center"/>
    </xf>
    <xf numFmtId="0" fontId="11" fillId="0" borderId="8" xfId="0" applyNumberFormat="1" applyFont="1" applyBorder="1">
      <alignment vertical="center"/>
    </xf>
    <xf numFmtId="0" fontId="11" fillId="0" borderId="0" xfId="0" applyNumberFormat="1" applyFont="1" applyBorder="1">
      <alignment vertical="center"/>
    </xf>
    <xf numFmtId="0" fontId="11" fillId="0" borderId="9" xfId="0" applyNumberFormat="1" applyFont="1" applyBorder="1">
      <alignment vertical="center"/>
    </xf>
    <xf numFmtId="0" fontId="11" fillId="0" borderId="0" xfId="0" applyNumberFormat="1" applyFont="1" applyFill="1" applyBorder="1">
      <alignment vertical="center"/>
    </xf>
    <xf numFmtId="0" fontId="11" fillId="0" borderId="6" xfId="0" applyNumberFormat="1" applyFont="1" applyBorder="1">
      <alignment vertical="center"/>
    </xf>
    <xf numFmtId="0" fontId="11" fillId="0" borderId="1" xfId="0" applyNumberFormat="1" applyFont="1" applyBorder="1">
      <alignment vertical="center"/>
    </xf>
    <xf numFmtId="0" fontId="11" fillId="0" borderId="7" xfId="0" applyNumberFormat="1" applyFont="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0" fontId="11" fillId="3" borderId="9" xfId="0" applyNumberFormat="1" applyFont="1" applyFill="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lignment vertical="center"/>
    </xf>
    <xf numFmtId="0" fontId="14"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1" fillId="4" borderId="9" xfId="0" applyNumberFormat="1" applyFont="1" applyFill="1" applyBorder="1">
      <alignment vertical="center"/>
    </xf>
    <xf numFmtId="0" fontId="16" fillId="0" borderId="0" xfId="2" applyFont="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15"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10" fillId="0" borderId="0" xfId="2" applyAlignment="1">
      <alignment horizontal="left" vertical="top" wrapText="1"/>
    </xf>
    <xf numFmtId="0" fontId="10" fillId="0" borderId="0" xfId="2" applyAlignment="1">
      <alignment vertical="top" wrapText="1"/>
    </xf>
    <xf numFmtId="0" fontId="10" fillId="0" borderId="0" xfId="2" applyAlignment="1">
      <alignment vertical="top"/>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8</xdr:col>
      <xdr:colOff>601980</xdr:colOff>
      <xdr:row>13</xdr:row>
      <xdr:rowOff>76200</xdr:rowOff>
    </xdr:from>
    <xdr:to>
      <xdr:col>9</xdr:col>
      <xdr:colOff>510540</xdr:colOff>
      <xdr:row>17</xdr:row>
      <xdr:rowOff>134779</xdr:rowOff>
    </xdr:to>
    <xdr:sp macro="" textlink="">
      <xdr:nvSpPr>
        <xdr:cNvPr id="2" name="正方形/長方形 2">
          <a:extLst>
            <a:ext uri="{FF2B5EF4-FFF2-40B4-BE49-F238E27FC236}">
              <a16:creationId xmlns:a16="http://schemas.microsoft.com/office/drawing/2014/main" id="{807E1551-A7FE-4B2B-8BD2-1A9EEA7DC199}"/>
            </a:ext>
          </a:extLst>
        </xdr:cNvPr>
        <xdr:cNvSpPr>
          <a:spLocks noChangeArrowheads="1"/>
        </xdr:cNvSpPr>
      </xdr:nvSpPr>
      <xdr:spPr bwMode="auto">
        <a:xfrm rot="856518">
          <a:off x="5364480" y="2453640"/>
          <a:ext cx="525780" cy="937260"/>
        </a:xfrm>
        <a:prstGeom prst="rect">
          <a:avLst/>
        </a:prstGeom>
        <a:noFill/>
        <a:ln>
          <a:noFill/>
        </a:ln>
      </xdr:spPr>
      <xdr:txBody>
        <a:bodyPr vertOverflow="clip" wrap="square" lIns="18288" tIns="0" rIns="0" bIns="0" anchor="t" upright="1"/>
        <a:lstStyle/>
        <a:p>
          <a:pPr algn="ctr" rtl="0">
            <a:defRPr sz="1000"/>
          </a:pPr>
          <a:endParaRPr lang="ja-JP" altLang="en-US"/>
        </a:p>
      </xdr:txBody>
    </xdr:sp>
    <xdr:clientData/>
  </xdr:twoCellAnchor>
  <xdr:oneCellAnchor>
    <xdr:from>
      <xdr:col>10</xdr:col>
      <xdr:colOff>45720</xdr:colOff>
      <xdr:row>60</xdr:row>
      <xdr:rowOff>106680</xdr:rowOff>
    </xdr:from>
    <xdr:ext cx="20848" cy="209085"/>
    <xdr:sp macro="" textlink="">
      <xdr:nvSpPr>
        <xdr:cNvPr id="3" name="正方形/長方形 7">
          <a:extLst>
            <a:ext uri="{FF2B5EF4-FFF2-40B4-BE49-F238E27FC236}">
              <a16:creationId xmlns:a16="http://schemas.microsoft.com/office/drawing/2014/main" id="{ECC4C193-ADB4-470E-8B1A-3CF12632E866}"/>
            </a:ext>
          </a:extLst>
        </xdr:cNvPr>
        <xdr:cNvSpPr>
          <a:spLocks noChangeArrowheads="1"/>
        </xdr:cNvSpPr>
      </xdr:nvSpPr>
      <xdr:spPr bwMode="auto">
        <a:xfrm>
          <a:off x="6042660" y="110794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10</xdr:col>
      <xdr:colOff>266700</xdr:colOff>
      <xdr:row>31</xdr:row>
      <xdr:rowOff>30480</xdr:rowOff>
    </xdr:from>
    <xdr:ext cx="20848" cy="209085"/>
    <xdr:sp macro="" textlink="">
      <xdr:nvSpPr>
        <xdr:cNvPr id="4" name="正方形/長方形 1">
          <a:extLst>
            <a:ext uri="{FF2B5EF4-FFF2-40B4-BE49-F238E27FC236}">
              <a16:creationId xmlns:a16="http://schemas.microsoft.com/office/drawing/2014/main" id="{CE595B1E-BDDB-4D34-AC4E-9F805EDA7964}"/>
            </a:ext>
          </a:extLst>
        </xdr:cNvPr>
        <xdr:cNvSpPr>
          <a:spLocks noChangeArrowheads="1"/>
        </xdr:cNvSpPr>
      </xdr:nvSpPr>
      <xdr:spPr bwMode="auto">
        <a:xfrm>
          <a:off x="6263640" y="569976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13</xdr:col>
      <xdr:colOff>327660</xdr:colOff>
      <xdr:row>77</xdr:row>
      <xdr:rowOff>68580</xdr:rowOff>
    </xdr:from>
    <xdr:ext cx="18531" cy="156518"/>
    <xdr:sp macro="" textlink="">
      <xdr:nvSpPr>
        <xdr:cNvPr id="5" name="正方形/長方形 3">
          <a:extLst>
            <a:ext uri="{FF2B5EF4-FFF2-40B4-BE49-F238E27FC236}">
              <a16:creationId xmlns:a16="http://schemas.microsoft.com/office/drawing/2014/main" id="{41017E77-4AFF-481C-8F70-7DF0B0D8F7AD}"/>
            </a:ext>
          </a:extLst>
        </xdr:cNvPr>
        <xdr:cNvSpPr>
          <a:spLocks noChangeArrowheads="1"/>
        </xdr:cNvSpPr>
      </xdr:nvSpPr>
      <xdr:spPr bwMode="auto">
        <a:xfrm>
          <a:off x="8176260" y="141503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6</xdr:col>
      <xdr:colOff>304800</xdr:colOff>
      <xdr:row>136</xdr:row>
      <xdr:rowOff>175260</xdr:rowOff>
    </xdr:from>
    <xdr:ext cx="20848" cy="209122"/>
    <xdr:sp macro="" textlink="">
      <xdr:nvSpPr>
        <xdr:cNvPr id="6" name="正方形/長方形 5">
          <a:extLst>
            <a:ext uri="{FF2B5EF4-FFF2-40B4-BE49-F238E27FC236}">
              <a16:creationId xmlns:a16="http://schemas.microsoft.com/office/drawing/2014/main" id="{2B7F2513-716F-4657-AD2B-EB6DA7A3F7D6}"/>
            </a:ext>
          </a:extLst>
        </xdr:cNvPr>
        <xdr:cNvSpPr>
          <a:spLocks noChangeArrowheads="1"/>
        </xdr:cNvSpPr>
      </xdr:nvSpPr>
      <xdr:spPr bwMode="auto">
        <a:xfrm>
          <a:off x="3832860" y="2504694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198120</xdr:colOff>
      <xdr:row>135</xdr:row>
      <xdr:rowOff>30480</xdr:rowOff>
    </xdr:from>
    <xdr:ext cx="20848" cy="209085"/>
    <xdr:sp macro="" textlink="">
      <xdr:nvSpPr>
        <xdr:cNvPr id="7" name="正方形/長方形 6">
          <a:extLst>
            <a:ext uri="{FF2B5EF4-FFF2-40B4-BE49-F238E27FC236}">
              <a16:creationId xmlns:a16="http://schemas.microsoft.com/office/drawing/2014/main" id="{AC6F7D77-18C6-42A1-8C11-9E4D13BC71C5}"/>
            </a:ext>
          </a:extLst>
        </xdr:cNvPr>
        <xdr:cNvSpPr>
          <a:spLocks noChangeArrowheads="1"/>
        </xdr:cNvSpPr>
      </xdr:nvSpPr>
      <xdr:spPr bwMode="auto">
        <a:xfrm>
          <a:off x="4343400" y="24719280"/>
          <a:ext cx="20848"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612866</xdr:colOff>
      <xdr:row>134</xdr:row>
      <xdr:rowOff>22860</xdr:rowOff>
    </xdr:from>
    <xdr:ext cx="18531" cy="156518"/>
    <xdr:sp macro="" textlink="">
      <xdr:nvSpPr>
        <xdr:cNvPr id="8" name="正方形/長方形 14">
          <a:extLst>
            <a:ext uri="{FF2B5EF4-FFF2-40B4-BE49-F238E27FC236}">
              <a16:creationId xmlns:a16="http://schemas.microsoft.com/office/drawing/2014/main" id="{9892F898-5CE1-4B94-8A9A-D905175BF9CC}"/>
            </a:ext>
          </a:extLst>
        </xdr:cNvPr>
        <xdr:cNvSpPr>
          <a:spLocks noChangeArrowheads="1"/>
        </xdr:cNvSpPr>
      </xdr:nvSpPr>
      <xdr:spPr bwMode="auto">
        <a:xfrm>
          <a:off x="4758146" y="245287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144780</xdr:colOff>
      <xdr:row>105</xdr:row>
      <xdr:rowOff>22860</xdr:rowOff>
    </xdr:from>
    <xdr:ext cx="18531" cy="201237"/>
    <xdr:sp macro="" textlink="">
      <xdr:nvSpPr>
        <xdr:cNvPr id="9" name="正方形/長方形 17">
          <a:extLst>
            <a:ext uri="{FF2B5EF4-FFF2-40B4-BE49-F238E27FC236}">
              <a16:creationId xmlns:a16="http://schemas.microsoft.com/office/drawing/2014/main" id="{845B2ED7-55D0-4FB8-8528-7E037606B9DA}"/>
            </a:ext>
          </a:extLst>
        </xdr:cNvPr>
        <xdr:cNvSpPr>
          <a:spLocks noChangeArrowheads="1"/>
        </xdr:cNvSpPr>
      </xdr:nvSpPr>
      <xdr:spPr bwMode="auto">
        <a:xfrm>
          <a:off x="4907280" y="19225260"/>
          <a:ext cx="18531" cy="201237"/>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342900</xdr:colOff>
      <xdr:row>102</xdr:row>
      <xdr:rowOff>175260</xdr:rowOff>
    </xdr:from>
    <xdr:ext cx="20848" cy="210820"/>
    <xdr:sp macro="" textlink="">
      <xdr:nvSpPr>
        <xdr:cNvPr id="10" name="正方形/長方形 10">
          <a:extLst>
            <a:ext uri="{FF2B5EF4-FFF2-40B4-BE49-F238E27FC236}">
              <a16:creationId xmlns:a16="http://schemas.microsoft.com/office/drawing/2014/main" id="{CA04D5F8-3EEC-48D4-949D-50B446FF53AD}"/>
            </a:ext>
          </a:extLst>
        </xdr:cNvPr>
        <xdr:cNvSpPr>
          <a:spLocks noChangeArrowheads="1"/>
        </xdr:cNvSpPr>
      </xdr:nvSpPr>
      <xdr:spPr bwMode="auto">
        <a:xfrm>
          <a:off x="5722620" y="1882902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449580</xdr:colOff>
      <xdr:row>178</xdr:row>
      <xdr:rowOff>144780</xdr:rowOff>
    </xdr:from>
    <xdr:ext cx="18531" cy="210820"/>
    <xdr:sp macro="" textlink="">
      <xdr:nvSpPr>
        <xdr:cNvPr id="11" name="正方形/長方形 22">
          <a:extLst>
            <a:ext uri="{FF2B5EF4-FFF2-40B4-BE49-F238E27FC236}">
              <a16:creationId xmlns:a16="http://schemas.microsoft.com/office/drawing/2014/main" id="{F322E9FD-AF18-42EC-BDF1-A035AE634F9B}"/>
            </a:ext>
          </a:extLst>
        </xdr:cNvPr>
        <xdr:cNvSpPr>
          <a:spLocks noChangeArrowheads="1"/>
        </xdr:cNvSpPr>
      </xdr:nvSpPr>
      <xdr:spPr bwMode="auto">
        <a:xfrm>
          <a:off x="7680960" y="3269742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480060</xdr:colOff>
      <xdr:row>180</xdr:row>
      <xdr:rowOff>22860</xdr:rowOff>
    </xdr:from>
    <xdr:ext cx="18531" cy="156518"/>
    <xdr:sp macro="" textlink="">
      <xdr:nvSpPr>
        <xdr:cNvPr id="12" name="正方形/長方形 23">
          <a:extLst>
            <a:ext uri="{FF2B5EF4-FFF2-40B4-BE49-F238E27FC236}">
              <a16:creationId xmlns:a16="http://schemas.microsoft.com/office/drawing/2014/main" id="{93D0F979-B7B7-473C-BEDD-461D0DFE7B18}"/>
            </a:ext>
          </a:extLst>
        </xdr:cNvPr>
        <xdr:cNvSpPr>
          <a:spLocks noChangeArrowheads="1"/>
        </xdr:cNvSpPr>
      </xdr:nvSpPr>
      <xdr:spPr bwMode="auto">
        <a:xfrm>
          <a:off x="9563100" y="3294126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15</xdr:col>
      <xdr:colOff>190500</xdr:colOff>
      <xdr:row>223</xdr:row>
      <xdr:rowOff>68580</xdr:rowOff>
    </xdr:from>
    <xdr:ext cx="20848" cy="209122"/>
    <xdr:sp macro="" textlink="">
      <xdr:nvSpPr>
        <xdr:cNvPr id="13" name="正方形/長方形 27">
          <a:extLst>
            <a:ext uri="{FF2B5EF4-FFF2-40B4-BE49-F238E27FC236}">
              <a16:creationId xmlns:a16="http://schemas.microsoft.com/office/drawing/2014/main" id="{088E49E8-0FCF-4541-A2CA-2092E9D97F4B}"/>
            </a:ext>
          </a:extLst>
        </xdr:cNvPr>
        <xdr:cNvSpPr>
          <a:spLocks noChangeArrowheads="1"/>
        </xdr:cNvSpPr>
      </xdr:nvSpPr>
      <xdr:spPr bwMode="auto">
        <a:xfrm>
          <a:off x="9273540" y="40850820"/>
          <a:ext cx="20848" cy="209122"/>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8</xdr:col>
      <xdr:colOff>381000</xdr:colOff>
      <xdr:row>274</xdr:row>
      <xdr:rowOff>175260</xdr:rowOff>
    </xdr:from>
    <xdr:ext cx="20848" cy="210384"/>
    <xdr:sp macro="" textlink="">
      <xdr:nvSpPr>
        <xdr:cNvPr id="14" name="正方形/長方形 9">
          <a:extLst>
            <a:ext uri="{FF2B5EF4-FFF2-40B4-BE49-F238E27FC236}">
              <a16:creationId xmlns:a16="http://schemas.microsoft.com/office/drawing/2014/main" id="{4610F084-7BC8-4D8E-AB60-5F79A24F2250}"/>
            </a:ext>
          </a:extLst>
        </xdr:cNvPr>
        <xdr:cNvSpPr>
          <a:spLocks noChangeArrowheads="1"/>
        </xdr:cNvSpPr>
      </xdr:nvSpPr>
      <xdr:spPr bwMode="auto">
        <a:xfrm>
          <a:off x="5143500" y="50284380"/>
          <a:ext cx="20848" cy="210384"/>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266</xdr:row>
      <xdr:rowOff>175260</xdr:rowOff>
    </xdr:from>
    <xdr:ext cx="18531" cy="210820"/>
    <xdr:sp macro="" textlink="">
      <xdr:nvSpPr>
        <xdr:cNvPr id="15" name="正方形/長方形 11">
          <a:extLst>
            <a:ext uri="{FF2B5EF4-FFF2-40B4-BE49-F238E27FC236}">
              <a16:creationId xmlns:a16="http://schemas.microsoft.com/office/drawing/2014/main" id="{DE5FD452-1484-4D6C-8D9B-B8BB18808C89}"/>
            </a:ext>
          </a:extLst>
        </xdr:cNvPr>
        <xdr:cNvSpPr>
          <a:spLocks noChangeArrowheads="1"/>
        </xdr:cNvSpPr>
      </xdr:nvSpPr>
      <xdr:spPr bwMode="auto">
        <a:xfrm>
          <a:off x="7376160" y="4882134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612866</xdr:colOff>
      <xdr:row>314</xdr:row>
      <xdr:rowOff>68580</xdr:rowOff>
    </xdr:from>
    <xdr:ext cx="18531" cy="156518"/>
    <xdr:sp macro="" textlink="">
      <xdr:nvSpPr>
        <xdr:cNvPr id="16" name="正方形/長方形 13">
          <a:extLst>
            <a:ext uri="{FF2B5EF4-FFF2-40B4-BE49-F238E27FC236}">
              <a16:creationId xmlns:a16="http://schemas.microsoft.com/office/drawing/2014/main" id="{80D7BDD7-3AC9-4C9C-B38F-1521E9708808}"/>
            </a:ext>
          </a:extLst>
        </xdr:cNvPr>
        <xdr:cNvSpPr>
          <a:spLocks noChangeArrowheads="1"/>
        </xdr:cNvSpPr>
      </xdr:nvSpPr>
      <xdr:spPr bwMode="auto">
        <a:xfrm>
          <a:off x="5992586" y="5749290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247795</xdr:colOff>
      <xdr:row>329</xdr:row>
      <xdr:rowOff>104775</xdr:rowOff>
    </xdr:from>
    <xdr:ext cx="184731" cy="264560"/>
    <xdr:sp macro="" textlink="">
      <xdr:nvSpPr>
        <xdr:cNvPr id="17" name="テキスト ボックス 15">
          <a:extLst>
            <a:ext uri="{FF2B5EF4-FFF2-40B4-BE49-F238E27FC236}">
              <a16:creationId xmlns:a16="http://schemas.microsoft.com/office/drawing/2014/main" id="{C658E11D-DA75-4827-97E5-F679A30145EF}"/>
            </a:ext>
          </a:extLst>
        </xdr:cNvPr>
        <xdr:cNvSpPr txBox="1"/>
      </xdr:nvSpPr>
      <xdr:spPr>
        <a:xfrm>
          <a:off x="7479175" y="602722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oneCellAnchor>
    <xdr:from>
      <xdr:col>14</xdr:col>
      <xdr:colOff>556260</xdr:colOff>
      <xdr:row>307</xdr:row>
      <xdr:rowOff>68580</xdr:rowOff>
    </xdr:from>
    <xdr:ext cx="18531" cy="156518"/>
    <xdr:sp macro="" textlink="">
      <xdr:nvSpPr>
        <xdr:cNvPr id="18" name="正方形/長方形 16">
          <a:extLst>
            <a:ext uri="{FF2B5EF4-FFF2-40B4-BE49-F238E27FC236}">
              <a16:creationId xmlns:a16="http://schemas.microsoft.com/office/drawing/2014/main" id="{BD612AF5-0220-4B00-8D84-5FF17E8E7F61}"/>
            </a:ext>
          </a:extLst>
        </xdr:cNvPr>
        <xdr:cNvSpPr>
          <a:spLocks noChangeArrowheads="1"/>
        </xdr:cNvSpPr>
      </xdr:nvSpPr>
      <xdr:spPr bwMode="auto">
        <a:xfrm>
          <a:off x="9022080" y="5621274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7</xdr:col>
      <xdr:colOff>251460</xdr:colOff>
      <xdr:row>355</xdr:row>
      <xdr:rowOff>144780</xdr:rowOff>
    </xdr:from>
    <xdr:ext cx="18531" cy="156518"/>
    <xdr:sp macro="" textlink="">
      <xdr:nvSpPr>
        <xdr:cNvPr id="19" name="正方形/長方形 19">
          <a:extLst>
            <a:ext uri="{FF2B5EF4-FFF2-40B4-BE49-F238E27FC236}">
              <a16:creationId xmlns:a16="http://schemas.microsoft.com/office/drawing/2014/main" id="{B8F88D7C-F9BC-431F-98F3-74EAE2A5AAED}"/>
            </a:ext>
          </a:extLst>
        </xdr:cNvPr>
        <xdr:cNvSpPr>
          <a:spLocks noChangeArrowheads="1"/>
        </xdr:cNvSpPr>
      </xdr:nvSpPr>
      <xdr:spPr bwMode="auto">
        <a:xfrm>
          <a:off x="4396740" y="6506718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68580</xdr:colOff>
      <xdr:row>355</xdr:row>
      <xdr:rowOff>160020</xdr:rowOff>
    </xdr:from>
    <xdr:ext cx="18531" cy="208690"/>
    <xdr:sp macro="" textlink="">
      <xdr:nvSpPr>
        <xdr:cNvPr id="20" name="正方形/長方形 20">
          <a:extLst>
            <a:ext uri="{FF2B5EF4-FFF2-40B4-BE49-F238E27FC236}">
              <a16:creationId xmlns:a16="http://schemas.microsoft.com/office/drawing/2014/main" id="{D57A13ED-E583-48D7-B706-36143E3C8B56}"/>
            </a:ext>
          </a:extLst>
        </xdr:cNvPr>
        <xdr:cNvSpPr>
          <a:spLocks noChangeArrowheads="1"/>
        </xdr:cNvSpPr>
      </xdr:nvSpPr>
      <xdr:spPr bwMode="auto">
        <a:xfrm>
          <a:off x="5448300" y="65082420"/>
          <a:ext cx="18531" cy="20869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9</xdr:col>
      <xdr:colOff>114300</xdr:colOff>
      <xdr:row>398</xdr:row>
      <xdr:rowOff>175260</xdr:rowOff>
    </xdr:from>
    <xdr:ext cx="20848" cy="210820"/>
    <xdr:sp macro="" textlink="">
      <xdr:nvSpPr>
        <xdr:cNvPr id="21" name="正方形/長方形 24">
          <a:extLst>
            <a:ext uri="{FF2B5EF4-FFF2-40B4-BE49-F238E27FC236}">
              <a16:creationId xmlns:a16="http://schemas.microsoft.com/office/drawing/2014/main" id="{DF17369B-89D3-4238-BAB7-6732DE6C3A49}"/>
            </a:ext>
          </a:extLst>
        </xdr:cNvPr>
        <xdr:cNvSpPr>
          <a:spLocks noChangeArrowheads="1"/>
        </xdr:cNvSpPr>
      </xdr:nvSpPr>
      <xdr:spPr bwMode="auto">
        <a:xfrm>
          <a:off x="5494020" y="72961500"/>
          <a:ext cx="20848"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11</xdr:col>
      <xdr:colOff>220980</xdr:colOff>
      <xdr:row>403</xdr:row>
      <xdr:rowOff>160020</xdr:rowOff>
    </xdr:from>
    <xdr:ext cx="18531" cy="209085"/>
    <xdr:sp macro="" textlink="">
      <xdr:nvSpPr>
        <xdr:cNvPr id="22" name="正方形/長方形 25">
          <a:extLst>
            <a:ext uri="{FF2B5EF4-FFF2-40B4-BE49-F238E27FC236}">
              <a16:creationId xmlns:a16="http://schemas.microsoft.com/office/drawing/2014/main" id="{D691EBC3-328F-4026-9556-6712B72D5FB3}"/>
            </a:ext>
          </a:extLst>
        </xdr:cNvPr>
        <xdr:cNvSpPr>
          <a:spLocks noChangeArrowheads="1"/>
        </xdr:cNvSpPr>
      </xdr:nvSpPr>
      <xdr:spPr bwMode="auto">
        <a:xfrm>
          <a:off x="6835140" y="73860660"/>
          <a:ext cx="18531" cy="209085"/>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144780</xdr:colOff>
      <xdr:row>406</xdr:row>
      <xdr:rowOff>144780</xdr:rowOff>
    </xdr:from>
    <xdr:ext cx="18531" cy="210820"/>
    <xdr:sp macro="" textlink="">
      <xdr:nvSpPr>
        <xdr:cNvPr id="23" name="正方形/長方形 28">
          <a:extLst>
            <a:ext uri="{FF2B5EF4-FFF2-40B4-BE49-F238E27FC236}">
              <a16:creationId xmlns:a16="http://schemas.microsoft.com/office/drawing/2014/main" id="{739F3FE8-DB84-4726-8DAA-542A5183E315}"/>
            </a:ext>
          </a:extLst>
        </xdr:cNvPr>
        <xdr:cNvSpPr>
          <a:spLocks noChangeArrowheads="1"/>
        </xdr:cNvSpPr>
      </xdr:nvSpPr>
      <xdr:spPr bwMode="auto">
        <a:xfrm>
          <a:off x="7376160" y="74394060"/>
          <a:ext cx="18531" cy="210820"/>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oneCellAnchor>
    <xdr:from>
      <xdr:col>12</xdr:col>
      <xdr:colOff>411480</xdr:colOff>
      <xdr:row>408</xdr:row>
      <xdr:rowOff>106680</xdr:rowOff>
    </xdr:from>
    <xdr:ext cx="18531" cy="156518"/>
    <xdr:sp macro="" textlink="">
      <xdr:nvSpPr>
        <xdr:cNvPr id="24" name="正方形/長方形 29">
          <a:extLst>
            <a:ext uri="{FF2B5EF4-FFF2-40B4-BE49-F238E27FC236}">
              <a16:creationId xmlns:a16="http://schemas.microsoft.com/office/drawing/2014/main" id="{DAF55A35-9EEC-4368-9BAB-D1112E982A08}"/>
            </a:ext>
          </a:extLst>
        </xdr:cNvPr>
        <xdr:cNvSpPr>
          <a:spLocks noChangeArrowheads="1"/>
        </xdr:cNvSpPr>
      </xdr:nvSpPr>
      <xdr:spPr bwMode="auto">
        <a:xfrm>
          <a:off x="7642860" y="74721720"/>
          <a:ext cx="18531" cy="156518"/>
        </a:xfrm>
        <a:prstGeom prst="rect">
          <a:avLst/>
        </a:prstGeom>
        <a:noFill/>
        <a:ln>
          <a:noFill/>
        </a:ln>
      </xdr:spPr>
      <xdr:txBody>
        <a:bodyPr wrap="none" lIns="18288" tIns="0" rIns="0" bIns="0" anchor="t" upright="1">
          <a:spAutoFit/>
        </a:bodyPr>
        <a:lstStyle/>
        <a:p>
          <a:pPr algn="ctr" rtl="0">
            <a:defRPr sz="1000"/>
          </a:pPr>
          <a:endParaRPr lang="ja-JP" altLang="en-US"/>
        </a:p>
      </xdr:txBody>
    </xdr:sp>
    <xdr:clientData/>
  </xdr:oneCellAnchor>
  <xdr:twoCellAnchor editAs="oneCell">
    <xdr:from>
      <xdr:col>1</xdr:col>
      <xdr:colOff>0</xdr:colOff>
      <xdr:row>1</xdr:row>
      <xdr:rowOff>0</xdr:rowOff>
    </xdr:from>
    <xdr:to>
      <xdr:col>30</xdr:col>
      <xdr:colOff>364564</xdr:colOff>
      <xdr:row>43</xdr:row>
      <xdr:rowOff>3640</xdr:rowOff>
    </xdr:to>
    <xdr:pic>
      <xdr:nvPicPr>
        <xdr:cNvPr id="26" name="図 25">
          <a:extLst>
            <a:ext uri="{FF2B5EF4-FFF2-40B4-BE49-F238E27FC236}">
              <a16:creationId xmlns:a16="http://schemas.microsoft.com/office/drawing/2014/main" id="{2570A606-DDF2-6E97-2033-D7C77F978370}"/>
            </a:ext>
          </a:extLst>
        </xdr:cNvPr>
        <xdr:cNvPicPr>
          <a:picLocks noChangeAspect="1"/>
        </xdr:cNvPicPr>
      </xdr:nvPicPr>
      <xdr:blipFill>
        <a:blip xmlns:r="http://schemas.openxmlformats.org/officeDocument/2006/relationships" r:embed="rId1"/>
        <a:stretch>
          <a:fillRect/>
        </a:stretch>
      </xdr:blipFill>
      <xdr:spPr>
        <a:xfrm>
          <a:off x="500063" y="178594"/>
          <a:ext cx="18247751" cy="9004765"/>
        </a:xfrm>
        <a:prstGeom prst="rect">
          <a:avLst/>
        </a:prstGeom>
      </xdr:spPr>
    </xdr:pic>
    <xdr:clientData/>
  </xdr:twoCellAnchor>
  <xdr:twoCellAnchor editAs="oneCell">
    <xdr:from>
      <xdr:col>1</xdr:col>
      <xdr:colOff>0</xdr:colOff>
      <xdr:row>44</xdr:row>
      <xdr:rowOff>0</xdr:rowOff>
    </xdr:from>
    <xdr:to>
      <xdr:col>30</xdr:col>
      <xdr:colOff>364564</xdr:colOff>
      <xdr:row>85</xdr:row>
      <xdr:rowOff>208423</xdr:rowOff>
    </xdr:to>
    <xdr:pic>
      <xdr:nvPicPr>
        <xdr:cNvPr id="27" name="図 26">
          <a:extLst>
            <a:ext uri="{FF2B5EF4-FFF2-40B4-BE49-F238E27FC236}">
              <a16:creationId xmlns:a16="http://schemas.microsoft.com/office/drawing/2014/main" id="{38D5F58A-CD6B-23C1-FDBD-3686471F9D88}"/>
            </a:ext>
          </a:extLst>
        </xdr:cNvPr>
        <xdr:cNvPicPr>
          <a:picLocks noChangeAspect="1"/>
        </xdr:cNvPicPr>
      </xdr:nvPicPr>
      <xdr:blipFill>
        <a:blip xmlns:r="http://schemas.openxmlformats.org/officeDocument/2006/relationships" r:embed="rId2"/>
        <a:stretch>
          <a:fillRect/>
        </a:stretch>
      </xdr:blipFill>
      <xdr:spPr>
        <a:xfrm>
          <a:off x="500063" y="9429750"/>
          <a:ext cx="18247751" cy="8995236"/>
        </a:xfrm>
        <a:prstGeom prst="rect">
          <a:avLst/>
        </a:prstGeom>
      </xdr:spPr>
    </xdr:pic>
    <xdr:clientData/>
  </xdr:twoCellAnchor>
  <xdr:twoCellAnchor editAs="oneCell">
    <xdr:from>
      <xdr:col>1</xdr:col>
      <xdr:colOff>0</xdr:colOff>
      <xdr:row>87</xdr:row>
      <xdr:rowOff>0</xdr:rowOff>
    </xdr:from>
    <xdr:to>
      <xdr:col>30</xdr:col>
      <xdr:colOff>364564</xdr:colOff>
      <xdr:row>128</xdr:row>
      <xdr:rowOff>198895</xdr:rowOff>
    </xdr:to>
    <xdr:pic>
      <xdr:nvPicPr>
        <xdr:cNvPr id="25" name="図 24">
          <a:extLst>
            <a:ext uri="{FF2B5EF4-FFF2-40B4-BE49-F238E27FC236}">
              <a16:creationId xmlns:a16="http://schemas.microsoft.com/office/drawing/2014/main" id="{C9645167-0626-336E-BA98-5670737D7925}"/>
            </a:ext>
          </a:extLst>
        </xdr:cNvPr>
        <xdr:cNvPicPr>
          <a:picLocks noChangeAspect="1"/>
        </xdr:cNvPicPr>
      </xdr:nvPicPr>
      <xdr:blipFill>
        <a:blip xmlns:r="http://schemas.openxmlformats.org/officeDocument/2006/relationships" r:embed="rId3"/>
        <a:stretch>
          <a:fillRect/>
        </a:stretch>
      </xdr:blipFill>
      <xdr:spPr>
        <a:xfrm>
          <a:off x="500063" y="18645188"/>
          <a:ext cx="18247751" cy="8985707"/>
        </a:xfrm>
        <a:prstGeom prst="rect">
          <a:avLst/>
        </a:prstGeom>
      </xdr:spPr>
    </xdr:pic>
    <xdr:clientData/>
  </xdr:twoCellAnchor>
  <xdr:twoCellAnchor editAs="oneCell">
    <xdr:from>
      <xdr:col>1</xdr:col>
      <xdr:colOff>0</xdr:colOff>
      <xdr:row>130</xdr:row>
      <xdr:rowOff>0</xdr:rowOff>
    </xdr:from>
    <xdr:to>
      <xdr:col>30</xdr:col>
      <xdr:colOff>345506</xdr:colOff>
      <xdr:row>171</xdr:row>
      <xdr:rowOff>141721</xdr:rowOff>
    </xdr:to>
    <xdr:pic>
      <xdr:nvPicPr>
        <xdr:cNvPr id="28" name="図 27">
          <a:extLst>
            <a:ext uri="{FF2B5EF4-FFF2-40B4-BE49-F238E27FC236}">
              <a16:creationId xmlns:a16="http://schemas.microsoft.com/office/drawing/2014/main" id="{84765CF7-BA02-2E1A-1752-F819E71ED9E1}"/>
            </a:ext>
          </a:extLst>
        </xdr:cNvPr>
        <xdr:cNvPicPr>
          <a:picLocks noChangeAspect="1"/>
        </xdr:cNvPicPr>
      </xdr:nvPicPr>
      <xdr:blipFill>
        <a:blip xmlns:r="http://schemas.openxmlformats.org/officeDocument/2006/relationships" r:embed="rId4"/>
        <a:stretch>
          <a:fillRect/>
        </a:stretch>
      </xdr:blipFill>
      <xdr:spPr>
        <a:xfrm>
          <a:off x="500063" y="27860625"/>
          <a:ext cx="18228693" cy="8928534"/>
        </a:xfrm>
        <a:prstGeom prst="rect">
          <a:avLst/>
        </a:prstGeom>
      </xdr:spPr>
    </xdr:pic>
    <xdr:clientData/>
  </xdr:twoCellAnchor>
  <xdr:twoCellAnchor editAs="oneCell">
    <xdr:from>
      <xdr:col>1</xdr:col>
      <xdr:colOff>0</xdr:colOff>
      <xdr:row>173</xdr:row>
      <xdr:rowOff>0</xdr:rowOff>
    </xdr:from>
    <xdr:to>
      <xdr:col>30</xdr:col>
      <xdr:colOff>345506</xdr:colOff>
      <xdr:row>214</xdr:row>
      <xdr:rowOff>179837</xdr:rowOff>
    </xdr:to>
    <xdr:pic>
      <xdr:nvPicPr>
        <xdr:cNvPr id="29" name="図 28">
          <a:extLst>
            <a:ext uri="{FF2B5EF4-FFF2-40B4-BE49-F238E27FC236}">
              <a16:creationId xmlns:a16="http://schemas.microsoft.com/office/drawing/2014/main" id="{997A1978-7BC6-DC55-0569-091880926806}"/>
            </a:ext>
          </a:extLst>
        </xdr:cNvPr>
        <xdr:cNvPicPr>
          <a:picLocks noChangeAspect="1"/>
        </xdr:cNvPicPr>
      </xdr:nvPicPr>
      <xdr:blipFill>
        <a:blip xmlns:r="http://schemas.openxmlformats.org/officeDocument/2006/relationships" r:embed="rId5"/>
        <a:stretch>
          <a:fillRect/>
        </a:stretch>
      </xdr:blipFill>
      <xdr:spPr>
        <a:xfrm>
          <a:off x="500063" y="37076063"/>
          <a:ext cx="18228693" cy="8966649"/>
        </a:xfrm>
        <a:prstGeom prst="rect">
          <a:avLst/>
        </a:prstGeom>
      </xdr:spPr>
    </xdr:pic>
    <xdr:clientData/>
  </xdr:twoCellAnchor>
  <xdr:twoCellAnchor editAs="oneCell">
    <xdr:from>
      <xdr:col>1</xdr:col>
      <xdr:colOff>0</xdr:colOff>
      <xdr:row>216</xdr:row>
      <xdr:rowOff>0</xdr:rowOff>
    </xdr:from>
    <xdr:to>
      <xdr:col>30</xdr:col>
      <xdr:colOff>364564</xdr:colOff>
      <xdr:row>257</xdr:row>
      <xdr:rowOff>198894</xdr:rowOff>
    </xdr:to>
    <xdr:pic>
      <xdr:nvPicPr>
        <xdr:cNvPr id="30" name="図 29">
          <a:extLst>
            <a:ext uri="{FF2B5EF4-FFF2-40B4-BE49-F238E27FC236}">
              <a16:creationId xmlns:a16="http://schemas.microsoft.com/office/drawing/2014/main" id="{FE920578-66D1-0323-3646-D66E1AEABB9C}"/>
            </a:ext>
          </a:extLst>
        </xdr:cNvPr>
        <xdr:cNvPicPr>
          <a:picLocks noChangeAspect="1"/>
        </xdr:cNvPicPr>
      </xdr:nvPicPr>
      <xdr:blipFill>
        <a:blip xmlns:r="http://schemas.openxmlformats.org/officeDocument/2006/relationships" r:embed="rId6"/>
        <a:stretch>
          <a:fillRect/>
        </a:stretch>
      </xdr:blipFill>
      <xdr:spPr>
        <a:xfrm>
          <a:off x="500063" y="46291500"/>
          <a:ext cx="18247751" cy="8985707"/>
        </a:xfrm>
        <a:prstGeom prst="rect">
          <a:avLst/>
        </a:prstGeom>
      </xdr:spPr>
    </xdr:pic>
    <xdr:clientData/>
  </xdr:twoCellAnchor>
  <xdr:twoCellAnchor editAs="oneCell">
    <xdr:from>
      <xdr:col>1</xdr:col>
      <xdr:colOff>0</xdr:colOff>
      <xdr:row>259</xdr:row>
      <xdr:rowOff>0</xdr:rowOff>
    </xdr:from>
    <xdr:to>
      <xdr:col>30</xdr:col>
      <xdr:colOff>316919</xdr:colOff>
      <xdr:row>300</xdr:row>
      <xdr:rowOff>198895</xdr:rowOff>
    </xdr:to>
    <xdr:pic>
      <xdr:nvPicPr>
        <xdr:cNvPr id="32" name="図 31">
          <a:extLst>
            <a:ext uri="{FF2B5EF4-FFF2-40B4-BE49-F238E27FC236}">
              <a16:creationId xmlns:a16="http://schemas.microsoft.com/office/drawing/2014/main" id="{09F18AEE-6451-73EE-C16F-867B357D4E4D}"/>
            </a:ext>
          </a:extLst>
        </xdr:cNvPr>
        <xdr:cNvPicPr>
          <a:picLocks noChangeAspect="1"/>
        </xdr:cNvPicPr>
      </xdr:nvPicPr>
      <xdr:blipFill>
        <a:blip xmlns:r="http://schemas.openxmlformats.org/officeDocument/2006/relationships" r:embed="rId7"/>
        <a:stretch>
          <a:fillRect/>
        </a:stretch>
      </xdr:blipFill>
      <xdr:spPr>
        <a:xfrm>
          <a:off x="500063" y="55506938"/>
          <a:ext cx="18200106" cy="8985707"/>
        </a:xfrm>
        <a:prstGeom prst="rect">
          <a:avLst/>
        </a:prstGeom>
      </xdr:spPr>
    </xdr:pic>
    <xdr:clientData/>
  </xdr:twoCellAnchor>
  <xdr:twoCellAnchor editAs="oneCell">
    <xdr:from>
      <xdr:col>1</xdr:col>
      <xdr:colOff>0</xdr:colOff>
      <xdr:row>302</xdr:row>
      <xdr:rowOff>0</xdr:rowOff>
    </xdr:from>
    <xdr:to>
      <xdr:col>30</xdr:col>
      <xdr:colOff>355035</xdr:colOff>
      <xdr:row>344</xdr:row>
      <xdr:rowOff>41755</xdr:rowOff>
    </xdr:to>
    <xdr:pic>
      <xdr:nvPicPr>
        <xdr:cNvPr id="33" name="図 32">
          <a:extLst>
            <a:ext uri="{FF2B5EF4-FFF2-40B4-BE49-F238E27FC236}">
              <a16:creationId xmlns:a16="http://schemas.microsoft.com/office/drawing/2014/main" id="{AFD807C3-ADF5-69BF-1698-FA73D8EF5E96}"/>
            </a:ext>
          </a:extLst>
        </xdr:cNvPr>
        <xdr:cNvPicPr>
          <a:picLocks noChangeAspect="1"/>
        </xdr:cNvPicPr>
      </xdr:nvPicPr>
      <xdr:blipFill>
        <a:blip xmlns:r="http://schemas.openxmlformats.org/officeDocument/2006/relationships" r:embed="rId8"/>
        <a:stretch>
          <a:fillRect/>
        </a:stretch>
      </xdr:blipFill>
      <xdr:spPr>
        <a:xfrm>
          <a:off x="500063" y="64722375"/>
          <a:ext cx="18238222" cy="9042880"/>
        </a:xfrm>
        <a:prstGeom prst="rect">
          <a:avLst/>
        </a:prstGeom>
      </xdr:spPr>
    </xdr:pic>
    <xdr:clientData/>
  </xdr:twoCellAnchor>
  <xdr:twoCellAnchor editAs="oneCell">
    <xdr:from>
      <xdr:col>1</xdr:col>
      <xdr:colOff>0</xdr:colOff>
      <xdr:row>345</xdr:row>
      <xdr:rowOff>0</xdr:rowOff>
    </xdr:from>
    <xdr:to>
      <xdr:col>30</xdr:col>
      <xdr:colOff>297862</xdr:colOff>
      <xdr:row>386</xdr:row>
      <xdr:rowOff>151251</xdr:rowOff>
    </xdr:to>
    <xdr:pic>
      <xdr:nvPicPr>
        <xdr:cNvPr id="34" name="図 33">
          <a:extLst>
            <a:ext uri="{FF2B5EF4-FFF2-40B4-BE49-F238E27FC236}">
              <a16:creationId xmlns:a16="http://schemas.microsoft.com/office/drawing/2014/main" id="{98800DA5-B6B2-3D43-69FD-67EBE398508C}"/>
            </a:ext>
          </a:extLst>
        </xdr:cNvPr>
        <xdr:cNvPicPr>
          <a:picLocks noChangeAspect="1"/>
        </xdr:cNvPicPr>
      </xdr:nvPicPr>
      <xdr:blipFill>
        <a:blip xmlns:r="http://schemas.openxmlformats.org/officeDocument/2006/relationships" r:embed="rId9"/>
        <a:stretch>
          <a:fillRect/>
        </a:stretch>
      </xdr:blipFill>
      <xdr:spPr>
        <a:xfrm>
          <a:off x="500063" y="73937813"/>
          <a:ext cx="18181049" cy="8938063"/>
        </a:xfrm>
        <a:prstGeom prst="rect">
          <a:avLst/>
        </a:prstGeom>
      </xdr:spPr>
    </xdr:pic>
    <xdr:clientData/>
  </xdr:twoCellAnchor>
  <xdr:twoCellAnchor editAs="oneCell">
    <xdr:from>
      <xdr:col>1</xdr:col>
      <xdr:colOff>0</xdr:colOff>
      <xdr:row>388</xdr:row>
      <xdr:rowOff>0</xdr:rowOff>
    </xdr:from>
    <xdr:to>
      <xdr:col>30</xdr:col>
      <xdr:colOff>345506</xdr:colOff>
      <xdr:row>429</xdr:row>
      <xdr:rowOff>208423</xdr:rowOff>
    </xdr:to>
    <xdr:pic>
      <xdr:nvPicPr>
        <xdr:cNvPr id="35" name="図 34">
          <a:extLst>
            <a:ext uri="{FF2B5EF4-FFF2-40B4-BE49-F238E27FC236}">
              <a16:creationId xmlns:a16="http://schemas.microsoft.com/office/drawing/2014/main" id="{28E00C87-B135-21CD-AFE6-A813DD0C68DA}"/>
            </a:ext>
          </a:extLst>
        </xdr:cNvPr>
        <xdr:cNvPicPr>
          <a:picLocks noChangeAspect="1"/>
        </xdr:cNvPicPr>
      </xdr:nvPicPr>
      <xdr:blipFill>
        <a:blip xmlns:r="http://schemas.openxmlformats.org/officeDocument/2006/relationships" r:embed="rId10"/>
        <a:stretch>
          <a:fillRect/>
        </a:stretch>
      </xdr:blipFill>
      <xdr:spPr>
        <a:xfrm>
          <a:off x="500063" y="83153250"/>
          <a:ext cx="18228693" cy="8995236"/>
        </a:xfrm>
        <a:prstGeom prst="rect">
          <a:avLst/>
        </a:prstGeom>
      </xdr:spPr>
    </xdr:pic>
    <xdr:clientData/>
  </xdr:twoCellAnchor>
  <xdr:twoCellAnchor editAs="oneCell">
    <xdr:from>
      <xdr:col>1</xdr:col>
      <xdr:colOff>0</xdr:colOff>
      <xdr:row>431</xdr:row>
      <xdr:rowOff>0</xdr:rowOff>
    </xdr:from>
    <xdr:to>
      <xdr:col>30</xdr:col>
      <xdr:colOff>402679</xdr:colOff>
      <xdr:row>472</xdr:row>
      <xdr:rowOff>179837</xdr:rowOff>
    </xdr:to>
    <xdr:pic>
      <xdr:nvPicPr>
        <xdr:cNvPr id="36" name="図 35">
          <a:extLst>
            <a:ext uri="{FF2B5EF4-FFF2-40B4-BE49-F238E27FC236}">
              <a16:creationId xmlns:a16="http://schemas.microsoft.com/office/drawing/2014/main" id="{AC29A5C6-4A7B-AF93-7661-05778401A6C2}"/>
            </a:ext>
          </a:extLst>
        </xdr:cNvPr>
        <xdr:cNvPicPr>
          <a:picLocks noChangeAspect="1"/>
        </xdr:cNvPicPr>
      </xdr:nvPicPr>
      <xdr:blipFill>
        <a:blip xmlns:r="http://schemas.openxmlformats.org/officeDocument/2006/relationships" r:embed="rId11"/>
        <a:stretch>
          <a:fillRect/>
        </a:stretch>
      </xdr:blipFill>
      <xdr:spPr>
        <a:xfrm>
          <a:off x="500063" y="92368688"/>
          <a:ext cx="18285866" cy="8966649"/>
        </a:xfrm>
        <a:prstGeom prst="rect">
          <a:avLst/>
        </a:prstGeom>
      </xdr:spPr>
    </xdr:pic>
    <xdr:clientData/>
  </xdr:twoCellAnchor>
  <xdr:twoCellAnchor editAs="oneCell">
    <xdr:from>
      <xdr:col>1</xdr:col>
      <xdr:colOff>0</xdr:colOff>
      <xdr:row>474</xdr:row>
      <xdr:rowOff>0</xdr:rowOff>
    </xdr:from>
    <xdr:to>
      <xdr:col>30</xdr:col>
      <xdr:colOff>316919</xdr:colOff>
      <xdr:row>515</xdr:row>
      <xdr:rowOff>151250</xdr:rowOff>
    </xdr:to>
    <xdr:pic>
      <xdr:nvPicPr>
        <xdr:cNvPr id="39" name="図 38">
          <a:extLst>
            <a:ext uri="{FF2B5EF4-FFF2-40B4-BE49-F238E27FC236}">
              <a16:creationId xmlns:a16="http://schemas.microsoft.com/office/drawing/2014/main" id="{22425130-DA17-4333-B2BF-0B7AFF2BC379}"/>
            </a:ext>
          </a:extLst>
        </xdr:cNvPr>
        <xdr:cNvPicPr>
          <a:picLocks noChangeAspect="1"/>
        </xdr:cNvPicPr>
      </xdr:nvPicPr>
      <xdr:blipFill>
        <a:blip xmlns:r="http://schemas.openxmlformats.org/officeDocument/2006/relationships" r:embed="rId12"/>
        <a:stretch>
          <a:fillRect/>
        </a:stretch>
      </xdr:blipFill>
      <xdr:spPr>
        <a:xfrm>
          <a:off x="500063" y="101584125"/>
          <a:ext cx="18200106" cy="8938063"/>
        </a:xfrm>
        <a:prstGeom prst="rect">
          <a:avLst/>
        </a:prstGeom>
      </xdr:spPr>
    </xdr:pic>
    <xdr:clientData/>
  </xdr:twoCellAnchor>
  <xdr:twoCellAnchor editAs="oneCell">
    <xdr:from>
      <xdr:col>1</xdr:col>
      <xdr:colOff>0</xdr:colOff>
      <xdr:row>517</xdr:row>
      <xdr:rowOff>0</xdr:rowOff>
    </xdr:from>
    <xdr:to>
      <xdr:col>30</xdr:col>
      <xdr:colOff>288333</xdr:colOff>
      <xdr:row>558</xdr:row>
      <xdr:rowOff>170308</xdr:rowOff>
    </xdr:to>
    <xdr:pic>
      <xdr:nvPicPr>
        <xdr:cNvPr id="40" name="図 39">
          <a:extLst>
            <a:ext uri="{FF2B5EF4-FFF2-40B4-BE49-F238E27FC236}">
              <a16:creationId xmlns:a16="http://schemas.microsoft.com/office/drawing/2014/main" id="{DCB1FA20-F041-C2CD-F04B-A9B852FFF832}"/>
            </a:ext>
          </a:extLst>
        </xdr:cNvPr>
        <xdr:cNvPicPr>
          <a:picLocks noChangeAspect="1"/>
        </xdr:cNvPicPr>
      </xdr:nvPicPr>
      <xdr:blipFill>
        <a:blip xmlns:r="http://schemas.openxmlformats.org/officeDocument/2006/relationships" r:embed="rId13"/>
        <a:stretch>
          <a:fillRect/>
        </a:stretch>
      </xdr:blipFill>
      <xdr:spPr>
        <a:xfrm>
          <a:off x="500063" y="110799563"/>
          <a:ext cx="18171520" cy="8957120"/>
        </a:xfrm>
        <a:prstGeom prst="rect">
          <a:avLst/>
        </a:prstGeom>
      </xdr:spPr>
    </xdr:pic>
    <xdr:clientData/>
  </xdr:twoCellAnchor>
  <xdr:twoCellAnchor editAs="oneCell">
    <xdr:from>
      <xdr:col>1</xdr:col>
      <xdr:colOff>0</xdr:colOff>
      <xdr:row>560</xdr:row>
      <xdr:rowOff>0</xdr:rowOff>
    </xdr:from>
    <xdr:to>
      <xdr:col>30</xdr:col>
      <xdr:colOff>364564</xdr:colOff>
      <xdr:row>601</xdr:row>
      <xdr:rowOff>160779</xdr:rowOff>
    </xdr:to>
    <xdr:pic>
      <xdr:nvPicPr>
        <xdr:cNvPr id="41" name="図 40">
          <a:extLst>
            <a:ext uri="{FF2B5EF4-FFF2-40B4-BE49-F238E27FC236}">
              <a16:creationId xmlns:a16="http://schemas.microsoft.com/office/drawing/2014/main" id="{10F59256-FD61-F663-4C3F-7B3F3147451E}"/>
            </a:ext>
          </a:extLst>
        </xdr:cNvPr>
        <xdr:cNvPicPr>
          <a:picLocks noChangeAspect="1"/>
        </xdr:cNvPicPr>
      </xdr:nvPicPr>
      <xdr:blipFill>
        <a:blip xmlns:r="http://schemas.openxmlformats.org/officeDocument/2006/relationships" r:embed="rId14"/>
        <a:stretch>
          <a:fillRect/>
        </a:stretch>
      </xdr:blipFill>
      <xdr:spPr>
        <a:xfrm>
          <a:off x="500063" y="120015000"/>
          <a:ext cx="18247751" cy="8947592"/>
        </a:xfrm>
        <a:prstGeom prst="rect">
          <a:avLst/>
        </a:prstGeom>
      </xdr:spPr>
    </xdr:pic>
    <xdr:clientData/>
  </xdr:twoCellAnchor>
  <xdr:twoCellAnchor editAs="oneCell">
    <xdr:from>
      <xdr:col>1</xdr:col>
      <xdr:colOff>0</xdr:colOff>
      <xdr:row>603</xdr:row>
      <xdr:rowOff>0</xdr:rowOff>
    </xdr:from>
    <xdr:to>
      <xdr:col>30</xdr:col>
      <xdr:colOff>374093</xdr:colOff>
      <xdr:row>644</xdr:row>
      <xdr:rowOff>208424</xdr:rowOff>
    </xdr:to>
    <xdr:pic>
      <xdr:nvPicPr>
        <xdr:cNvPr id="42" name="図 41">
          <a:extLst>
            <a:ext uri="{FF2B5EF4-FFF2-40B4-BE49-F238E27FC236}">
              <a16:creationId xmlns:a16="http://schemas.microsoft.com/office/drawing/2014/main" id="{B5CCB3E2-6D8D-779A-4DB1-F30161C85789}"/>
            </a:ext>
          </a:extLst>
        </xdr:cNvPr>
        <xdr:cNvPicPr>
          <a:picLocks noChangeAspect="1"/>
        </xdr:cNvPicPr>
      </xdr:nvPicPr>
      <xdr:blipFill>
        <a:blip xmlns:r="http://schemas.openxmlformats.org/officeDocument/2006/relationships" r:embed="rId15"/>
        <a:stretch>
          <a:fillRect/>
        </a:stretch>
      </xdr:blipFill>
      <xdr:spPr>
        <a:xfrm>
          <a:off x="500063" y="129230438"/>
          <a:ext cx="18257280" cy="8995236"/>
        </a:xfrm>
        <a:prstGeom prst="rect">
          <a:avLst/>
        </a:prstGeom>
      </xdr:spPr>
    </xdr:pic>
    <xdr:clientData/>
  </xdr:twoCellAnchor>
  <xdr:twoCellAnchor editAs="oneCell">
    <xdr:from>
      <xdr:col>1</xdr:col>
      <xdr:colOff>0</xdr:colOff>
      <xdr:row>646</xdr:row>
      <xdr:rowOff>0</xdr:rowOff>
    </xdr:from>
    <xdr:to>
      <xdr:col>30</xdr:col>
      <xdr:colOff>355035</xdr:colOff>
      <xdr:row>688</xdr:row>
      <xdr:rowOff>22697</xdr:rowOff>
    </xdr:to>
    <xdr:pic>
      <xdr:nvPicPr>
        <xdr:cNvPr id="43" name="図 42">
          <a:extLst>
            <a:ext uri="{FF2B5EF4-FFF2-40B4-BE49-F238E27FC236}">
              <a16:creationId xmlns:a16="http://schemas.microsoft.com/office/drawing/2014/main" id="{609D953D-B27C-1585-45DD-AEDDE25F8016}"/>
            </a:ext>
          </a:extLst>
        </xdr:cNvPr>
        <xdr:cNvPicPr>
          <a:picLocks noChangeAspect="1"/>
        </xdr:cNvPicPr>
      </xdr:nvPicPr>
      <xdr:blipFill>
        <a:blip xmlns:r="http://schemas.openxmlformats.org/officeDocument/2006/relationships" r:embed="rId16"/>
        <a:stretch>
          <a:fillRect/>
        </a:stretch>
      </xdr:blipFill>
      <xdr:spPr>
        <a:xfrm>
          <a:off x="500063" y="138445875"/>
          <a:ext cx="18238222" cy="9023822"/>
        </a:xfrm>
        <a:prstGeom prst="rect">
          <a:avLst/>
        </a:prstGeom>
      </xdr:spPr>
    </xdr:pic>
    <xdr:clientData/>
  </xdr:twoCellAnchor>
  <xdr:twoCellAnchor editAs="oneCell">
    <xdr:from>
      <xdr:col>1</xdr:col>
      <xdr:colOff>0</xdr:colOff>
      <xdr:row>689</xdr:row>
      <xdr:rowOff>0</xdr:rowOff>
    </xdr:from>
    <xdr:to>
      <xdr:col>30</xdr:col>
      <xdr:colOff>364564</xdr:colOff>
      <xdr:row>730</xdr:row>
      <xdr:rowOff>141722</xdr:rowOff>
    </xdr:to>
    <xdr:pic>
      <xdr:nvPicPr>
        <xdr:cNvPr id="44" name="図 43">
          <a:extLst>
            <a:ext uri="{FF2B5EF4-FFF2-40B4-BE49-F238E27FC236}">
              <a16:creationId xmlns:a16="http://schemas.microsoft.com/office/drawing/2014/main" id="{2D9142E5-5767-F15F-311A-9D22B1A0926D}"/>
            </a:ext>
          </a:extLst>
        </xdr:cNvPr>
        <xdr:cNvPicPr>
          <a:picLocks noChangeAspect="1"/>
        </xdr:cNvPicPr>
      </xdr:nvPicPr>
      <xdr:blipFill>
        <a:blip xmlns:r="http://schemas.openxmlformats.org/officeDocument/2006/relationships" r:embed="rId17"/>
        <a:stretch>
          <a:fillRect/>
        </a:stretch>
      </xdr:blipFill>
      <xdr:spPr>
        <a:xfrm>
          <a:off x="500063" y="147661313"/>
          <a:ext cx="18247751" cy="8928534"/>
        </a:xfrm>
        <a:prstGeom prst="rect">
          <a:avLst/>
        </a:prstGeom>
      </xdr:spPr>
    </xdr:pic>
    <xdr:clientData/>
  </xdr:twoCellAnchor>
  <xdr:twoCellAnchor editAs="oneCell">
    <xdr:from>
      <xdr:col>1</xdr:col>
      <xdr:colOff>0</xdr:colOff>
      <xdr:row>732</xdr:row>
      <xdr:rowOff>0</xdr:rowOff>
    </xdr:from>
    <xdr:to>
      <xdr:col>30</xdr:col>
      <xdr:colOff>374093</xdr:colOff>
      <xdr:row>773</xdr:row>
      <xdr:rowOff>179836</xdr:rowOff>
    </xdr:to>
    <xdr:pic>
      <xdr:nvPicPr>
        <xdr:cNvPr id="45" name="図 44">
          <a:extLst>
            <a:ext uri="{FF2B5EF4-FFF2-40B4-BE49-F238E27FC236}">
              <a16:creationId xmlns:a16="http://schemas.microsoft.com/office/drawing/2014/main" id="{E29253A4-5467-CE36-7ADF-0CE9564A76F0}"/>
            </a:ext>
          </a:extLst>
        </xdr:cNvPr>
        <xdr:cNvPicPr>
          <a:picLocks noChangeAspect="1"/>
        </xdr:cNvPicPr>
      </xdr:nvPicPr>
      <xdr:blipFill>
        <a:blip xmlns:r="http://schemas.openxmlformats.org/officeDocument/2006/relationships" r:embed="rId18"/>
        <a:stretch>
          <a:fillRect/>
        </a:stretch>
      </xdr:blipFill>
      <xdr:spPr>
        <a:xfrm>
          <a:off x="500063" y="156876750"/>
          <a:ext cx="18257280" cy="8966649"/>
        </a:xfrm>
        <a:prstGeom prst="rect">
          <a:avLst/>
        </a:prstGeom>
      </xdr:spPr>
    </xdr:pic>
    <xdr:clientData/>
  </xdr:twoCellAnchor>
  <xdr:twoCellAnchor editAs="oneCell">
    <xdr:from>
      <xdr:col>1</xdr:col>
      <xdr:colOff>0</xdr:colOff>
      <xdr:row>775</xdr:row>
      <xdr:rowOff>0</xdr:rowOff>
    </xdr:from>
    <xdr:to>
      <xdr:col>30</xdr:col>
      <xdr:colOff>345506</xdr:colOff>
      <xdr:row>816</xdr:row>
      <xdr:rowOff>179837</xdr:rowOff>
    </xdr:to>
    <xdr:pic>
      <xdr:nvPicPr>
        <xdr:cNvPr id="48" name="図 47">
          <a:extLst>
            <a:ext uri="{FF2B5EF4-FFF2-40B4-BE49-F238E27FC236}">
              <a16:creationId xmlns:a16="http://schemas.microsoft.com/office/drawing/2014/main" id="{6DC7B415-B30F-C3BB-4A89-3EE13A7904E9}"/>
            </a:ext>
          </a:extLst>
        </xdr:cNvPr>
        <xdr:cNvPicPr>
          <a:picLocks noChangeAspect="1"/>
        </xdr:cNvPicPr>
      </xdr:nvPicPr>
      <xdr:blipFill>
        <a:blip xmlns:r="http://schemas.openxmlformats.org/officeDocument/2006/relationships" r:embed="rId19"/>
        <a:stretch>
          <a:fillRect/>
        </a:stretch>
      </xdr:blipFill>
      <xdr:spPr>
        <a:xfrm>
          <a:off x="500063" y="166092188"/>
          <a:ext cx="18228693" cy="8966649"/>
        </a:xfrm>
        <a:prstGeom prst="rect">
          <a:avLst/>
        </a:prstGeom>
      </xdr:spPr>
    </xdr:pic>
    <xdr:clientData/>
  </xdr:twoCellAnchor>
  <xdr:twoCellAnchor editAs="oneCell">
    <xdr:from>
      <xdr:col>1</xdr:col>
      <xdr:colOff>0</xdr:colOff>
      <xdr:row>818</xdr:row>
      <xdr:rowOff>0</xdr:rowOff>
    </xdr:from>
    <xdr:to>
      <xdr:col>30</xdr:col>
      <xdr:colOff>355035</xdr:colOff>
      <xdr:row>859</xdr:row>
      <xdr:rowOff>160779</xdr:rowOff>
    </xdr:to>
    <xdr:pic>
      <xdr:nvPicPr>
        <xdr:cNvPr id="49" name="図 48">
          <a:extLst>
            <a:ext uri="{FF2B5EF4-FFF2-40B4-BE49-F238E27FC236}">
              <a16:creationId xmlns:a16="http://schemas.microsoft.com/office/drawing/2014/main" id="{F75CA810-34FF-9754-5EF4-108B504F13BA}"/>
            </a:ext>
          </a:extLst>
        </xdr:cNvPr>
        <xdr:cNvPicPr>
          <a:picLocks noChangeAspect="1"/>
        </xdr:cNvPicPr>
      </xdr:nvPicPr>
      <xdr:blipFill>
        <a:blip xmlns:r="http://schemas.openxmlformats.org/officeDocument/2006/relationships" r:embed="rId20"/>
        <a:stretch>
          <a:fillRect/>
        </a:stretch>
      </xdr:blipFill>
      <xdr:spPr>
        <a:xfrm>
          <a:off x="500063" y="175307625"/>
          <a:ext cx="18238222" cy="8947592"/>
        </a:xfrm>
        <a:prstGeom prst="rect">
          <a:avLst/>
        </a:prstGeom>
      </xdr:spPr>
    </xdr:pic>
    <xdr:clientData/>
  </xdr:twoCellAnchor>
  <xdr:twoCellAnchor editAs="oneCell">
    <xdr:from>
      <xdr:col>1</xdr:col>
      <xdr:colOff>0</xdr:colOff>
      <xdr:row>861</xdr:row>
      <xdr:rowOff>0</xdr:rowOff>
    </xdr:from>
    <xdr:to>
      <xdr:col>30</xdr:col>
      <xdr:colOff>355035</xdr:colOff>
      <xdr:row>902</xdr:row>
      <xdr:rowOff>179837</xdr:rowOff>
    </xdr:to>
    <xdr:pic>
      <xdr:nvPicPr>
        <xdr:cNvPr id="50" name="図 49">
          <a:extLst>
            <a:ext uri="{FF2B5EF4-FFF2-40B4-BE49-F238E27FC236}">
              <a16:creationId xmlns:a16="http://schemas.microsoft.com/office/drawing/2014/main" id="{AAEA2813-6954-3119-838C-513BE6BF1C35}"/>
            </a:ext>
          </a:extLst>
        </xdr:cNvPr>
        <xdr:cNvPicPr>
          <a:picLocks noChangeAspect="1"/>
        </xdr:cNvPicPr>
      </xdr:nvPicPr>
      <xdr:blipFill>
        <a:blip xmlns:r="http://schemas.openxmlformats.org/officeDocument/2006/relationships" r:embed="rId21"/>
        <a:stretch>
          <a:fillRect/>
        </a:stretch>
      </xdr:blipFill>
      <xdr:spPr>
        <a:xfrm>
          <a:off x="500063" y="184523063"/>
          <a:ext cx="18238222" cy="8966649"/>
        </a:xfrm>
        <a:prstGeom prst="rect">
          <a:avLst/>
        </a:prstGeom>
      </xdr:spPr>
    </xdr:pic>
    <xdr:clientData/>
  </xdr:twoCellAnchor>
  <xdr:twoCellAnchor>
    <xdr:from>
      <xdr:col>27</xdr:col>
      <xdr:colOff>226220</xdr:colOff>
      <xdr:row>888</xdr:row>
      <xdr:rowOff>202407</xdr:rowOff>
    </xdr:from>
    <xdr:to>
      <xdr:col>27</xdr:col>
      <xdr:colOff>345282</xdr:colOff>
      <xdr:row>891</xdr:row>
      <xdr:rowOff>95250</xdr:rowOff>
    </xdr:to>
    <xdr:sp macro="" textlink="">
      <xdr:nvSpPr>
        <xdr:cNvPr id="56" name="矢印: 上 55">
          <a:extLst>
            <a:ext uri="{FF2B5EF4-FFF2-40B4-BE49-F238E27FC236}">
              <a16:creationId xmlns:a16="http://schemas.microsoft.com/office/drawing/2014/main" id="{1F3B8992-A1EA-3FC2-95A7-E6EEF6E477EB}"/>
            </a:ext>
          </a:extLst>
        </xdr:cNvPr>
        <xdr:cNvSpPr/>
      </xdr:nvSpPr>
      <xdr:spPr>
        <a:xfrm>
          <a:off x="16752095" y="190511907"/>
          <a:ext cx="119062" cy="535781"/>
        </a:xfrm>
        <a:prstGeom prst="up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0</xdr:colOff>
      <xdr:row>904</xdr:row>
      <xdr:rowOff>0</xdr:rowOff>
    </xdr:from>
    <xdr:to>
      <xdr:col>30</xdr:col>
      <xdr:colOff>383621</xdr:colOff>
      <xdr:row>945</xdr:row>
      <xdr:rowOff>160779</xdr:rowOff>
    </xdr:to>
    <xdr:pic>
      <xdr:nvPicPr>
        <xdr:cNvPr id="57" name="図 56">
          <a:extLst>
            <a:ext uri="{FF2B5EF4-FFF2-40B4-BE49-F238E27FC236}">
              <a16:creationId xmlns:a16="http://schemas.microsoft.com/office/drawing/2014/main" id="{3255FCE1-0275-B246-DFC6-0A9D959536C5}"/>
            </a:ext>
          </a:extLst>
        </xdr:cNvPr>
        <xdr:cNvPicPr>
          <a:picLocks noChangeAspect="1"/>
        </xdr:cNvPicPr>
      </xdr:nvPicPr>
      <xdr:blipFill>
        <a:blip xmlns:r="http://schemas.openxmlformats.org/officeDocument/2006/relationships" r:embed="rId22"/>
        <a:stretch>
          <a:fillRect/>
        </a:stretch>
      </xdr:blipFill>
      <xdr:spPr>
        <a:xfrm>
          <a:off x="500063" y="193738500"/>
          <a:ext cx="18266808" cy="8947592"/>
        </a:xfrm>
        <a:prstGeom prst="rect">
          <a:avLst/>
        </a:prstGeom>
      </xdr:spPr>
    </xdr:pic>
    <xdr:clientData/>
  </xdr:twoCellAnchor>
  <xdr:twoCellAnchor editAs="oneCell">
    <xdr:from>
      <xdr:col>1</xdr:col>
      <xdr:colOff>0</xdr:colOff>
      <xdr:row>947</xdr:row>
      <xdr:rowOff>0</xdr:rowOff>
    </xdr:from>
    <xdr:to>
      <xdr:col>30</xdr:col>
      <xdr:colOff>374093</xdr:colOff>
      <xdr:row>988</xdr:row>
      <xdr:rowOff>141722</xdr:rowOff>
    </xdr:to>
    <xdr:pic>
      <xdr:nvPicPr>
        <xdr:cNvPr id="58" name="図 57">
          <a:extLst>
            <a:ext uri="{FF2B5EF4-FFF2-40B4-BE49-F238E27FC236}">
              <a16:creationId xmlns:a16="http://schemas.microsoft.com/office/drawing/2014/main" id="{EA5DE1C8-1D58-6C6D-310D-379973C28D0F}"/>
            </a:ext>
          </a:extLst>
        </xdr:cNvPr>
        <xdr:cNvPicPr>
          <a:picLocks noChangeAspect="1"/>
        </xdr:cNvPicPr>
      </xdr:nvPicPr>
      <xdr:blipFill>
        <a:blip xmlns:r="http://schemas.openxmlformats.org/officeDocument/2006/relationships" r:embed="rId23"/>
        <a:stretch>
          <a:fillRect/>
        </a:stretch>
      </xdr:blipFill>
      <xdr:spPr>
        <a:xfrm>
          <a:off x="500063" y="202953938"/>
          <a:ext cx="18257280" cy="8928534"/>
        </a:xfrm>
        <a:prstGeom prst="rect">
          <a:avLst/>
        </a:prstGeom>
      </xdr:spPr>
    </xdr:pic>
    <xdr:clientData/>
  </xdr:twoCellAnchor>
  <xdr:twoCellAnchor editAs="oneCell">
    <xdr:from>
      <xdr:col>1</xdr:col>
      <xdr:colOff>0</xdr:colOff>
      <xdr:row>990</xdr:row>
      <xdr:rowOff>0</xdr:rowOff>
    </xdr:from>
    <xdr:to>
      <xdr:col>30</xdr:col>
      <xdr:colOff>374093</xdr:colOff>
      <xdr:row>1032</xdr:row>
      <xdr:rowOff>22697</xdr:rowOff>
    </xdr:to>
    <xdr:pic>
      <xdr:nvPicPr>
        <xdr:cNvPr id="59" name="図 58">
          <a:extLst>
            <a:ext uri="{FF2B5EF4-FFF2-40B4-BE49-F238E27FC236}">
              <a16:creationId xmlns:a16="http://schemas.microsoft.com/office/drawing/2014/main" id="{4AFB3A9B-FC88-8AAE-7AB6-60C7DD06734C}"/>
            </a:ext>
          </a:extLst>
        </xdr:cNvPr>
        <xdr:cNvPicPr>
          <a:picLocks noChangeAspect="1"/>
        </xdr:cNvPicPr>
      </xdr:nvPicPr>
      <xdr:blipFill>
        <a:blip xmlns:r="http://schemas.openxmlformats.org/officeDocument/2006/relationships" r:embed="rId24"/>
        <a:stretch>
          <a:fillRect/>
        </a:stretch>
      </xdr:blipFill>
      <xdr:spPr>
        <a:xfrm>
          <a:off x="500063" y="212169375"/>
          <a:ext cx="18257280" cy="9023822"/>
        </a:xfrm>
        <a:prstGeom prst="rect">
          <a:avLst/>
        </a:prstGeom>
      </xdr:spPr>
    </xdr:pic>
    <xdr:clientData/>
  </xdr:twoCellAnchor>
  <xdr:twoCellAnchor editAs="oneCell">
    <xdr:from>
      <xdr:col>1</xdr:col>
      <xdr:colOff>0</xdr:colOff>
      <xdr:row>1033</xdr:row>
      <xdr:rowOff>0</xdr:rowOff>
    </xdr:from>
    <xdr:to>
      <xdr:col>30</xdr:col>
      <xdr:colOff>364564</xdr:colOff>
      <xdr:row>1074</xdr:row>
      <xdr:rowOff>179837</xdr:rowOff>
    </xdr:to>
    <xdr:pic>
      <xdr:nvPicPr>
        <xdr:cNvPr id="60" name="図 59">
          <a:extLst>
            <a:ext uri="{FF2B5EF4-FFF2-40B4-BE49-F238E27FC236}">
              <a16:creationId xmlns:a16="http://schemas.microsoft.com/office/drawing/2014/main" id="{7F910D2D-FBAF-2013-0102-4DB26AE01A92}"/>
            </a:ext>
          </a:extLst>
        </xdr:cNvPr>
        <xdr:cNvPicPr>
          <a:picLocks noChangeAspect="1"/>
        </xdr:cNvPicPr>
      </xdr:nvPicPr>
      <xdr:blipFill>
        <a:blip xmlns:r="http://schemas.openxmlformats.org/officeDocument/2006/relationships" r:embed="rId25"/>
        <a:stretch>
          <a:fillRect/>
        </a:stretch>
      </xdr:blipFill>
      <xdr:spPr>
        <a:xfrm>
          <a:off x="500063" y="221384813"/>
          <a:ext cx="18247751" cy="8966649"/>
        </a:xfrm>
        <a:prstGeom prst="rect">
          <a:avLst/>
        </a:prstGeom>
      </xdr:spPr>
    </xdr:pic>
    <xdr:clientData/>
  </xdr:twoCellAnchor>
  <xdr:twoCellAnchor editAs="oneCell">
    <xdr:from>
      <xdr:col>1</xdr:col>
      <xdr:colOff>0</xdr:colOff>
      <xdr:row>1076</xdr:row>
      <xdr:rowOff>0</xdr:rowOff>
    </xdr:from>
    <xdr:to>
      <xdr:col>30</xdr:col>
      <xdr:colOff>335977</xdr:colOff>
      <xdr:row>1117</xdr:row>
      <xdr:rowOff>151250</xdr:rowOff>
    </xdr:to>
    <xdr:pic>
      <xdr:nvPicPr>
        <xdr:cNvPr id="61" name="図 60">
          <a:extLst>
            <a:ext uri="{FF2B5EF4-FFF2-40B4-BE49-F238E27FC236}">
              <a16:creationId xmlns:a16="http://schemas.microsoft.com/office/drawing/2014/main" id="{5877063F-7C0D-EFB9-7DD8-F00C92EC9428}"/>
            </a:ext>
          </a:extLst>
        </xdr:cNvPr>
        <xdr:cNvPicPr>
          <a:picLocks noChangeAspect="1"/>
        </xdr:cNvPicPr>
      </xdr:nvPicPr>
      <xdr:blipFill>
        <a:blip xmlns:r="http://schemas.openxmlformats.org/officeDocument/2006/relationships" r:embed="rId26"/>
        <a:stretch>
          <a:fillRect/>
        </a:stretch>
      </xdr:blipFill>
      <xdr:spPr>
        <a:xfrm>
          <a:off x="500063" y="230600250"/>
          <a:ext cx="18219164" cy="8938063"/>
        </a:xfrm>
        <a:prstGeom prst="rect">
          <a:avLst/>
        </a:prstGeom>
      </xdr:spPr>
    </xdr:pic>
    <xdr:clientData/>
  </xdr:twoCellAnchor>
  <xdr:twoCellAnchor editAs="oneCell">
    <xdr:from>
      <xdr:col>1</xdr:col>
      <xdr:colOff>0</xdr:colOff>
      <xdr:row>1119</xdr:row>
      <xdr:rowOff>0</xdr:rowOff>
    </xdr:from>
    <xdr:to>
      <xdr:col>30</xdr:col>
      <xdr:colOff>364564</xdr:colOff>
      <xdr:row>1160</xdr:row>
      <xdr:rowOff>208424</xdr:rowOff>
    </xdr:to>
    <xdr:pic>
      <xdr:nvPicPr>
        <xdr:cNvPr id="62" name="図 61">
          <a:extLst>
            <a:ext uri="{FF2B5EF4-FFF2-40B4-BE49-F238E27FC236}">
              <a16:creationId xmlns:a16="http://schemas.microsoft.com/office/drawing/2014/main" id="{00BE6049-0445-8FD9-8326-3A9D60DED8F6}"/>
            </a:ext>
          </a:extLst>
        </xdr:cNvPr>
        <xdr:cNvPicPr>
          <a:picLocks noChangeAspect="1"/>
        </xdr:cNvPicPr>
      </xdr:nvPicPr>
      <xdr:blipFill>
        <a:blip xmlns:r="http://schemas.openxmlformats.org/officeDocument/2006/relationships" r:embed="rId27"/>
        <a:stretch>
          <a:fillRect/>
        </a:stretch>
      </xdr:blipFill>
      <xdr:spPr>
        <a:xfrm>
          <a:off x="500063" y="239815688"/>
          <a:ext cx="18247751" cy="8995236"/>
        </a:xfrm>
        <a:prstGeom prst="rect">
          <a:avLst/>
        </a:prstGeom>
      </xdr:spPr>
    </xdr:pic>
    <xdr:clientData/>
  </xdr:twoCellAnchor>
  <xdr:twoCellAnchor editAs="oneCell">
    <xdr:from>
      <xdr:col>1</xdr:col>
      <xdr:colOff>0</xdr:colOff>
      <xdr:row>1162</xdr:row>
      <xdr:rowOff>0</xdr:rowOff>
    </xdr:from>
    <xdr:to>
      <xdr:col>30</xdr:col>
      <xdr:colOff>374093</xdr:colOff>
      <xdr:row>1203</xdr:row>
      <xdr:rowOff>198894</xdr:rowOff>
    </xdr:to>
    <xdr:pic>
      <xdr:nvPicPr>
        <xdr:cNvPr id="63" name="図 62">
          <a:extLst>
            <a:ext uri="{FF2B5EF4-FFF2-40B4-BE49-F238E27FC236}">
              <a16:creationId xmlns:a16="http://schemas.microsoft.com/office/drawing/2014/main" id="{62A508BC-9AB4-B7B6-0D37-C804D0928D0F}"/>
            </a:ext>
          </a:extLst>
        </xdr:cNvPr>
        <xdr:cNvPicPr>
          <a:picLocks noChangeAspect="1"/>
        </xdr:cNvPicPr>
      </xdr:nvPicPr>
      <xdr:blipFill>
        <a:blip xmlns:r="http://schemas.openxmlformats.org/officeDocument/2006/relationships" r:embed="rId28"/>
        <a:stretch>
          <a:fillRect/>
        </a:stretch>
      </xdr:blipFill>
      <xdr:spPr>
        <a:xfrm>
          <a:off x="500063" y="249031125"/>
          <a:ext cx="18257280" cy="8985707"/>
        </a:xfrm>
        <a:prstGeom prst="rect">
          <a:avLst/>
        </a:prstGeom>
      </xdr:spPr>
    </xdr:pic>
    <xdr:clientData/>
  </xdr:twoCellAnchor>
  <xdr:twoCellAnchor editAs="oneCell">
    <xdr:from>
      <xdr:col>1</xdr:col>
      <xdr:colOff>0</xdr:colOff>
      <xdr:row>1205</xdr:row>
      <xdr:rowOff>0</xdr:rowOff>
    </xdr:from>
    <xdr:to>
      <xdr:col>30</xdr:col>
      <xdr:colOff>364564</xdr:colOff>
      <xdr:row>1246</xdr:row>
      <xdr:rowOff>170308</xdr:rowOff>
    </xdr:to>
    <xdr:pic>
      <xdr:nvPicPr>
        <xdr:cNvPr id="64" name="図 63">
          <a:extLst>
            <a:ext uri="{FF2B5EF4-FFF2-40B4-BE49-F238E27FC236}">
              <a16:creationId xmlns:a16="http://schemas.microsoft.com/office/drawing/2014/main" id="{22DF4994-F431-A148-0374-4C64ED26CD85}"/>
            </a:ext>
          </a:extLst>
        </xdr:cNvPr>
        <xdr:cNvPicPr>
          <a:picLocks noChangeAspect="1"/>
        </xdr:cNvPicPr>
      </xdr:nvPicPr>
      <xdr:blipFill>
        <a:blip xmlns:r="http://schemas.openxmlformats.org/officeDocument/2006/relationships" r:embed="rId29"/>
        <a:stretch>
          <a:fillRect/>
        </a:stretch>
      </xdr:blipFill>
      <xdr:spPr>
        <a:xfrm>
          <a:off x="500063" y="258246563"/>
          <a:ext cx="18247751" cy="8957120"/>
        </a:xfrm>
        <a:prstGeom prst="rect">
          <a:avLst/>
        </a:prstGeom>
      </xdr:spPr>
    </xdr:pic>
    <xdr:clientData/>
  </xdr:twoCellAnchor>
  <xdr:twoCellAnchor editAs="oneCell">
    <xdr:from>
      <xdr:col>1</xdr:col>
      <xdr:colOff>0</xdr:colOff>
      <xdr:row>1248</xdr:row>
      <xdr:rowOff>0</xdr:rowOff>
    </xdr:from>
    <xdr:to>
      <xdr:col>30</xdr:col>
      <xdr:colOff>374093</xdr:colOff>
      <xdr:row>1289</xdr:row>
      <xdr:rowOff>198894</xdr:rowOff>
    </xdr:to>
    <xdr:pic>
      <xdr:nvPicPr>
        <xdr:cNvPr id="65" name="図 64">
          <a:extLst>
            <a:ext uri="{FF2B5EF4-FFF2-40B4-BE49-F238E27FC236}">
              <a16:creationId xmlns:a16="http://schemas.microsoft.com/office/drawing/2014/main" id="{2DAD8414-66D3-AB78-EFCB-82DF808B1A84}"/>
            </a:ext>
          </a:extLst>
        </xdr:cNvPr>
        <xdr:cNvPicPr>
          <a:picLocks noChangeAspect="1"/>
        </xdr:cNvPicPr>
      </xdr:nvPicPr>
      <xdr:blipFill>
        <a:blip xmlns:r="http://schemas.openxmlformats.org/officeDocument/2006/relationships" r:embed="rId30"/>
        <a:stretch>
          <a:fillRect/>
        </a:stretch>
      </xdr:blipFill>
      <xdr:spPr>
        <a:xfrm>
          <a:off x="500063" y="267462000"/>
          <a:ext cx="18257280" cy="8985707"/>
        </a:xfrm>
        <a:prstGeom prst="rect">
          <a:avLst/>
        </a:prstGeom>
      </xdr:spPr>
    </xdr:pic>
    <xdr:clientData/>
  </xdr:twoCellAnchor>
  <xdr:twoCellAnchor editAs="oneCell">
    <xdr:from>
      <xdr:col>1</xdr:col>
      <xdr:colOff>0</xdr:colOff>
      <xdr:row>1291</xdr:row>
      <xdr:rowOff>0</xdr:rowOff>
    </xdr:from>
    <xdr:to>
      <xdr:col>30</xdr:col>
      <xdr:colOff>374093</xdr:colOff>
      <xdr:row>1332</xdr:row>
      <xdr:rowOff>198895</xdr:rowOff>
    </xdr:to>
    <xdr:pic>
      <xdr:nvPicPr>
        <xdr:cNvPr id="66" name="図 65">
          <a:extLst>
            <a:ext uri="{FF2B5EF4-FFF2-40B4-BE49-F238E27FC236}">
              <a16:creationId xmlns:a16="http://schemas.microsoft.com/office/drawing/2014/main" id="{AE63D997-CCDE-F729-E22B-48FD60518F2E}"/>
            </a:ext>
          </a:extLst>
        </xdr:cNvPr>
        <xdr:cNvPicPr>
          <a:picLocks noChangeAspect="1"/>
        </xdr:cNvPicPr>
      </xdr:nvPicPr>
      <xdr:blipFill>
        <a:blip xmlns:r="http://schemas.openxmlformats.org/officeDocument/2006/relationships" r:embed="rId31"/>
        <a:stretch>
          <a:fillRect/>
        </a:stretch>
      </xdr:blipFill>
      <xdr:spPr>
        <a:xfrm>
          <a:off x="500063" y="276677438"/>
          <a:ext cx="18257280" cy="8985707"/>
        </a:xfrm>
        <a:prstGeom prst="rect">
          <a:avLst/>
        </a:prstGeom>
      </xdr:spPr>
    </xdr:pic>
    <xdr:clientData/>
  </xdr:twoCellAnchor>
  <xdr:twoCellAnchor editAs="oneCell">
    <xdr:from>
      <xdr:col>1</xdr:col>
      <xdr:colOff>0</xdr:colOff>
      <xdr:row>1334</xdr:row>
      <xdr:rowOff>0</xdr:rowOff>
    </xdr:from>
    <xdr:to>
      <xdr:col>30</xdr:col>
      <xdr:colOff>402679</xdr:colOff>
      <xdr:row>1376</xdr:row>
      <xdr:rowOff>3640</xdr:rowOff>
    </xdr:to>
    <xdr:pic>
      <xdr:nvPicPr>
        <xdr:cNvPr id="67" name="図 66">
          <a:extLst>
            <a:ext uri="{FF2B5EF4-FFF2-40B4-BE49-F238E27FC236}">
              <a16:creationId xmlns:a16="http://schemas.microsoft.com/office/drawing/2014/main" id="{0344EE3E-1E1C-2663-C652-BEF4496D15B1}"/>
            </a:ext>
          </a:extLst>
        </xdr:cNvPr>
        <xdr:cNvPicPr>
          <a:picLocks noChangeAspect="1"/>
        </xdr:cNvPicPr>
      </xdr:nvPicPr>
      <xdr:blipFill>
        <a:blip xmlns:r="http://schemas.openxmlformats.org/officeDocument/2006/relationships" r:embed="rId32"/>
        <a:stretch>
          <a:fillRect/>
        </a:stretch>
      </xdr:blipFill>
      <xdr:spPr>
        <a:xfrm>
          <a:off x="500063" y="285892875"/>
          <a:ext cx="18285866" cy="9004765"/>
        </a:xfrm>
        <a:prstGeom prst="rect">
          <a:avLst/>
        </a:prstGeom>
      </xdr:spPr>
    </xdr:pic>
    <xdr:clientData/>
  </xdr:twoCellAnchor>
  <xdr:twoCellAnchor editAs="oneCell">
    <xdr:from>
      <xdr:col>1</xdr:col>
      <xdr:colOff>0</xdr:colOff>
      <xdr:row>1377</xdr:row>
      <xdr:rowOff>0</xdr:rowOff>
    </xdr:from>
    <xdr:to>
      <xdr:col>30</xdr:col>
      <xdr:colOff>364564</xdr:colOff>
      <xdr:row>1418</xdr:row>
      <xdr:rowOff>189366</xdr:rowOff>
    </xdr:to>
    <xdr:pic>
      <xdr:nvPicPr>
        <xdr:cNvPr id="68" name="図 67">
          <a:extLst>
            <a:ext uri="{FF2B5EF4-FFF2-40B4-BE49-F238E27FC236}">
              <a16:creationId xmlns:a16="http://schemas.microsoft.com/office/drawing/2014/main" id="{6353500E-B982-AC88-E971-9EF4F8494901}"/>
            </a:ext>
          </a:extLst>
        </xdr:cNvPr>
        <xdr:cNvPicPr>
          <a:picLocks noChangeAspect="1"/>
        </xdr:cNvPicPr>
      </xdr:nvPicPr>
      <xdr:blipFill>
        <a:blip xmlns:r="http://schemas.openxmlformats.org/officeDocument/2006/relationships" r:embed="rId33"/>
        <a:stretch>
          <a:fillRect/>
        </a:stretch>
      </xdr:blipFill>
      <xdr:spPr>
        <a:xfrm>
          <a:off x="500063" y="295108313"/>
          <a:ext cx="18247751" cy="8976178"/>
        </a:xfrm>
        <a:prstGeom prst="rect">
          <a:avLst/>
        </a:prstGeom>
      </xdr:spPr>
    </xdr:pic>
    <xdr:clientData/>
  </xdr:twoCellAnchor>
  <xdr:twoCellAnchor editAs="oneCell">
    <xdr:from>
      <xdr:col>1</xdr:col>
      <xdr:colOff>0</xdr:colOff>
      <xdr:row>1420</xdr:row>
      <xdr:rowOff>0</xdr:rowOff>
    </xdr:from>
    <xdr:to>
      <xdr:col>30</xdr:col>
      <xdr:colOff>383621</xdr:colOff>
      <xdr:row>1461</xdr:row>
      <xdr:rowOff>170307</xdr:rowOff>
    </xdr:to>
    <xdr:pic>
      <xdr:nvPicPr>
        <xdr:cNvPr id="69" name="図 68">
          <a:extLst>
            <a:ext uri="{FF2B5EF4-FFF2-40B4-BE49-F238E27FC236}">
              <a16:creationId xmlns:a16="http://schemas.microsoft.com/office/drawing/2014/main" id="{E0E8B361-6CF7-7D0B-D9F4-2A3F1C103803}"/>
            </a:ext>
          </a:extLst>
        </xdr:cNvPr>
        <xdr:cNvPicPr>
          <a:picLocks noChangeAspect="1"/>
        </xdr:cNvPicPr>
      </xdr:nvPicPr>
      <xdr:blipFill>
        <a:blip xmlns:r="http://schemas.openxmlformats.org/officeDocument/2006/relationships" r:embed="rId34"/>
        <a:stretch>
          <a:fillRect/>
        </a:stretch>
      </xdr:blipFill>
      <xdr:spPr>
        <a:xfrm>
          <a:off x="500063" y="304323750"/>
          <a:ext cx="18266808" cy="8957120"/>
        </a:xfrm>
        <a:prstGeom prst="rect">
          <a:avLst/>
        </a:prstGeom>
      </xdr:spPr>
    </xdr:pic>
    <xdr:clientData/>
  </xdr:twoCellAnchor>
  <xdr:twoCellAnchor editAs="oneCell">
    <xdr:from>
      <xdr:col>1</xdr:col>
      <xdr:colOff>0</xdr:colOff>
      <xdr:row>1463</xdr:row>
      <xdr:rowOff>0</xdr:rowOff>
    </xdr:from>
    <xdr:to>
      <xdr:col>30</xdr:col>
      <xdr:colOff>374093</xdr:colOff>
      <xdr:row>1504</xdr:row>
      <xdr:rowOff>170308</xdr:rowOff>
    </xdr:to>
    <xdr:pic>
      <xdr:nvPicPr>
        <xdr:cNvPr id="70" name="図 69">
          <a:extLst>
            <a:ext uri="{FF2B5EF4-FFF2-40B4-BE49-F238E27FC236}">
              <a16:creationId xmlns:a16="http://schemas.microsoft.com/office/drawing/2014/main" id="{BBE813D7-F06B-70E6-E1E6-565F2F0B10A0}"/>
            </a:ext>
          </a:extLst>
        </xdr:cNvPr>
        <xdr:cNvPicPr>
          <a:picLocks noChangeAspect="1"/>
        </xdr:cNvPicPr>
      </xdr:nvPicPr>
      <xdr:blipFill>
        <a:blip xmlns:r="http://schemas.openxmlformats.org/officeDocument/2006/relationships" r:embed="rId35"/>
        <a:stretch>
          <a:fillRect/>
        </a:stretch>
      </xdr:blipFill>
      <xdr:spPr>
        <a:xfrm>
          <a:off x="500063" y="313539188"/>
          <a:ext cx="18257280" cy="8957120"/>
        </a:xfrm>
        <a:prstGeom prst="rect">
          <a:avLst/>
        </a:prstGeom>
      </xdr:spPr>
    </xdr:pic>
    <xdr:clientData/>
  </xdr:twoCellAnchor>
  <xdr:twoCellAnchor editAs="oneCell">
    <xdr:from>
      <xdr:col>1</xdr:col>
      <xdr:colOff>0</xdr:colOff>
      <xdr:row>1506</xdr:row>
      <xdr:rowOff>0</xdr:rowOff>
    </xdr:from>
    <xdr:to>
      <xdr:col>30</xdr:col>
      <xdr:colOff>355035</xdr:colOff>
      <xdr:row>1547</xdr:row>
      <xdr:rowOff>141721</xdr:rowOff>
    </xdr:to>
    <xdr:pic>
      <xdr:nvPicPr>
        <xdr:cNvPr id="71" name="図 70">
          <a:extLst>
            <a:ext uri="{FF2B5EF4-FFF2-40B4-BE49-F238E27FC236}">
              <a16:creationId xmlns:a16="http://schemas.microsoft.com/office/drawing/2014/main" id="{A9EA1F2F-387D-AF13-EBBF-6BB29958BB90}"/>
            </a:ext>
          </a:extLst>
        </xdr:cNvPr>
        <xdr:cNvPicPr>
          <a:picLocks noChangeAspect="1"/>
        </xdr:cNvPicPr>
      </xdr:nvPicPr>
      <xdr:blipFill>
        <a:blip xmlns:r="http://schemas.openxmlformats.org/officeDocument/2006/relationships" r:embed="rId36"/>
        <a:stretch>
          <a:fillRect/>
        </a:stretch>
      </xdr:blipFill>
      <xdr:spPr>
        <a:xfrm>
          <a:off x="500063" y="322754625"/>
          <a:ext cx="18238222" cy="8928534"/>
        </a:xfrm>
        <a:prstGeom prst="rect">
          <a:avLst/>
        </a:prstGeom>
      </xdr:spPr>
    </xdr:pic>
    <xdr:clientData/>
  </xdr:twoCellAnchor>
  <xdr:twoCellAnchor editAs="oneCell">
    <xdr:from>
      <xdr:col>1</xdr:col>
      <xdr:colOff>0</xdr:colOff>
      <xdr:row>1549</xdr:row>
      <xdr:rowOff>0</xdr:rowOff>
    </xdr:from>
    <xdr:to>
      <xdr:col>30</xdr:col>
      <xdr:colOff>374093</xdr:colOff>
      <xdr:row>1590</xdr:row>
      <xdr:rowOff>189366</xdr:rowOff>
    </xdr:to>
    <xdr:pic>
      <xdr:nvPicPr>
        <xdr:cNvPr id="73" name="図 72">
          <a:extLst>
            <a:ext uri="{FF2B5EF4-FFF2-40B4-BE49-F238E27FC236}">
              <a16:creationId xmlns:a16="http://schemas.microsoft.com/office/drawing/2014/main" id="{2DFA3A61-8F2A-FDEB-3275-649874EFD9C2}"/>
            </a:ext>
          </a:extLst>
        </xdr:cNvPr>
        <xdr:cNvPicPr>
          <a:picLocks noChangeAspect="1"/>
        </xdr:cNvPicPr>
      </xdr:nvPicPr>
      <xdr:blipFill>
        <a:blip xmlns:r="http://schemas.openxmlformats.org/officeDocument/2006/relationships" r:embed="rId37"/>
        <a:stretch>
          <a:fillRect/>
        </a:stretch>
      </xdr:blipFill>
      <xdr:spPr>
        <a:xfrm>
          <a:off x="500063" y="331970063"/>
          <a:ext cx="18257280" cy="8976178"/>
        </a:xfrm>
        <a:prstGeom prst="rect">
          <a:avLst/>
        </a:prstGeom>
      </xdr:spPr>
    </xdr:pic>
    <xdr:clientData/>
  </xdr:twoCellAnchor>
  <xdr:twoCellAnchor editAs="oneCell">
    <xdr:from>
      <xdr:col>1</xdr:col>
      <xdr:colOff>0</xdr:colOff>
      <xdr:row>1592</xdr:row>
      <xdr:rowOff>0</xdr:rowOff>
    </xdr:from>
    <xdr:to>
      <xdr:col>30</xdr:col>
      <xdr:colOff>364564</xdr:colOff>
      <xdr:row>1633</xdr:row>
      <xdr:rowOff>179836</xdr:rowOff>
    </xdr:to>
    <xdr:pic>
      <xdr:nvPicPr>
        <xdr:cNvPr id="74" name="図 73">
          <a:extLst>
            <a:ext uri="{FF2B5EF4-FFF2-40B4-BE49-F238E27FC236}">
              <a16:creationId xmlns:a16="http://schemas.microsoft.com/office/drawing/2014/main" id="{3B440006-6C02-45D7-28EA-942FD6CDF694}"/>
            </a:ext>
          </a:extLst>
        </xdr:cNvPr>
        <xdr:cNvPicPr>
          <a:picLocks noChangeAspect="1"/>
        </xdr:cNvPicPr>
      </xdr:nvPicPr>
      <xdr:blipFill>
        <a:blip xmlns:r="http://schemas.openxmlformats.org/officeDocument/2006/relationships" r:embed="rId38"/>
        <a:stretch>
          <a:fillRect/>
        </a:stretch>
      </xdr:blipFill>
      <xdr:spPr>
        <a:xfrm>
          <a:off x="500063" y="341185500"/>
          <a:ext cx="18247751" cy="8966649"/>
        </a:xfrm>
        <a:prstGeom prst="rect">
          <a:avLst/>
        </a:prstGeom>
      </xdr:spPr>
    </xdr:pic>
    <xdr:clientData/>
  </xdr:twoCellAnchor>
  <xdr:twoCellAnchor editAs="oneCell">
    <xdr:from>
      <xdr:col>1</xdr:col>
      <xdr:colOff>0</xdr:colOff>
      <xdr:row>1635</xdr:row>
      <xdr:rowOff>0</xdr:rowOff>
    </xdr:from>
    <xdr:to>
      <xdr:col>30</xdr:col>
      <xdr:colOff>345506</xdr:colOff>
      <xdr:row>1676</xdr:row>
      <xdr:rowOff>189366</xdr:rowOff>
    </xdr:to>
    <xdr:pic>
      <xdr:nvPicPr>
        <xdr:cNvPr id="75" name="図 74">
          <a:extLst>
            <a:ext uri="{FF2B5EF4-FFF2-40B4-BE49-F238E27FC236}">
              <a16:creationId xmlns:a16="http://schemas.microsoft.com/office/drawing/2014/main" id="{7BF03FD8-5EBE-690C-B26A-024EE593DA35}"/>
            </a:ext>
          </a:extLst>
        </xdr:cNvPr>
        <xdr:cNvPicPr>
          <a:picLocks noChangeAspect="1"/>
        </xdr:cNvPicPr>
      </xdr:nvPicPr>
      <xdr:blipFill>
        <a:blip xmlns:r="http://schemas.openxmlformats.org/officeDocument/2006/relationships" r:embed="rId39"/>
        <a:stretch>
          <a:fillRect/>
        </a:stretch>
      </xdr:blipFill>
      <xdr:spPr>
        <a:xfrm>
          <a:off x="500063" y="350400938"/>
          <a:ext cx="18228693" cy="8976178"/>
        </a:xfrm>
        <a:prstGeom prst="rect">
          <a:avLst/>
        </a:prstGeom>
      </xdr:spPr>
    </xdr:pic>
    <xdr:clientData/>
  </xdr:twoCellAnchor>
  <xdr:twoCellAnchor editAs="oneCell">
    <xdr:from>
      <xdr:col>1</xdr:col>
      <xdr:colOff>0</xdr:colOff>
      <xdr:row>1678</xdr:row>
      <xdr:rowOff>0</xdr:rowOff>
    </xdr:from>
    <xdr:to>
      <xdr:col>30</xdr:col>
      <xdr:colOff>374093</xdr:colOff>
      <xdr:row>1720</xdr:row>
      <xdr:rowOff>3640</xdr:rowOff>
    </xdr:to>
    <xdr:pic>
      <xdr:nvPicPr>
        <xdr:cNvPr id="76" name="図 75">
          <a:extLst>
            <a:ext uri="{FF2B5EF4-FFF2-40B4-BE49-F238E27FC236}">
              <a16:creationId xmlns:a16="http://schemas.microsoft.com/office/drawing/2014/main" id="{20556BBE-5DB0-1BA3-69BA-434C5019BE81}"/>
            </a:ext>
          </a:extLst>
        </xdr:cNvPr>
        <xdr:cNvPicPr>
          <a:picLocks noChangeAspect="1"/>
        </xdr:cNvPicPr>
      </xdr:nvPicPr>
      <xdr:blipFill>
        <a:blip xmlns:r="http://schemas.openxmlformats.org/officeDocument/2006/relationships" r:embed="rId40"/>
        <a:stretch>
          <a:fillRect/>
        </a:stretch>
      </xdr:blipFill>
      <xdr:spPr>
        <a:xfrm>
          <a:off x="500063" y="359616375"/>
          <a:ext cx="18257280" cy="9004765"/>
        </a:xfrm>
        <a:prstGeom prst="rect">
          <a:avLst/>
        </a:prstGeom>
      </xdr:spPr>
    </xdr:pic>
    <xdr:clientData/>
  </xdr:twoCellAnchor>
  <xdr:twoCellAnchor editAs="oneCell">
    <xdr:from>
      <xdr:col>1</xdr:col>
      <xdr:colOff>0</xdr:colOff>
      <xdr:row>1721</xdr:row>
      <xdr:rowOff>0</xdr:rowOff>
    </xdr:from>
    <xdr:to>
      <xdr:col>30</xdr:col>
      <xdr:colOff>364564</xdr:colOff>
      <xdr:row>1762</xdr:row>
      <xdr:rowOff>179837</xdr:rowOff>
    </xdr:to>
    <xdr:pic>
      <xdr:nvPicPr>
        <xdr:cNvPr id="77" name="図 76">
          <a:extLst>
            <a:ext uri="{FF2B5EF4-FFF2-40B4-BE49-F238E27FC236}">
              <a16:creationId xmlns:a16="http://schemas.microsoft.com/office/drawing/2014/main" id="{F1D44BBB-B988-FA7E-72C1-8AD9DDD29775}"/>
            </a:ext>
          </a:extLst>
        </xdr:cNvPr>
        <xdr:cNvPicPr>
          <a:picLocks noChangeAspect="1"/>
        </xdr:cNvPicPr>
      </xdr:nvPicPr>
      <xdr:blipFill>
        <a:blip xmlns:r="http://schemas.openxmlformats.org/officeDocument/2006/relationships" r:embed="rId41"/>
        <a:stretch>
          <a:fillRect/>
        </a:stretch>
      </xdr:blipFill>
      <xdr:spPr>
        <a:xfrm>
          <a:off x="500063" y="368831813"/>
          <a:ext cx="18247751" cy="8966649"/>
        </a:xfrm>
        <a:prstGeom prst="rect">
          <a:avLst/>
        </a:prstGeom>
      </xdr:spPr>
    </xdr:pic>
    <xdr:clientData/>
  </xdr:twoCellAnchor>
  <xdr:twoCellAnchor editAs="oneCell">
    <xdr:from>
      <xdr:col>1</xdr:col>
      <xdr:colOff>0</xdr:colOff>
      <xdr:row>1764</xdr:row>
      <xdr:rowOff>0</xdr:rowOff>
    </xdr:from>
    <xdr:to>
      <xdr:col>30</xdr:col>
      <xdr:colOff>393150</xdr:colOff>
      <xdr:row>1805</xdr:row>
      <xdr:rowOff>170307</xdr:rowOff>
    </xdr:to>
    <xdr:pic>
      <xdr:nvPicPr>
        <xdr:cNvPr id="78" name="図 77">
          <a:extLst>
            <a:ext uri="{FF2B5EF4-FFF2-40B4-BE49-F238E27FC236}">
              <a16:creationId xmlns:a16="http://schemas.microsoft.com/office/drawing/2014/main" id="{DC2D7E28-B542-AF81-2D9E-9965ED2AE4C9}"/>
            </a:ext>
          </a:extLst>
        </xdr:cNvPr>
        <xdr:cNvPicPr>
          <a:picLocks noChangeAspect="1"/>
        </xdr:cNvPicPr>
      </xdr:nvPicPr>
      <xdr:blipFill>
        <a:blip xmlns:r="http://schemas.openxmlformats.org/officeDocument/2006/relationships" r:embed="rId42"/>
        <a:stretch>
          <a:fillRect/>
        </a:stretch>
      </xdr:blipFill>
      <xdr:spPr>
        <a:xfrm>
          <a:off x="500063" y="378047250"/>
          <a:ext cx="18276337" cy="8957120"/>
        </a:xfrm>
        <a:prstGeom prst="rect">
          <a:avLst/>
        </a:prstGeom>
      </xdr:spPr>
    </xdr:pic>
    <xdr:clientData/>
  </xdr:twoCellAnchor>
  <xdr:twoCellAnchor editAs="oneCell">
    <xdr:from>
      <xdr:col>1</xdr:col>
      <xdr:colOff>0</xdr:colOff>
      <xdr:row>1807</xdr:row>
      <xdr:rowOff>0</xdr:rowOff>
    </xdr:from>
    <xdr:to>
      <xdr:col>30</xdr:col>
      <xdr:colOff>355035</xdr:colOff>
      <xdr:row>1848</xdr:row>
      <xdr:rowOff>189366</xdr:rowOff>
    </xdr:to>
    <xdr:pic>
      <xdr:nvPicPr>
        <xdr:cNvPr id="79" name="図 78">
          <a:extLst>
            <a:ext uri="{FF2B5EF4-FFF2-40B4-BE49-F238E27FC236}">
              <a16:creationId xmlns:a16="http://schemas.microsoft.com/office/drawing/2014/main" id="{EBDC623A-DCCD-05F2-2DCD-B2ED29A91862}"/>
            </a:ext>
          </a:extLst>
        </xdr:cNvPr>
        <xdr:cNvPicPr>
          <a:picLocks noChangeAspect="1"/>
        </xdr:cNvPicPr>
      </xdr:nvPicPr>
      <xdr:blipFill>
        <a:blip xmlns:r="http://schemas.openxmlformats.org/officeDocument/2006/relationships" r:embed="rId43"/>
        <a:stretch>
          <a:fillRect/>
        </a:stretch>
      </xdr:blipFill>
      <xdr:spPr>
        <a:xfrm>
          <a:off x="500063" y="387262688"/>
          <a:ext cx="18238222" cy="8976178"/>
        </a:xfrm>
        <a:prstGeom prst="rect">
          <a:avLst/>
        </a:prstGeom>
      </xdr:spPr>
    </xdr:pic>
    <xdr:clientData/>
  </xdr:twoCellAnchor>
  <xdr:twoCellAnchor editAs="oneCell">
    <xdr:from>
      <xdr:col>1</xdr:col>
      <xdr:colOff>0</xdr:colOff>
      <xdr:row>1850</xdr:row>
      <xdr:rowOff>0</xdr:rowOff>
    </xdr:from>
    <xdr:to>
      <xdr:col>30</xdr:col>
      <xdr:colOff>364564</xdr:colOff>
      <xdr:row>1891</xdr:row>
      <xdr:rowOff>208423</xdr:rowOff>
    </xdr:to>
    <xdr:pic>
      <xdr:nvPicPr>
        <xdr:cNvPr id="80" name="図 79">
          <a:extLst>
            <a:ext uri="{FF2B5EF4-FFF2-40B4-BE49-F238E27FC236}">
              <a16:creationId xmlns:a16="http://schemas.microsoft.com/office/drawing/2014/main" id="{674C75B3-30BC-ECAD-43F0-FAF605D8702E}"/>
            </a:ext>
          </a:extLst>
        </xdr:cNvPr>
        <xdr:cNvPicPr>
          <a:picLocks noChangeAspect="1"/>
        </xdr:cNvPicPr>
      </xdr:nvPicPr>
      <xdr:blipFill>
        <a:blip xmlns:r="http://schemas.openxmlformats.org/officeDocument/2006/relationships" r:embed="rId44"/>
        <a:stretch>
          <a:fillRect/>
        </a:stretch>
      </xdr:blipFill>
      <xdr:spPr>
        <a:xfrm>
          <a:off x="500063" y="396478125"/>
          <a:ext cx="18247751" cy="8995236"/>
        </a:xfrm>
        <a:prstGeom prst="rect">
          <a:avLst/>
        </a:prstGeom>
      </xdr:spPr>
    </xdr:pic>
    <xdr:clientData/>
  </xdr:twoCellAnchor>
  <xdr:twoCellAnchor editAs="oneCell">
    <xdr:from>
      <xdr:col>1</xdr:col>
      <xdr:colOff>0</xdr:colOff>
      <xdr:row>1893</xdr:row>
      <xdr:rowOff>0</xdr:rowOff>
    </xdr:from>
    <xdr:to>
      <xdr:col>30</xdr:col>
      <xdr:colOff>364564</xdr:colOff>
      <xdr:row>1935</xdr:row>
      <xdr:rowOff>3640</xdr:rowOff>
    </xdr:to>
    <xdr:pic>
      <xdr:nvPicPr>
        <xdr:cNvPr id="81" name="図 80">
          <a:extLst>
            <a:ext uri="{FF2B5EF4-FFF2-40B4-BE49-F238E27FC236}">
              <a16:creationId xmlns:a16="http://schemas.microsoft.com/office/drawing/2014/main" id="{4BC7AB0E-9CF3-04FC-F7E9-EFA0B9DA137C}"/>
            </a:ext>
          </a:extLst>
        </xdr:cNvPr>
        <xdr:cNvPicPr>
          <a:picLocks noChangeAspect="1"/>
        </xdr:cNvPicPr>
      </xdr:nvPicPr>
      <xdr:blipFill>
        <a:blip xmlns:r="http://schemas.openxmlformats.org/officeDocument/2006/relationships" r:embed="rId45"/>
        <a:stretch>
          <a:fillRect/>
        </a:stretch>
      </xdr:blipFill>
      <xdr:spPr>
        <a:xfrm>
          <a:off x="500063" y="405693563"/>
          <a:ext cx="18247751" cy="9004765"/>
        </a:xfrm>
        <a:prstGeom prst="rect">
          <a:avLst/>
        </a:prstGeom>
      </xdr:spPr>
    </xdr:pic>
    <xdr:clientData/>
  </xdr:twoCellAnchor>
  <xdr:twoCellAnchor editAs="oneCell">
    <xdr:from>
      <xdr:col>1</xdr:col>
      <xdr:colOff>0</xdr:colOff>
      <xdr:row>1936</xdr:row>
      <xdr:rowOff>0</xdr:rowOff>
    </xdr:from>
    <xdr:to>
      <xdr:col>30</xdr:col>
      <xdr:colOff>374093</xdr:colOff>
      <xdr:row>1978</xdr:row>
      <xdr:rowOff>3640</xdr:rowOff>
    </xdr:to>
    <xdr:pic>
      <xdr:nvPicPr>
        <xdr:cNvPr id="82" name="図 81">
          <a:extLst>
            <a:ext uri="{FF2B5EF4-FFF2-40B4-BE49-F238E27FC236}">
              <a16:creationId xmlns:a16="http://schemas.microsoft.com/office/drawing/2014/main" id="{BB2E323E-57F2-422A-6F4B-D03550168EC5}"/>
            </a:ext>
          </a:extLst>
        </xdr:cNvPr>
        <xdr:cNvPicPr>
          <a:picLocks noChangeAspect="1"/>
        </xdr:cNvPicPr>
      </xdr:nvPicPr>
      <xdr:blipFill>
        <a:blip xmlns:r="http://schemas.openxmlformats.org/officeDocument/2006/relationships" r:embed="rId46"/>
        <a:stretch>
          <a:fillRect/>
        </a:stretch>
      </xdr:blipFill>
      <xdr:spPr>
        <a:xfrm>
          <a:off x="500063" y="414909000"/>
          <a:ext cx="18257280" cy="9004765"/>
        </a:xfrm>
        <a:prstGeom prst="rect">
          <a:avLst/>
        </a:prstGeom>
      </xdr:spPr>
    </xdr:pic>
    <xdr:clientData/>
  </xdr:twoCellAnchor>
  <xdr:twoCellAnchor editAs="oneCell">
    <xdr:from>
      <xdr:col>1</xdr:col>
      <xdr:colOff>0</xdr:colOff>
      <xdr:row>1979</xdr:row>
      <xdr:rowOff>0</xdr:rowOff>
    </xdr:from>
    <xdr:to>
      <xdr:col>30</xdr:col>
      <xdr:colOff>316919</xdr:colOff>
      <xdr:row>2020</xdr:row>
      <xdr:rowOff>113135</xdr:rowOff>
    </xdr:to>
    <xdr:pic>
      <xdr:nvPicPr>
        <xdr:cNvPr id="84" name="図 83">
          <a:extLst>
            <a:ext uri="{FF2B5EF4-FFF2-40B4-BE49-F238E27FC236}">
              <a16:creationId xmlns:a16="http://schemas.microsoft.com/office/drawing/2014/main" id="{3B14AC68-EC95-DA7A-C946-AC15C5D1FD68}"/>
            </a:ext>
          </a:extLst>
        </xdr:cNvPr>
        <xdr:cNvPicPr>
          <a:picLocks noChangeAspect="1"/>
        </xdr:cNvPicPr>
      </xdr:nvPicPr>
      <xdr:blipFill>
        <a:blip xmlns:r="http://schemas.openxmlformats.org/officeDocument/2006/relationships" r:embed="rId47"/>
        <a:stretch>
          <a:fillRect/>
        </a:stretch>
      </xdr:blipFill>
      <xdr:spPr>
        <a:xfrm>
          <a:off x="500063" y="424124438"/>
          <a:ext cx="18200106" cy="8899947"/>
        </a:xfrm>
        <a:prstGeom prst="rect">
          <a:avLst/>
        </a:prstGeom>
      </xdr:spPr>
    </xdr:pic>
    <xdr:clientData/>
  </xdr:twoCellAnchor>
  <xdr:twoCellAnchor editAs="oneCell">
    <xdr:from>
      <xdr:col>1</xdr:col>
      <xdr:colOff>0</xdr:colOff>
      <xdr:row>2021</xdr:row>
      <xdr:rowOff>0</xdr:rowOff>
    </xdr:from>
    <xdr:to>
      <xdr:col>30</xdr:col>
      <xdr:colOff>374093</xdr:colOff>
      <xdr:row>2063</xdr:row>
      <xdr:rowOff>13169</xdr:rowOff>
    </xdr:to>
    <xdr:pic>
      <xdr:nvPicPr>
        <xdr:cNvPr id="85" name="図 84">
          <a:extLst>
            <a:ext uri="{FF2B5EF4-FFF2-40B4-BE49-F238E27FC236}">
              <a16:creationId xmlns:a16="http://schemas.microsoft.com/office/drawing/2014/main" id="{1F294A84-1C30-9C41-3EAC-4270E75D793E}"/>
            </a:ext>
          </a:extLst>
        </xdr:cNvPr>
        <xdr:cNvPicPr>
          <a:picLocks noChangeAspect="1"/>
        </xdr:cNvPicPr>
      </xdr:nvPicPr>
      <xdr:blipFill>
        <a:blip xmlns:r="http://schemas.openxmlformats.org/officeDocument/2006/relationships" r:embed="rId48"/>
        <a:stretch>
          <a:fillRect/>
        </a:stretch>
      </xdr:blipFill>
      <xdr:spPr>
        <a:xfrm>
          <a:off x="500063" y="433125563"/>
          <a:ext cx="18257280" cy="9014294"/>
        </a:xfrm>
        <a:prstGeom prst="rect">
          <a:avLst/>
        </a:prstGeom>
      </xdr:spPr>
    </xdr:pic>
    <xdr:clientData/>
  </xdr:twoCellAnchor>
  <xdr:twoCellAnchor editAs="oneCell">
    <xdr:from>
      <xdr:col>1</xdr:col>
      <xdr:colOff>0</xdr:colOff>
      <xdr:row>2064</xdr:row>
      <xdr:rowOff>0</xdr:rowOff>
    </xdr:from>
    <xdr:to>
      <xdr:col>30</xdr:col>
      <xdr:colOff>364564</xdr:colOff>
      <xdr:row>2105</xdr:row>
      <xdr:rowOff>189365</xdr:rowOff>
    </xdr:to>
    <xdr:pic>
      <xdr:nvPicPr>
        <xdr:cNvPr id="86" name="図 85">
          <a:extLst>
            <a:ext uri="{FF2B5EF4-FFF2-40B4-BE49-F238E27FC236}">
              <a16:creationId xmlns:a16="http://schemas.microsoft.com/office/drawing/2014/main" id="{0B350B10-BA3D-8D2E-2842-19E0B5E3DA4E}"/>
            </a:ext>
          </a:extLst>
        </xdr:cNvPr>
        <xdr:cNvPicPr>
          <a:picLocks noChangeAspect="1"/>
        </xdr:cNvPicPr>
      </xdr:nvPicPr>
      <xdr:blipFill>
        <a:blip xmlns:r="http://schemas.openxmlformats.org/officeDocument/2006/relationships" r:embed="rId49"/>
        <a:stretch>
          <a:fillRect/>
        </a:stretch>
      </xdr:blipFill>
      <xdr:spPr>
        <a:xfrm>
          <a:off x="500063" y="442341000"/>
          <a:ext cx="18247751" cy="8976178"/>
        </a:xfrm>
        <a:prstGeom prst="rect">
          <a:avLst/>
        </a:prstGeom>
      </xdr:spPr>
    </xdr:pic>
    <xdr:clientData/>
  </xdr:twoCellAnchor>
  <xdr:twoCellAnchor editAs="oneCell">
    <xdr:from>
      <xdr:col>1</xdr:col>
      <xdr:colOff>0</xdr:colOff>
      <xdr:row>2107</xdr:row>
      <xdr:rowOff>0</xdr:rowOff>
    </xdr:from>
    <xdr:to>
      <xdr:col>30</xdr:col>
      <xdr:colOff>355035</xdr:colOff>
      <xdr:row>2148</xdr:row>
      <xdr:rowOff>198895</xdr:rowOff>
    </xdr:to>
    <xdr:pic>
      <xdr:nvPicPr>
        <xdr:cNvPr id="87" name="図 86">
          <a:extLst>
            <a:ext uri="{FF2B5EF4-FFF2-40B4-BE49-F238E27FC236}">
              <a16:creationId xmlns:a16="http://schemas.microsoft.com/office/drawing/2014/main" id="{BB45A57F-A76D-7397-A880-6F73117CFDF4}"/>
            </a:ext>
          </a:extLst>
        </xdr:cNvPr>
        <xdr:cNvPicPr>
          <a:picLocks noChangeAspect="1"/>
        </xdr:cNvPicPr>
      </xdr:nvPicPr>
      <xdr:blipFill>
        <a:blip xmlns:r="http://schemas.openxmlformats.org/officeDocument/2006/relationships" r:embed="rId50"/>
        <a:stretch>
          <a:fillRect/>
        </a:stretch>
      </xdr:blipFill>
      <xdr:spPr>
        <a:xfrm>
          <a:off x="500063" y="451556438"/>
          <a:ext cx="18238222" cy="898570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64"/>
  <sheetViews>
    <sheetView tabSelected="1" zoomScaleNormal="100" workbookViewId="0">
      <pane xSplit="1" ySplit="8" topLeftCell="B45" activePane="bottomRight" state="frozen"/>
      <selection pane="topRight" activeCell="B1" sqref="B1"/>
      <selection pane="bottomLeft" activeCell="A9" sqref="A9"/>
      <selection pane="bottomRight" activeCell="D2" sqref="D2"/>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37</v>
      </c>
    </row>
    <row r="2" spans="1:18" x14ac:dyDescent="0.4">
      <c r="A2" s="1" t="s">
        <v>8</v>
      </c>
      <c r="C2" t="s">
        <v>35</v>
      </c>
    </row>
    <row r="3" spans="1:18" x14ac:dyDescent="0.4">
      <c r="A3" s="1" t="s">
        <v>10</v>
      </c>
      <c r="C3" s="29">
        <v>100000</v>
      </c>
    </row>
    <row r="4" spans="1:18" x14ac:dyDescent="0.4">
      <c r="A4" s="1" t="s">
        <v>11</v>
      </c>
      <c r="C4" s="29" t="s">
        <v>13</v>
      </c>
    </row>
    <row r="5" spans="1:18" ht="19.5" thickBot="1" x14ac:dyDescent="0.45">
      <c r="A5" s="1" t="s">
        <v>12</v>
      </c>
      <c r="C5" s="29" t="s">
        <v>33</v>
      </c>
    </row>
    <row r="6" spans="1:18" ht="19.5" thickBot="1" x14ac:dyDescent="0.45">
      <c r="A6" s="24" t="s">
        <v>0</v>
      </c>
      <c r="B6" s="24" t="s">
        <v>1</v>
      </c>
      <c r="C6" s="24" t="s">
        <v>1</v>
      </c>
      <c r="D6" s="48" t="s">
        <v>24</v>
      </c>
      <c r="E6" s="25"/>
      <c r="F6" s="26"/>
      <c r="G6" s="88" t="s">
        <v>3</v>
      </c>
      <c r="H6" s="89"/>
      <c r="I6" s="95"/>
      <c r="J6" s="88" t="s">
        <v>22</v>
      </c>
      <c r="K6" s="89"/>
      <c r="L6" s="95"/>
      <c r="M6" s="88" t="s">
        <v>23</v>
      </c>
      <c r="N6" s="89"/>
      <c r="O6" s="95"/>
    </row>
    <row r="7" spans="1:18" ht="19.5" thickBot="1" x14ac:dyDescent="0.45">
      <c r="A7" s="27"/>
      <c r="B7" s="27" t="s">
        <v>2</v>
      </c>
      <c r="C7" s="63" t="s">
        <v>28</v>
      </c>
      <c r="D7" s="13">
        <v>1.27</v>
      </c>
      <c r="E7" s="14">
        <v>1.5</v>
      </c>
      <c r="F7" s="15">
        <v>2</v>
      </c>
      <c r="G7" s="13">
        <v>1.27</v>
      </c>
      <c r="H7" s="14">
        <v>1.5</v>
      </c>
      <c r="I7" s="15">
        <v>2</v>
      </c>
      <c r="J7" s="13">
        <v>1.27</v>
      </c>
      <c r="K7" s="14">
        <v>1.5</v>
      </c>
      <c r="L7" s="15">
        <v>2</v>
      </c>
      <c r="M7" s="13">
        <v>1.27</v>
      </c>
      <c r="N7" s="14">
        <v>1.5</v>
      </c>
      <c r="O7" s="15">
        <v>2</v>
      </c>
    </row>
    <row r="8" spans="1:18" ht="19.5" thickBot="1" x14ac:dyDescent="0.45">
      <c r="A8" s="28" t="s">
        <v>9</v>
      </c>
      <c r="B8" s="12"/>
      <c r="C8" s="49"/>
      <c r="D8" s="17"/>
      <c r="E8" s="16"/>
      <c r="F8" s="18"/>
      <c r="G8" s="19">
        <f>C3</f>
        <v>100000</v>
      </c>
      <c r="H8" s="20">
        <f>C3</f>
        <v>100000</v>
      </c>
      <c r="I8" s="21">
        <f>C3</f>
        <v>100000</v>
      </c>
      <c r="J8" s="92" t="s">
        <v>22</v>
      </c>
      <c r="K8" s="93"/>
      <c r="L8" s="94"/>
      <c r="M8" s="92"/>
      <c r="N8" s="93"/>
      <c r="O8" s="94"/>
    </row>
    <row r="9" spans="1:18" x14ac:dyDescent="0.4">
      <c r="A9" s="9">
        <v>1</v>
      </c>
      <c r="B9" s="23">
        <v>40959</v>
      </c>
      <c r="C9" s="50">
        <v>1</v>
      </c>
      <c r="D9" s="53">
        <v>1.27</v>
      </c>
      <c r="E9" s="54">
        <v>1.5</v>
      </c>
      <c r="F9" s="55">
        <v>2</v>
      </c>
      <c r="G9" s="22">
        <f>IF(D9="","",G8+M9)</f>
        <v>103810</v>
      </c>
      <c r="H9" s="22">
        <f t="shared" ref="H9" si="0">IF(E9="","",H8+N9)</f>
        <v>104500</v>
      </c>
      <c r="I9" s="22">
        <f t="shared" ref="I9" si="1">IF(F9="","",I8+O9)</f>
        <v>106000</v>
      </c>
      <c r="J9" s="41">
        <f>IF(G8="","",G8*0.03)</f>
        <v>3000</v>
      </c>
      <c r="K9" s="42">
        <f>IF(H8="","",H8*0.03)</f>
        <v>3000</v>
      </c>
      <c r="L9" s="43">
        <f>IF(I8="","",I8*0.03)</f>
        <v>3000</v>
      </c>
      <c r="M9" s="41">
        <f>IF(D9="","",J9*D9)</f>
        <v>3810</v>
      </c>
      <c r="N9" s="42">
        <f>IF(E9="","",K9*E9)</f>
        <v>4500</v>
      </c>
      <c r="O9" s="43">
        <f>IF(F9="","",L9*F9)</f>
        <v>6000</v>
      </c>
      <c r="P9" s="40"/>
      <c r="Q9" s="40"/>
      <c r="R9" s="40"/>
    </row>
    <row r="10" spans="1:18" x14ac:dyDescent="0.4">
      <c r="A10" s="9">
        <v>2</v>
      </c>
      <c r="B10" s="5">
        <v>40962</v>
      </c>
      <c r="C10" s="47">
        <v>2</v>
      </c>
      <c r="D10" s="56">
        <v>-1</v>
      </c>
      <c r="E10" s="57">
        <v>-1</v>
      </c>
      <c r="F10" s="58">
        <v>-1</v>
      </c>
      <c r="G10" s="22">
        <f t="shared" ref="G10:G42" si="2">IF(D10="","",G9+M10)</f>
        <v>100695.7</v>
      </c>
      <c r="H10" s="22">
        <f t="shared" ref="H10:H42" si="3">IF(E10="","",H9+N10)</f>
        <v>101365</v>
      </c>
      <c r="I10" s="22">
        <f t="shared" ref="I10:I42" si="4">IF(F10="","",I9+O10)</f>
        <v>102820</v>
      </c>
      <c r="J10" s="44">
        <f t="shared" ref="J10:J12" si="5">IF(G9="","",G9*0.03)</f>
        <v>3114.2999999999997</v>
      </c>
      <c r="K10" s="45">
        <f t="shared" ref="K10:K12" si="6">IF(H9="","",H9*0.03)</f>
        <v>3135</v>
      </c>
      <c r="L10" s="46">
        <f t="shared" ref="L10:L12" si="7">IF(I9="","",I9*0.03)</f>
        <v>3180</v>
      </c>
      <c r="M10" s="44">
        <f t="shared" ref="M10:M12" si="8">IF(D10="","",J10*D10)</f>
        <v>-3114.2999999999997</v>
      </c>
      <c r="N10" s="45">
        <f t="shared" ref="N10:N12" si="9">IF(E10="","",K10*E10)</f>
        <v>-3135</v>
      </c>
      <c r="O10" s="46">
        <f t="shared" ref="O10:O12" si="10">IF(F10="","",L10*F10)</f>
        <v>-3180</v>
      </c>
      <c r="P10" s="40"/>
      <c r="Q10" s="40"/>
      <c r="R10" s="40"/>
    </row>
    <row r="11" spans="1:18" x14ac:dyDescent="0.4">
      <c r="A11" s="9">
        <v>3</v>
      </c>
      <c r="B11" s="5">
        <v>40991</v>
      </c>
      <c r="C11" s="47">
        <v>2</v>
      </c>
      <c r="D11" s="56">
        <v>1.27</v>
      </c>
      <c r="E11" s="57">
        <v>1.5</v>
      </c>
      <c r="F11" s="86">
        <v>2</v>
      </c>
      <c r="G11" s="22">
        <f t="shared" si="2"/>
        <v>104532.20616999999</v>
      </c>
      <c r="H11" s="22">
        <f t="shared" si="3"/>
        <v>105926.425</v>
      </c>
      <c r="I11" s="22">
        <f t="shared" si="4"/>
        <v>108989.2</v>
      </c>
      <c r="J11" s="44">
        <f t="shared" si="5"/>
        <v>3020.8709999999996</v>
      </c>
      <c r="K11" s="45">
        <f t="shared" si="6"/>
        <v>3040.95</v>
      </c>
      <c r="L11" s="46">
        <f t="shared" si="7"/>
        <v>3084.6</v>
      </c>
      <c r="M11" s="44">
        <f t="shared" si="8"/>
        <v>3836.5061699999997</v>
      </c>
      <c r="N11" s="45">
        <f t="shared" si="9"/>
        <v>4561.4249999999993</v>
      </c>
      <c r="O11" s="46">
        <f t="shared" si="10"/>
        <v>6169.2</v>
      </c>
      <c r="P11" s="40"/>
      <c r="Q11" s="40"/>
      <c r="R11" s="40"/>
    </row>
    <row r="12" spans="1:18" x14ac:dyDescent="0.4">
      <c r="A12" s="9">
        <v>4</v>
      </c>
      <c r="B12" s="5">
        <v>40995</v>
      </c>
      <c r="C12" s="47">
        <v>1</v>
      </c>
      <c r="D12" s="56">
        <v>-1</v>
      </c>
      <c r="E12" s="57">
        <v>-1</v>
      </c>
      <c r="F12" s="58">
        <v>-1</v>
      </c>
      <c r="G12" s="22">
        <f t="shared" si="2"/>
        <v>101396.23998489999</v>
      </c>
      <c r="H12" s="22">
        <f t="shared" si="3"/>
        <v>102748.63225000001</v>
      </c>
      <c r="I12" s="22">
        <f t="shared" si="4"/>
        <v>105719.52399999999</v>
      </c>
      <c r="J12" s="44">
        <f t="shared" si="5"/>
        <v>3135.9661850999996</v>
      </c>
      <c r="K12" s="45">
        <f t="shared" si="6"/>
        <v>3177.7927500000001</v>
      </c>
      <c r="L12" s="46">
        <f t="shared" si="7"/>
        <v>3269.6759999999999</v>
      </c>
      <c r="M12" s="44">
        <f t="shared" si="8"/>
        <v>-3135.9661850999996</v>
      </c>
      <c r="N12" s="45">
        <f t="shared" si="9"/>
        <v>-3177.7927500000001</v>
      </c>
      <c r="O12" s="46">
        <f t="shared" si="10"/>
        <v>-3269.6759999999999</v>
      </c>
      <c r="P12" s="40" t="s">
        <v>47</v>
      </c>
      <c r="Q12" s="40"/>
      <c r="R12" s="40"/>
    </row>
    <row r="13" spans="1:18" x14ac:dyDescent="0.4">
      <c r="A13" s="9">
        <v>5</v>
      </c>
      <c r="B13" s="5">
        <v>40998</v>
      </c>
      <c r="C13" s="47">
        <v>1</v>
      </c>
      <c r="D13" s="56">
        <v>1.27</v>
      </c>
      <c r="E13" s="57">
        <v>1.5</v>
      </c>
      <c r="F13" s="86">
        <v>2</v>
      </c>
      <c r="G13" s="22">
        <f t="shared" si="2"/>
        <v>105259.43672832468</v>
      </c>
      <c r="H13" s="22">
        <f t="shared" si="3"/>
        <v>107372.32070125001</v>
      </c>
      <c r="I13" s="22">
        <f t="shared" si="4"/>
        <v>112062.69544</v>
      </c>
      <c r="J13" s="44">
        <f t="shared" ref="J13:J58" si="11">IF(G12="","",G12*0.03)</f>
        <v>3041.8871995469995</v>
      </c>
      <c r="K13" s="45">
        <f t="shared" ref="K13:K58" si="12">IF(H12="","",H12*0.03)</f>
        <v>3082.4589675000002</v>
      </c>
      <c r="L13" s="46">
        <f t="shared" ref="L13:L58" si="13">IF(I12="","",I12*0.03)</f>
        <v>3171.5857199999996</v>
      </c>
      <c r="M13" s="44">
        <f t="shared" ref="M13:M58" si="14">IF(D13="","",J13*D13)</f>
        <v>3863.1967434246894</v>
      </c>
      <c r="N13" s="45">
        <f t="shared" ref="N13:N58" si="15">IF(E13="","",K13*E13)</f>
        <v>4623.6884512500001</v>
      </c>
      <c r="O13" s="46">
        <f t="shared" ref="O13:O58" si="16">IF(F13="","",L13*F13)</f>
        <v>6343.1714399999992</v>
      </c>
      <c r="P13" s="40" t="s">
        <v>56</v>
      </c>
      <c r="Q13" s="40"/>
      <c r="R13" s="40"/>
    </row>
    <row r="14" spans="1:18" x14ac:dyDescent="0.4">
      <c r="A14" s="9">
        <v>6</v>
      </c>
      <c r="B14" s="5">
        <v>41002</v>
      </c>
      <c r="C14" s="47">
        <v>1</v>
      </c>
      <c r="D14" s="56">
        <v>1.27</v>
      </c>
      <c r="E14" s="57">
        <v>1.5</v>
      </c>
      <c r="F14" s="58">
        <v>2</v>
      </c>
      <c r="G14" s="22">
        <f t="shared" si="2"/>
        <v>109269.82126767385</v>
      </c>
      <c r="H14" s="22">
        <f t="shared" si="3"/>
        <v>112204.07513280626</v>
      </c>
      <c r="I14" s="22">
        <f t="shared" si="4"/>
        <v>118786.4571664</v>
      </c>
      <c r="J14" s="44">
        <f t="shared" si="11"/>
        <v>3157.7831018497404</v>
      </c>
      <c r="K14" s="45">
        <f t="shared" si="12"/>
        <v>3221.1696210374998</v>
      </c>
      <c r="L14" s="46">
        <f t="shared" si="13"/>
        <v>3361.8808631999996</v>
      </c>
      <c r="M14" s="44">
        <f t="shared" si="14"/>
        <v>4010.3845393491706</v>
      </c>
      <c r="N14" s="45">
        <f t="shared" si="15"/>
        <v>4831.75443155625</v>
      </c>
      <c r="O14" s="46">
        <f t="shared" si="16"/>
        <v>6723.7617263999991</v>
      </c>
      <c r="P14" s="40"/>
      <c r="Q14" s="40"/>
      <c r="R14" s="40"/>
    </row>
    <row r="15" spans="1:18" x14ac:dyDescent="0.4">
      <c r="A15" s="9">
        <v>7</v>
      </c>
      <c r="B15" s="5">
        <v>41008</v>
      </c>
      <c r="C15" s="47">
        <v>2</v>
      </c>
      <c r="D15" s="56">
        <v>-1</v>
      </c>
      <c r="E15" s="57">
        <v>-1</v>
      </c>
      <c r="F15" s="58">
        <v>-1</v>
      </c>
      <c r="G15" s="22">
        <f t="shared" si="2"/>
        <v>105991.72662964363</v>
      </c>
      <c r="H15" s="22">
        <f t="shared" si="3"/>
        <v>108837.95287882208</v>
      </c>
      <c r="I15" s="22">
        <f t="shared" si="4"/>
        <v>115222.86345140799</v>
      </c>
      <c r="J15" s="44">
        <f t="shared" si="11"/>
        <v>3278.0946380302153</v>
      </c>
      <c r="K15" s="45">
        <f t="shared" si="12"/>
        <v>3366.1222539841879</v>
      </c>
      <c r="L15" s="46">
        <f t="shared" si="13"/>
        <v>3563.5937149919996</v>
      </c>
      <c r="M15" s="44">
        <f t="shared" si="14"/>
        <v>-3278.0946380302153</v>
      </c>
      <c r="N15" s="45">
        <f t="shared" si="15"/>
        <v>-3366.1222539841879</v>
      </c>
      <c r="O15" s="46">
        <f t="shared" si="16"/>
        <v>-3563.5937149919996</v>
      </c>
      <c r="P15" s="40" t="s">
        <v>45</v>
      </c>
      <c r="Q15" s="40"/>
      <c r="R15" s="40"/>
    </row>
    <row r="16" spans="1:18" x14ac:dyDescent="0.4">
      <c r="A16" s="9">
        <v>8</v>
      </c>
      <c r="B16" s="5">
        <v>41012</v>
      </c>
      <c r="C16" s="47">
        <v>1</v>
      </c>
      <c r="D16" s="56">
        <v>-1</v>
      </c>
      <c r="E16" s="57">
        <v>-1</v>
      </c>
      <c r="F16" s="58">
        <v>-1</v>
      </c>
      <c r="G16" s="22">
        <f t="shared" si="2"/>
        <v>102811.97483075432</v>
      </c>
      <c r="H16" s="22">
        <f t="shared" si="3"/>
        <v>105572.81429245742</v>
      </c>
      <c r="I16" s="22">
        <f t="shared" si="4"/>
        <v>111766.17754786575</v>
      </c>
      <c r="J16" s="44">
        <f t="shared" si="11"/>
        <v>3179.7517988893087</v>
      </c>
      <c r="K16" s="45">
        <f t="shared" si="12"/>
        <v>3265.1385863646624</v>
      </c>
      <c r="L16" s="46">
        <f t="shared" si="13"/>
        <v>3456.6859035422394</v>
      </c>
      <c r="M16" s="44">
        <f t="shared" si="14"/>
        <v>-3179.7517988893087</v>
      </c>
      <c r="N16" s="45">
        <f t="shared" si="15"/>
        <v>-3265.1385863646624</v>
      </c>
      <c r="O16" s="46">
        <f t="shared" si="16"/>
        <v>-3456.6859035422394</v>
      </c>
      <c r="P16" s="40" t="s">
        <v>47</v>
      </c>
      <c r="Q16" s="40"/>
      <c r="R16" s="40"/>
    </row>
    <row r="17" spans="1:18" x14ac:dyDescent="0.4">
      <c r="A17" s="9">
        <v>9</v>
      </c>
      <c r="B17" s="5">
        <v>41012</v>
      </c>
      <c r="C17" s="47">
        <v>1</v>
      </c>
      <c r="D17" s="56">
        <v>-1</v>
      </c>
      <c r="E17" s="57">
        <v>-1</v>
      </c>
      <c r="F17" s="58">
        <v>-1</v>
      </c>
      <c r="G17" s="22">
        <f t="shared" si="2"/>
        <v>99727.615585831692</v>
      </c>
      <c r="H17" s="22">
        <f t="shared" si="3"/>
        <v>102405.6298636837</v>
      </c>
      <c r="I17" s="22">
        <f t="shared" si="4"/>
        <v>108413.19222142978</v>
      </c>
      <c r="J17" s="44">
        <f t="shared" si="11"/>
        <v>3084.3592449226294</v>
      </c>
      <c r="K17" s="45">
        <f t="shared" si="12"/>
        <v>3167.1844287737226</v>
      </c>
      <c r="L17" s="46">
        <f t="shared" si="13"/>
        <v>3352.9853264359722</v>
      </c>
      <c r="M17" s="44">
        <f t="shared" si="14"/>
        <v>-3084.3592449226294</v>
      </c>
      <c r="N17" s="45">
        <f t="shared" si="15"/>
        <v>-3167.1844287737226</v>
      </c>
      <c r="O17" s="46">
        <f t="shared" si="16"/>
        <v>-3352.9853264359722</v>
      </c>
      <c r="P17" s="40" t="s">
        <v>49</v>
      </c>
      <c r="Q17" s="40"/>
      <c r="R17" s="40"/>
    </row>
    <row r="18" spans="1:18" x14ac:dyDescent="0.4">
      <c r="A18" s="9">
        <v>10</v>
      </c>
      <c r="B18" s="5">
        <v>41017</v>
      </c>
      <c r="C18" s="47">
        <v>1</v>
      </c>
      <c r="D18" s="56">
        <v>1.27</v>
      </c>
      <c r="E18" s="57">
        <v>1.5</v>
      </c>
      <c r="F18" s="58">
        <v>-1</v>
      </c>
      <c r="G18" s="22">
        <f t="shared" si="2"/>
        <v>103527.23773965189</v>
      </c>
      <c r="H18" s="22">
        <f t="shared" si="3"/>
        <v>107013.88320754947</v>
      </c>
      <c r="I18" s="22">
        <f t="shared" si="4"/>
        <v>105160.79645478689</v>
      </c>
      <c r="J18" s="44">
        <f t="shared" si="11"/>
        <v>2991.8284675749505</v>
      </c>
      <c r="K18" s="45">
        <f t="shared" si="12"/>
        <v>3072.1688959105109</v>
      </c>
      <c r="L18" s="46">
        <f t="shared" si="13"/>
        <v>3252.3957666428932</v>
      </c>
      <c r="M18" s="44">
        <f t="shared" si="14"/>
        <v>3799.6221538201871</v>
      </c>
      <c r="N18" s="45">
        <f t="shared" si="15"/>
        <v>4608.2533438657665</v>
      </c>
      <c r="O18" s="46">
        <f t="shared" si="16"/>
        <v>-3252.3957666428932</v>
      </c>
      <c r="P18" s="40"/>
      <c r="Q18" s="40"/>
      <c r="R18" s="40"/>
    </row>
    <row r="19" spans="1:18" x14ac:dyDescent="0.4">
      <c r="A19" s="9">
        <v>11</v>
      </c>
      <c r="B19" s="5">
        <v>41018</v>
      </c>
      <c r="C19" s="47">
        <v>1</v>
      </c>
      <c r="D19" s="56">
        <v>1.27</v>
      </c>
      <c r="E19" s="57">
        <v>1.5</v>
      </c>
      <c r="F19" s="58">
        <v>2</v>
      </c>
      <c r="G19" s="22">
        <f t="shared" si="2"/>
        <v>107471.62549753263</v>
      </c>
      <c r="H19" s="22">
        <f t="shared" si="3"/>
        <v>111829.5079518892</v>
      </c>
      <c r="I19" s="22">
        <f t="shared" si="4"/>
        <v>111470.4442420741</v>
      </c>
      <c r="J19" s="44">
        <f t="shared" si="11"/>
        <v>3105.8171321895566</v>
      </c>
      <c r="K19" s="45">
        <f t="shared" si="12"/>
        <v>3210.416496226484</v>
      </c>
      <c r="L19" s="46">
        <f t="shared" si="13"/>
        <v>3154.8238936436064</v>
      </c>
      <c r="M19" s="44">
        <f t="shared" si="14"/>
        <v>3944.3877578807369</v>
      </c>
      <c r="N19" s="45">
        <f t="shared" si="15"/>
        <v>4815.624744339726</v>
      </c>
      <c r="O19" s="46">
        <f t="shared" si="16"/>
        <v>6309.6477872872129</v>
      </c>
      <c r="P19" s="40"/>
      <c r="Q19" s="40"/>
      <c r="R19" s="40"/>
    </row>
    <row r="20" spans="1:18" x14ac:dyDescent="0.4">
      <c r="A20" s="9">
        <v>12</v>
      </c>
      <c r="B20" s="5">
        <v>41026</v>
      </c>
      <c r="C20" s="47">
        <v>2</v>
      </c>
      <c r="D20" s="56">
        <v>1.27</v>
      </c>
      <c r="E20" s="57">
        <v>1.5</v>
      </c>
      <c r="F20" s="86">
        <v>2</v>
      </c>
      <c r="G20" s="22">
        <f t="shared" si="2"/>
        <v>111566.29442898862</v>
      </c>
      <c r="H20" s="22">
        <f t="shared" si="3"/>
        <v>116861.83580972422</v>
      </c>
      <c r="I20" s="22">
        <f t="shared" si="4"/>
        <v>118158.67089659855</v>
      </c>
      <c r="J20" s="44">
        <f t="shared" si="11"/>
        <v>3224.1487649259789</v>
      </c>
      <c r="K20" s="45">
        <f t="shared" si="12"/>
        <v>3354.8852385566761</v>
      </c>
      <c r="L20" s="46">
        <f t="shared" si="13"/>
        <v>3344.1133272622228</v>
      </c>
      <c r="M20" s="44">
        <f t="shared" si="14"/>
        <v>4094.6689314559931</v>
      </c>
      <c r="N20" s="45">
        <f t="shared" si="15"/>
        <v>5032.3278578350146</v>
      </c>
      <c r="O20" s="46">
        <f t="shared" si="16"/>
        <v>6688.2266545244456</v>
      </c>
      <c r="P20" s="40"/>
      <c r="Q20" s="40"/>
      <c r="R20" s="40"/>
    </row>
    <row r="21" spans="1:18" x14ac:dyDescent="0.4">
      <c r="A21" s="9">
        <v>13</v>
      </c>
      <c r="B21" s="5">
        <v>41037</v>
      </c>
      <c r="C21" s="47">
        <v>1</v>
      </c>
      <c r="D21" s="56">
        <v>1.27</v>
      </c>
      <c r="E21" s="57">
        <v>-1</v>
      </c>
      <c r="F21" s="58">
        <v>-1</v>
      </c>
      <c r="G21" s="22">
        <f t="shared" si="2"/>
        <v>115816.97024673309</v>
      </c>
      <c r="H21" s="22">
        <f t="shared" si="3"/>
        <v>113355.98073543249</v>
      </c>
      <c r="I21" s="22">
        <f t="shared" si="4"/>
        <v>114613.9107697006</v>
      </c>
      <c r="J21" s="44">
        <f t="shared" si="11"/>
        <v>3346.9888328696584</v>
      </c>
      <c r="K21" s="45">
        <f t="shared" si="12"/>
        <v>3505.8550742917264</v>
      </c>
      <c r="L21" s="46">
        <f t="shared" si="13"/>
        <v>3544.7601268979561</v>
      </c>
      <c r="M21" s="44">
        <f t="shared" si="14"/>
        <v>4250.6758177444663</v>
      </c>
      <c r="N21" s="45">
        <f t="shared" si="15"/>
        <v>-3505.8550742917264</v>
      </c>
      <c r="O21" s="46">
        <f t="shared" si="16"/>
        <v>-3544.7601268979561</v>
      </c>
      <c r="P21" s="40"/>
      <c r="Q21" s="40"/>
      <c r="R21" s="40"/>
    </row>
    <row r="22" spans="1:18" x14ac:dyDescent="0.4">
      <c r="A22" s="9">
        <v>14</v>
      </c>
      <c r="B22" s="5">
        <v>41039</v>
      </c>
      <c r="C22" s="47">
        <v>1</v>
      </c>
      <c r="D22" s="56">
        <v>1.27</v>
      </c>
      <c r="E22" s="57">
        <v>-1</v>
      </c>
      <c r="F22" s="58">
        <v>-1</v>
      </c>
      <c r="G22" s="22">
        <f t="shared" si="2"/>
        <v>120229.59681313363</v>
      </c>
      <c r="H22" s="22">
        <f t="shared" si="3"/>
        <v>109955.30131336951</v>
      </c>
      <c r="I22" s="22">
        <f t="shared" si="4"/>
        <v>111175.49344660957</v>
      </c>
      <c r="J22" s="44">
        <f t="shared" si="11"/>
        <v>3474.5091074019929</v>
      </c>
      <c r="K22" s="45">
        <f t="shared" si="12"/>
        <v>3400.6794220629745</v>
      </c>
      <c r="L22" s="46">
        <f t="shared" si="13"/>
        <v>3438.4173230910178</v>
      </c>
      <c r="M22" s="44">
        <f t="shared" si="14"/>
        <v>4412.6265664005314</v>
      </c>
      <c r="N22" s="45">
        <f t="shared" si="15"/>
        <v>-3400.6794220629745</v>
      </c>
      <c r="O22" s="46">
        <f t="shared" si="16"/>
        <v>-3438.4173230910178</v>
      </c>
      <c r="P22" s="40"/>
      <c r="Q22" s="40"/>
      <c r="R22" s="40"/>
    </row>
    <row r="23" spans="1:18" x14ac:dyDescent="0.4">
      <c r="A23" s="9">
        <v>15</v>
      </c>
      <c r="B23" s="5">
        <v>41040</v>
      </c>
      <c r="C23" s="47">
        <v>1</v>
      </c>
      <c r="D23" s="56">
        <v>1.27</v>
      </c>
      <c r="E23" s="57">
        <v>1.5</v>
      </c>
      <c r="F23" s="78">
        <v>2</v>
      </c>
      <c r="G23" s="22">
        <f t="shared" si="2"/>
        <v>124810.34445171402</v>
      </c>
      <c r="H23" s="22">
        <f t="shared" si="3"/>
        <v>114903.28987247113</v>
      </c>
      <c r="I23" s="22">
        <f t="shared" si="4"/>
        <v>117846.02305340614</v>
      </c>
      <c r="J23" s="44">
        <f t="shared" si="11"/>
        <v>3606.8879043940087</v>
      </c>
      <c r="K23" s="45">
        <f t="shared" si="12"/>
        <v>3298.659039401085</v>
      </c>
      <c r="L23" s="46">
        <f t="shared" si="13"/>
        <v>3335.2648033982869</v>
      </c>
      <c r="M23" s="44">
        <f t="shared" si="14"/>
        <v>4580.7476385803911</v>
      </c>
      <c r="N23" s="45">
        <f t="shared" si="15"/>
        <v>4947.9885591016273</v>
      </c>
      <c r="O23" s="46">
        <f t="shared" si="16"/>
        <v>6670.5296067965737</v>
      </c>
      <c r="P23" s="40"/>
      <c r="Q23" s="40"/>
      <c r="R23" s="40"/>
    </row>
    <row r="24" spans="1:18" x14ac:dyDescent="0.4">
      <c r="A24" s="9">
        <v>16</v>
      </c>
      <c r="B24" s="5">
        <v>41044</v>
      </c>
      <c r="C24" s="47">
        <v>1</v>
      </c>
      <c r="D24" s="56">
        <v>1.27</v>
      </c>
      <c r="E24" s="57">
        <v>1.5</v>
      </c>
      <c r="F24" s="86">
        <v>2</v>
      </c>
      <c r="G24" s="22">
        <f t="shared" si="2"/>
        <v>129565.61857532432</v>
      </c>
      <c r="H24" s="22">
        <f t="shared" si="3"/>
        <v>120073.93791673233</v>
      </c>
      <c r="I24" s="22">
        <f t="shared" si="4"/>
        <v>124916.78443661051</v>
      </c>
      <c r="J24" s="44">
        <f t="shared" si="11"/>
        <v>3744.3103335514202</v>
      </c>
      <c r="K24" s="45">
        <f t="shared" si="12"/>
        <v>3447.0986961741337</v>
      </c>
      <c r="L24" s="46">
        <f t="shared" si="13"/>
        <v>3535.380691602184</v>
      </c>
      <c r="M24" s="44">
        <f t="shared" si="14"/>
        <v>4755.2741236103038</v>
      </c>
      <c r="N24" s="45">
        <f t="shared" si="15"/>
        <v>5170.648044261201</v>
      </c>
      <c r="O24" s="46">
        <f t="shared" si="16"/>
        <v>7070.761383204368</v>
      </c>
      <c r="P24" s="40" t="s">
        <v>59</v>
      </c>
      <c r="Q24" s="40"/>
      <c r="R24" s="40"/>
    </row>
    <row r="25" spans="1:18" x14ac:dyDescent="0.4">
      <c r="A25" s="9">
        <v>17</v>
      </c>
      <c r="B25" s="5">
        <v>41045</v>
      </c>
      <c r="C25" s="47">
        <v>1</v>
      </c>
      <c r="D25" s="56">
        <v>-1</v>
      </c>
      <c r="E25" s="57">
        <v>-1</v>
      </c>
      <c r="F25" s="58">
        <v>-1</v>
      </c>
      <c r="G25" s="22">
        <f t="shared" si="2"/>
        <v>125678.6500180646</v>
      </c>
      <c r="H25" s="22">
        <f t="shared" si="3"/>
        <v>116471.71977923036</v>
      </c>
      <c r="I25" s="22">
        <f t="shared" si="4"/>
        <v>121169.2809035122</v>
      </c>
      <c r="J25" s="44">
        <f t="shared" si="11"/>
        <v>3886.9685572597296</v>
      </c>
      <c r="K25" s="45">
        <f t="shared" si="12"/>
        <v>3602.21813750197</v>
      </c>
      <c r="L25" s="46">
        <f t="shared" si="13"/>
        <v>3747.5035330983151</v>
      </c>
      <c r="M25" s="44">
        <f t="shared" si="14"/>
        <v>-3886.9685572597296</v>
      </c>
      <c r="N25" s="45">
        <f t="shared" si="15"/>
        <v>-3602.21813750197</v>
      </c>
      <c r="O25" s="46">
        <f t="shared" si="16"/>
        <v>-3747.5035330983151</v>
      </c>
      <c r="P25" s="40" t="s">
        <v>61</v>
      </c>
      <c r="Q25" s="40"/>
      <c r="R25" s="40"/>
    </row>
    <row r="26" spans="1:18" x14ac:dyDescent="0.4">
      <c r="A26" s="9">
        <v>18</v>
      </c>
      <c r="B26" s="5">
        <v>41046</v>
      </c>
      <c r="C26" s="47">
        <v>2</v>
      </c>
      <c r="D26" s="56">
        <v>1.27</v>
      </c>
      <c r="E26" s="57">
        <v>1.5</v>
      </c>
      <c r="F26" s="86">
        <v>2</v>
      </c>
      <c r="G26" s="22">
        <f t="shared" si="2"/>
        <v>130467.00658375285</v>
      </c>
      <c r="H26" s="22">
        <f t="shared" si="3"/>
        <v>121712.94716929573</v>
      </c>
      <c r="I26" s="22">
        <f t="shared" si="4"/>
        <v>128439.43775772293</v>
      </c>
      <c r="J26" s="44">
        <f t="shared" si="11"/>
        <v>3770.3595005419379</v>
      </c>
      <c r="K26" s="45">
        <f t="shared" si="12"/>
        <v>3494.1515933769106</v>
      </c>
      <c r="L26" s="46">
        <f t="shared" si="13"/>
        <v>3635.0784271053658</v>
      </c>
      <c r="M26" s="44">
        <f t="shared" si="14"/>
        <v>4788.3565656882611</v>
      </c>
      <c r="N26" s="45">
        <f t="shared" si="15"/>
        <v>5241.2273900653654</v>
      </c>
      <c r="O26" s="46">
        <f t="shared" si="16"/>
        <v>7270.1568542107316</v>
      </c>
      <c r="P26" s="40" t="s">
        <v>63</v>
      </c>
      <c r="Q26" s="40"/>
      <c r="R26" s="40"/>
    </row>
    <row r="27" spans="1:18" x14ac:dyDescent="0.4">
      <c r="A27" s="9">
        <v>19</v>
      </c>
      <c r="B27" s="5">
        <v>41061</v>
      </c>
      <c r="C27" s="47">
        <v>1</v>
      </c>
      <c r="D27" s="56">
        <v>-1</v>
      </c>
      <c r="E27" s="57">
        <v>-1</v>
      </c>
      <c r="F27" s="58">
        <v>-1</v>
      </c>
      <c r="G27" s="22">
        <f t="shared" si="2"/>
        <v>126552.99638624027</v>
      </c>
      <c r="H27" s="22">
        <f t="shared" si="3"/>
        <v>118061.55875421687</v>
      </c>
      <c r="I27" s="22">
        <f t="shared" si="4"/>
        <v>124586.25462499124</v>
      </c>
      <c r="J27" s="44">
        <f t="shared" si="11"/>
        <v>3914.0101975125854</v>
      </c>
      <c r="K27" s="45">
        <f t="shared" si="12"/>
        <v>3651.3884150788717</v>
      </c>
      <c r="L27" s="46">
        <f t="shared" si="13"/>
        <v>3853.1831327316877</v>
      </c>
      <c r="M27" s="44">
        <f t="shared" si="14"/>
        <v>-3914.0101975125854</v>
      </c>
      <c r="N27" s="45">
        <f t="shared" si="15"/>
        <v>-3651.3884150788717</v>
      </c>
      <c r="O27" s="46">
        <f t="shared" si="16"/>
        <v>-3853.1831327316877</v>
      </c>
      <c r="P27" s="40" t="s">
        <v>65</v>
      </c>
      <c r="Q27" s="40"/>
      <c r="R27" s="40"/>
    </row>
    <row r="28" spans="1:18" x14ac:dyDescent="0.4">
      <c r="A28" s="9">
        <v>20</v>
      </c>
      <c r="B28" s="5">
        <v>41070</v>
      </c>
      <c r="C28" s="47">
        <v>1</v>
      </c>
      <c r="D28" s="56">
        <v>-1</v>
      </c>
      <c r="E28" s="57">
        <v>-1</v>
      </c>
      <c r="F28" s="58">
        <v>-1</v>
      </c>
      <c r="G28" s="22">
        <f t="shared" si="2"/>
        <v>122756.40649465306</v>
      </c>
      <c r="H28" s="22">
        <f t="shared" si="3"/>
        <v>114519.71199159036</v>
      </c>
      <c r="I28" s="22">
        <f t="shared" si="4"/>
        <v>120848.6669862415</v>
      </c>
      <c r="J28" s="44">
        <f t="shared" si="11"/>
        <v>3796.5898915872076</v>
      </c>
      <c r="K28" s="45">
        <f t="shared" si="12"/>
        <v>3541.846762626506</v>
      </c>
      <c r="L28" s="46">
        <f t="shared" si="13"/>
        <v>3737.5876387497369</v>
      </c>
      <c r="M28" s="44">
        <f t="shared" si="14"/>
        <v>-3796.5898915872076</v>
      </c>
      <c r="N28" s="45">
        <f t="shared" si="15"/>
        <v>-3541.846762626506</v>
      </c>
      <c r="O28" s="46">
        <f t="shared" si="16"/>
        <v>-3737.5876387497369</v>
      </c>
      <c r="P28" s="40" t="s">
        <v>82</v>
      </c>
      <c r="Q28" s="40"/>
      <c r="R28" s="40"/>
    </row>
    <row r="29" spans="1:18" x14ac:dyDescent="0.4">
      <c r="A29" s="9">
        <v>21</v>
      </c>
      <c r="B29" s="5">
        <v>41089</v>
      </c>
      <c r="C29" s="47">
        <v>1</v>
      </c>
      <c r="D29" s="56">
        <v>1.27</v>
      </c>
      <c r="E29" s="57">
        <v>1.5</v>
      </c>
      <c r="F29" s="78">
        <v>2</v>
      </c>
      <c r="G29" s="22">
        <f t="shared" si="2"/>
        <v>127433.42558209934</v>
      </c>
      <c r="H29" s="22">
        <f t="shared" si="3"/>
        <v>119673.09903121192</v>
      </c>
      <c r="I29" s="22">
        <f t="shared" si="4"/>
        <v>128099.58700541599</v>
      </c>
      <c r="J29" s="44">
        <f t="shared" si="11"/>
        <v>3682.6921948395916</v>
      </c>
      <c r="K29" s="45">
        <f t="shared" si="12"/>
        <v>3435.5913597477106</v>
      </c>
      <c r="L29" s="46">
        <f t="shared" si="13"/>
        <v>3625.4600095872447</v>
      </c>
      <c r="M29" s="44">
        <f t="shared" si="14"/>
        <v>4677.0190874462814</v>
      </c>
      <c r="N29" s="45">
        <f t="shared" si="15"/>
        <v>5153.3870396215661</v>
      </c>
      <c r="O29" s="46">
        <f t="shared" si="16"/>
        <v>7250.9200191744894</v>
      </c>
      <c r="P29" s="40"/>
      <c r="Q29" s="40"/>
      <c r="R29" s="40"/>
    </row>
    <row r="30" spans="1:18" x14ac:dyDescent="0.4">
      <c r="A30" s="9">
        <v>22</v>
      </c>
      <c r="B30" s="5">
        <v>41094</v>
      </c>
      <c r="C30" s="47">
        <v>1</v>
      </c>
      <c r="D30" s="56">
        <v>1.27</v>
      </c>
      <c r="E30" s="57">
        <v>1.5</v>
      </c>
      <c r="F30" s="78">
        <v>2</v>
      </c>
      <c r="G30" s="22">
        <f t="shared" si="2"/>
        <v>132288.63909677733</v>
      </c>
      <c r="H30" s="22">
        <f t="shared" si="3"/>
        <v>125058.38848761647</v>
      </c>
      <c r="I30" s="22">
        <f t="shared" si="4"/>
        <v>135785.56222574096</v>
      </c>
      <c r="J30" s="44">
        <f t="shared" si="11"/>
        <v>3823.00276746298</v>
      </c>
      <c r="K30" s="45">
        <f t="shared" si="12"/>
        <v>3590.1929709363576</v>
      </c>
      <c r="L30" s="46">
        <f t="shared" si="13"/>
        <v>3842.9876101624795</v>
      </c>
      <c r="M30" s="44">
        <f t="shared" si="14"/>
        <v>4855.2135146779847</v>
      </c>
      <c r="N30" s="45">
        <f t="shared" si="15"/>
        <v>5385.2894564045364</v>
      </c>
      <c r="O30" s="46">
        <f t="shared" si="16"/>
        <v>7685.9752203249591</v>
      </c>
      <c r="P30" s="40"/>
      <c r="Q30" s="40"/>
      <c r="R30" s="40"/>
    </row>
    <row r="31" spans="1:18" x14ac:dyDescent="0.4">
      <c r="A31" s="9">
        <v>23</v>
      </c>
      <c r="B31" s="5">
        <v>41099</v>
      </c>
      <c r="C31" s="47">
        <v>1</v>
      </c>
      <c r="D31" s="56">
        <v>-1</v>
      </c>
      <c r="E31" s="57">
        <v>-1</v>
      </c>
      <c r="F31" s="58">
        <v>-1</v>
      </c>
      <c r="G31" s="22">
        <f t="shared" si="2"/>
        <v>128319.97992387401</v>
      </c>
      <c r="H31" s="22">
        <f t="shared" si="3"/>
        <v>121306.63683298798</v>
      </c>
      <c r="I31" s="22">
        <f t="shared" si="4"/>
        <v>131711.99535896874</v>
      </c>
      <c r="J31" s="44">
        <f t="shared" si="11"/>
        <v>3968.6591729033198</v>
      </c>
      <c r="K31" s="45">
        <f t="shared" si="12"/>
        <v>3751.7516546284937</v>
      </c>
      <c r="L31" s="46">
        <f t="shared" si="13"/>
        <v>4073.5668667722284</v>
      </c>
      <c r="M31" s="44">
        <f t="shared" si="14"/>
        <v>-3968.6591729033198</v>
      </c>
      <c r="N31" s="45">
        <f t="shared" si="15"/>
        <v>-3751.7516546284937</v>
      </c>
      <c r="O31" s="46">
        <f t="shared" si="16"/>
        <v>-4073.5668667722284</v>
      </c>
      <c r="P31" s="40" t="s">
        <v>71</v>
      </c>
      <c r="Q31" s="40"/>
      <c r="R31" s="40"/>
    </row>
    <row r="32" spans="1:18" x14ac:dyDescent="0.4">
      <c r="A32" s="9">
        <v>24</v>
      </c>
      <c r="B32" s="5">
        <v>41107</v>
      </c>
      <c r="C32" s="47">
        <v>1</v>
      </c>
      <c r="D32" s="56">
        <v>1.27</v>
      </c>
      <c r="E32" s="57">
        <v>1.5</v>
      </c>
      <c r="F32" s="58">
        <v>2</v>
      </c>
      <c r="G32" s="22">
        <f t="shared" si="2"/>
        <v>133208.97115897361</v>
      </c>
      <c r="H32" s="22">
        <f t="shared" si="3"/>
        <v>126765.43549047243</v>
      </c>
      <c r="I32" s="22">
        <f t="shared" si="4"/>
        <v>139614.71508050687</v>
      </c>
      <c r="J32" s="44">
        <f t="shared" si="11"/>
        <v>3849.5993977162202</v>
      </c>
      <c r="K32" s="45">
        <f t="shared" si="12"/>
        <v>3639.1991049896392</v>
      </c>
      <c r="L32" s="46">
        <f t="shared" si="13"/>
        <v>3951.3598607690619</v>
      </c>
      <c r="M32" s="44">
        <f t="shared" si="14"/>
        <v>4888.9912350996001</v>
      </c>
      <c r="N32" s="45">
        <f t="shared" si="15"/>
        <v>5458.798657484459</v>
      </c>
      <c r="O32" s="46">
        <f t="shared" si="16"/>
        <v>7902.7197215381238</v>
      </c>
      <c r="P32" s="40"/>
      <c r="Q32" s="40"/>
      <c r="R32" s="40"/>
    </row>
    <row r="33" spans="1:18" x14ac:dyDescent="0.4">
      <c r="A33" s="9">
        <v>25</v>
      </c>
      <c r="B33" s="5">
        <v>41109</v>
      </c>
      <c r="C33" s="47">
        <v>2</v>
      </c>
      <c r="D33" s="56">
        <v>1.27</v>
      </c>
      <c r="E33" s="57">
        <v>1.5</v>
      </c>
      <c r="F33" s="58">
        <v>-1</v>
      </c>
      <c r="G33" s="22">
        <f t="shared" si="2"/>
        <v>138284.2329601305</v>
      </c>
      <c r="H33" s="22">
        <f t="shared" si="3"/>
        <v>132469.88008754369</v>
      </c>
      <c r="I33" s="22">
        <f t="shared" si="4"/>
        <v>135426.27362809167</v>
      </c>
      <c r="J33" s="44">
        <f t="shared" si="11"/>
        <v>3996.269134769208</v>
      </c>
      <c r="K33" s="45">
        <f t="shared" si="12"/>
        <v>3802.963064714173</v>
      </c>
      <c r="L33" s="46">
        <f t="shared" si="13"/>
        <v>4188.4414524152062</v>
      </c>
      <c r="M33" s="44">
        <f t="shared" si="14"/>
        <v>5075.2618011568939</v>
      </c>
      <c r="N33" s="45">
        <f t="shared" si="15"/>
        <v>5704.4445970712595</v>
      </c>
      <c r="O33" s="46">
        <f t="shared" si="16"/>
        <v>-4188.4414524152062</v>
      </c>
      <c r="P33" s="40" t="s">
        <v>74</v>
      </c>
      <c r="Q33" s="40"/>
      <c r="R33" s="40"/>
    </row>
    <row r="34" spans="1:18" x14ac:dyDescent="0.4">
      <c r="A34" s="9">
        <v>26</v>
      </c>
      <c r="B34" s="5">
        <v>41110</v>
      </c>
      <c r="C34" s="47">
        <v>2</v>
      </c>
      <c r="D34" s="56">
        <v>1.27</v>
      </c>
      <c r="E34" s="57">
        <v>1.5</v>
      </c>
      <c r="F34" s="86">
        <v>2</v>
      </c>
      <c r="G34" s="22">
        <f t="shared" si="2"/>
        <v>143552.86223591148</v>
      </c>
      <c r="H34" s="22">
        <f t="shared" si="3"/>
        <v>138431.02469148315</v>
      </c>
      <c r="I34" s="22">
        <f t="shared" si="4"/>
        <v>143551.85004577716</v>
      </c>
      <c r="J34" s="44">
        <f t="shared" si="11"/>
        <v>4148.5269888039147</v>
      </c>
      <c r="K34" s="45">
        <f t="shared" si="12"/>
        <v>3974.0964026263105</v>
      </c>
      <c r="L34" s="46">
        <f t="shared" si="13"/>
        <v>4062.78820884275</v>
      </c>
      <c r="M34" s="44">
        <f t="shared" si="14"/>
        <v>5268.6292757809715</v>
      </c>
      <c r="N34" s="45">
        <f t="shared" si="15"/>
        <v>5961.1446039394659</v>
      </c>
      <c r="O34" s="46">
        <f t="shared" si="16"/>
        <v>8125.5764176855</v>
      </c>
      <c r="P34" s="40"/>
      <c r="Q34" s="40"/>
      <c r="R34" s="40"/>
    </row>
    <row r="35" spans="1:18" x14ac:dyDescent="0.4">
      <c r="A35" s="9">
        <v>27</v>
      </c>
      <c r="B35" s="5">
        <v>41115</v>
      </c>
      <c r="C35" s="47">
        <v>1</v>
      </c>
      <c r="D35" s="56">
        <v>-1</v>
      </c>
      <c r="E35" s="57">
        <v>-1</v>
      </c>
      <c r="F35" s="78">
        <v>-1</v>
      </c>
      <c r="G35" s="22">
        <f t="shared" si="2"/>
        <v>139246.27636883414</v>
      </c>
      <c r="H35" s="22">
        <f t="shared" si="3"/>
        <v>134278.09395073866</v>
      </c>
      <c r="I35" s="22">
        <f t="shared" si="4"/>
        <v>139245.29454440385</v>
      </c>
      <c r="J35" s="44">
        <f t="shared" si="11"/>
        <v>4306.5858670773441</v>
      </c>
      <c r="K35" s="45">
        <f t="shared" si="12"/>
        <v>4152.930740744494</v>
      </c>
      <c r="L35" s="46">
        <f t="shared" si="13"/>
        <v>4306.5555013733147</v>
      </c>
      <c r="M35" s="44">
        <f t="shared" si="14"/>
        <v>-4306.5858670773441</v>
      </c>
      <c r="N35" s="45">
        <f t="shared" si="15"/>
        <v>-4152.930740744494</v>
      </c>
      <c r="O35" s="46">
        <f t="shared" si="16"/>
        <v>-4306.5555013733147</v>
      </c>
      <c r="P35" s="40" t="s">
        <v>77</v>
      </c>
      <c r="Q35" s="40"/>
      <c r="R35" s="40"/>
    </row>
    <row r="36" spans="1:18" x14ac:dyDescent="0.4">
      <c r="A36" s="9">
        <v>28</v>
      </c>
      <c r="B36" s="5">
        <v>41121</v>
      </c>
      <c r="C36" s="47">
        <v>2</v>
      </c>
      <c r="D36" s="56">
        <v>1.27</v>
      </c>
      <c r="E36" s="57">
        <v>1.5</v>
      </c>
      <c r="F36" s="58">
        <v>2</v>
      </c>
      <c r="G36" s="22">
        <f t="shared" si="2"/>
        <v>144551.55949848672</v>
      </c>
      <c r="H36" s="22">
        <f t="shared" si="3"/>
        <v>140320.60817852191</v>
      </c>
      <c r="I36" s="22">
        <f t="shared" si="4"/>
        <v>147600.01221706808</v>
      </c>
      <c r="J36" s="44">
        <f t="shared" si="11"/>
        <v>4177.3882910650236</v>
      </c>
      <c r="K36" s="45">
        <f t="shared" si="12"/>
        <v>4028.3428185221596</v>
      </c>
      <c r="L36" s="46">
        <f t="shared" si="13"/>
        <v>4177.3588363321151</v>
      </c>
      <c r="M36" s="44">
        <f t="shared" si="14"/>
        <v>5305.2831296525801</v>
      </c>
      <c r="N36" s="45">
        <f t="shared" si="15"/>
        <v>6042.5142277832392</v>
      </c>
      <c r="O36" s="46">
        <f t="shared" si="16"/>
        <v>8354.7176726642301</v>
      </c>
      <c r="P36" s="40"/>
      <c r="Q36" s="40"/>
      <c r="R36" s="40"/>
    </row>
    <row r="37" spans="1:18" x14ac:dyDescent="0.4">
      <c r="A37" s="9">
        <v>29</v>
      </c>
      <c r="B37" s="5">
        <v>41127</v>
      </c>
      <c r="C37" s="47">
        <v>2</v>
      </c>
      <c r="D37" s="56">
        <v>1.27</v>
      </c>
      <c r="E37" s="57">
        <v>1.5</v>
      </c>
      <c r="F37" s="58">
        <v>-1</v>
      </c>
      <c r="G37" s="22">
        <f t="shared" si="2"/>
        <v>150058.97391537906</v>
      </c>
      <c r="H37" s="22">
        <f t="shared" si="3"/>
        <v>146635.03554655539</v>
      </c>
      <c r="I37" s="22">
        <f t="shared" si="4"/>
        <v>143172.01185055604</v>
      </c>
      <c r="J37" s="44">
        <f t="shared" si="11"/>
        <v>4336.5467849546012</v>
      </c>
      <c r="K37" s="45">
        <f t="shared" si="12"/>
        <v>4209.6182453556576</v>
      </c>
      <c r="L37" s="46">
        <f t="shared" si="13"/>
        <v>4428.0003665120421</v>
      </c>
      <c r="M37" s="44">
        <f t="shared" si="14"/>
        <v>5507.414416892344</v>
      </c>
      <c r="N37" s="45">
        <f t="shared" si="15"/>
        <v>6314.4273680334863</v>
      </c>
      <c r="O37" s="46">
        <f t="shared" si="16"/>
        <v>-4428.0003665120421</v>
      </c>
      <c r="P37" s="40"/>
      <c r="Q37" s="40"/>
      <c r="R37" s="40"/>
    </row>
    <row r="38" spans="1:18" x14ac:dyDescent="0.4">
      <c r="A38" s="9">
        <v>30</v>
      </c>
      <c r="B38" s="5">
        <v>41145</v>
      </c>
      <c r="C38" s="47">
        <v>1</v>
      </c>
      <c r="D38" s="56">
        <v>1.27</v>
      </c>
      <c r="E38" s="57">
        <v>1.5</v>
      </c>
      <c r="F38" s="58">
        <v>2</v>
      </c>
      <c r="G38" s="22">
        <f t="shared" si="2"/>
        <v>155776.22082155501</v>
      </c>
      <c r="H38" s="22">
        <f t="shared" si="3"/>
        <v>153233.61214615038</v>
      </c>
      <c r="I38" s="22">
        <f t="shared" si="4"/>
        <v>151762.3325615894</v>
      </c>
      <c r="J38" s="44">
        <f t="shared" si="11"/>
        <v>4501.7692174613712</v>
      </c>
      <c r="K38" s="45">
        <f t="shared" si="12"/>
        <v>4399.0510663966616</v>
      </c>
      <c r="L38" s="46">
        <f t="shared" si="13"/>
        <v>4295.1603555166812</v>
      </c>
      <c r="M38" s="44">
        <f t="shared" si="14"/>
        <v>5717.2469061759411</v>
      </c>
      <c r="N38" s="45">
        <f t="shared" si="15"/>
        <v>6598.5765995949923</v>
      </c>
      <c r="O38" s="46">
        <f t="shared" si="16"/>
        <v>8590.3207110333624</v>
      </c>
      <c r="P38" s="40"/>
      <c r="Q38" s="40"/>
      <c r="R38" s="40"/>
    </row>
    <row r="39" spans="1:18" x14ac:dyDescent="0.4">
      <c r="A39" s="9">
        <v>31</v>
      </c>
      <c r="B39" s="5">
        <v>41156</v>
      </c>
      <c r="C39" s="47">
        <v>1</v>
      </c>
      <c r="D39" s="56">
        <v>-1</v>
      </c>
      <c r="E39" s="59">
        <v>-1</v>
      </c>
      <c r="F39" s="58">
        <v>-1</v>
      </c>
      <c r="G39" s="22">
        <f t="shared" si="2"/>
        <v>151102.93419690835</v>
      </c>
      <c r="H39" s="22">
        <f t="shared" si="3"/>
        <v>148636.60378176588</v>
      </c>
      <c r="I39" s="22">
        <f t="shared" si="4"/>
        <v>147209.4625847417</v>
      </c>
      <c r="J39" s="44">
        <f t="shared" si="11"/>
        <v>4673.2866246466501</v>
      </c>
      <c r="K39" s="45">
        <f t="shared" si="12"/>
        <v>4597.008364384511</v>
      </c>
      <c r="L39" s="46">
        <f t="shared" si="13"/>
        <v>4552.8699768476818</v>
      </c>
      <c r="M39" s="44">
        <f t="shared" si="14"/>
        <v>-4673.2866246466501</v>
      </c>
      <c r="N39" s="45">
        <f t="shared" si="15"/>
        <v>-4597.008364384511</v>
      </c>
      <c r="O39" s="46">
        <f t="shared" si="16"/>
        <v>-4552.8699768476818</v>
      </c>
      <c r="P39" s="40" t="s">
        <v>84</v>
      </c>
      <c r="Q39" s="40"/>
      <c r="R39" s="40"/>
    </row>
    <row r="40" spans="1:18" x14ac:dyDescent="0.4">
      <c r="A40" s="9">
        <v>32</v>
      </c>
      <c r="B40" s="5">
        <v>41158</v>
      </c>
      <c r="C40" s="47">
        <v>1</v>
      </c>
      <c r="D40" s="56">
        <v>1.27</v>
      </c>
      <c r="E40" s="59">
        <v>1.5</v>
      </c>
      <c r="F40" s="86">
        <v>2</v>
      </c>
      <c r="G40" s="22">
        <f t="shared" si="2"/>
        <v>156859.95598981055</v>
      </c>
      <c r="H40" s="22">
        <f t="shared" si="3"/>
        <v>155325.25095194535</v>
      </c>
      <c r="I40" s="22">
        <f t="shared" si="4"/>
        <v>156042.03033982622</v>
      </c>
      <c r="J40" s="44">
        <f t="shared" si="11"/>
        <v>4533.0880259072501</v>
      </c>
      <c r="K40" s="45">
        <f t="shared" si="12"/>
        <v>4459.0981134529766</v>
      </c>
      <c r="L40" s="46">
        <f t="shared" si="13"/>
        <v>4416.2838775422506</v>
      </c>
      <c r="M40" s="44">
        <f t="shared" si="14"/>
        <v>5757.0217929022074</v>
      </c>
      <c r="N40" s="45">
        <f t="shared" si="15"/>
        <v>6688.6471701794653</v>
      </c>
      <c r="O40" s="46">
        <f t="shared" si="16"/>
        <v>8832.5677550845012</v>
      </c>
      <c r="P40" s="40"/>
      <c r="Q40" s="40"/>
      <c r="R40" s="40"/>
    </row>
    <row r="41" spans="1:18" x14ac:dyDescent="0.4">
      <c r="A41" s="9">
        <v>33</v>
      </c>
      <c r="B41" s="5">
        <v>41177</v>
      </c>
      <c r="C41" s="47">
        <v>2</v>
      </c>
      <c r="D41" s="56">
        <v>1.27</v>
      </c>
      <c r="E41" s="59">
        <v>1.5</v>
      </c>
      <c r="F41" s="78">
        <v>-1</v>
      </c>
      <c r="G41" s="22">
        <f t="shared" si="2"/>
        <v>162836.32031302233</v>
      </c>
      <c r="H41" s="22">
        <f t="shared" si="3"/>
        <v>162314.88724478288</v>
      </c>
      <c r="I41" s="22">
        <f t="shared" si="4"/>
        <v>151360.76942963144</v>
      </c>
      <c r="J41" s="44">
        <f t="shared" si="11"/>
        <v>4705.798679694316</v>
      </c>
      <c r="K41" s="45">
        <f t="shared" si="12"/>
        <v>4659.7575285583598</v>
      </c>
      <c r="L41" s="46">
        <f t="shared" si="13"/>
        <v>4681.2609101947864</v>
      </c>
      <c r="M41" s="44">
        <f t="shared" si="14"/>
        <v>5976.3643232117811</v>
      </c>
      <c r="N41" s="45">
        <f t="shared" si="15"/>
        <v>6989.6362928375402</v>
      </c>
      <c r="O41" s="46">
        <f t="shared" si="16"/>
        <v>-4681.2609101947864</v>
      </c>
      <c r="P41" s="40"/>
      <c r="Q41" s="40"/>
      <c r="R41" s="40"/>
    </row>
    <row r="42" spans="1:18" x14ac:dyDescent="0.4">
      <c r="A42" s="9">
        <v>34</v>
      </c>
      <c r="B42" s="5">
        <v>41183</v>
      </c>
      <c r="C42" s="47">
        <v>1</v>
      </c>
      <c r="D42" s="56">
        <v>-1</v>
      </c>
      <c r="E42" s="59">
        <v>-1</v>
      </c>
      <c r="F42" s="78">
        <v>-1</v>
      </c>
      <c r="G42" s="22">
        <f t="shared" si="2"/>
        <v>157951.23070363165</v>
      </c>
      <c r="H42" s="22">
        <f t="shared" si="3"/>
        <v>157445.44062743938</v>
      </c>
      <c r="I42" s="22">
        <f t="shared" si="4"/>
        <v>146819.94634674251</v>
      </c>
      <c r="J42" s="44">
        <f t="shared" si="11"/>
        <v>4885.0896093906695</v>
      </c>
      <c r="K42" s="45">
        <f t="shared" si="12"/>
        <v>4869.4466173434857</v>
      </c>
      <c r="L42" s="46">
        <f t="shared" si="13"/>
        <v>4540.8230828889427</v>
      </c>
      <c r="M42" s="44">
        <f>IF(D42="","",J42*D42)</f>
        <v>-4885.0896093906695</v>
      </c>
      <c r="N42" s="45">
        <f t="shared" si="15"/>
        <v>-4869.4466173434857</v>
      </c>
      <c r="O42" s="46">
        <f t="shared" si="16"/>
        <v>-4540.8230828889427</v>
      </c>
      <c r="P42" s="40"/>
      <c r="Q42" s="40"/>
      <c r="R42" s="40"/>
    </row>
    <row r="43" spans="1:18" x14ac:dyDescent="0.4">
      <c r="A43" s="3">
        <v>35</v>
      </c>
      <c r="B43" s="5">
        <v>41184</v>
      </c>
      <c r="C43" s="47">
        <v>1</v>
      </c>
      <c r="D43" s="56">
        <v>-1</v>
      </c>
      <c r="E43" s="59">
        <v>-1</v>
      </c>
      <c r="F43" s="58">
        <v>-1</v>
      </c>
      <c r="G43" s="22">
        <f>IF(D43="","",G42+M43)</f>
        <v>153212.69378252269</v>
      </c>
      <c r="H43" s="22">
        <f t="shared" ref="H43:I43" si="17">IF(E43="","",H42+N43)</f>
        <v>152722.0774086162</v>
      </c>
      <c r="I43" s="22">
        <f t="shared" si="17"/>
        <v>142415.34795634024</v>
      </c>
      <c r="J43" s="44">
        <f t="shared" si="11"/>
        <v>4738.5369211089492</v>
      </c>
      <c r="K43" s="45">
        <f t="shared" si="12"/>
        <v>4723.3632188231813</v>
      </c>
      <c r="L43" s="46">
        <f t="shared" si="13"/>
        <v>4404.5983904022751</v>
      </c>
      <c r="M43" s="44">
        <f t="shared" si="14"/>
        <v>-4738.5369211089492</v>
      </c>
      <c r="N43" s="45">
        <f t="shared" si="15"/>
        <v>-4723.3632188231813</v>
      </c>
      <c r="O43" s="46">
        <f t="shared" si="16"/>
        <v>-4404.5983904022751</v>
      </c>
      <c r="P43" t="s">
        <v>89</v>
      </c>
    </row>
    <row r="44" spans="1:18" x14ac:dyDescent="0.4">
      <c r="A44" s="9">
        <v>36</v>
      </c>
      <c r="B44" s="5">
        <v>41185</v>
      </c>
      <c r="C44" s="47">
        <v>1</v>
      </c>
      <c r="D44" s="56">
        <v>1.27</v>
      </c>
      <c r="E44" s="59">
        <v>1.5</v>
      </c>
      <c r="F44" s="86">
        <v>2</v>
      </c>
      <c r="G44" s="22">
        <f t="shared" ref="G44:G58" si="18">IF(D44="","",G43+M44)</f>
        <v>159050.09741563682</v>
      </c>
      <c r="H44" s="22">
        <f t="shared" ref="H44:H58" si="19">IF(E44="","",H43+N44)</f>
        <v>159594.57089200392</v>
      </c>
      <c r="I44" s="22">
        <f t="shared" ref="I44:I58" si="20">IF(F44="","",I43+O44)</f>
        <v>150960.26883372065</v>
      </c>
      <c r="J44" s="44">
        <f>IF(G43="","",G43*0.03)</f>
        <v>4596.380813475681</v>
      </c>
      <c r="K44" s="45">
        <f t="shared" si="12"/>
        <v>4581.6623222584858</v>
      </c>
      <c r="L44" s="46">
        <f t="shared" si="13"/>
        <v>4272.4604386902065</v>
      </c>
      <c r="M44" s="44">
        <f>IF(D44="","",J44*D44)</f>
        <v>5837.4036331141151</v>
      </c>
      <c r="N44" s="45">
        <f t="shared" si="15"/>
        <v>6872.4934833877287</v>
      </c>
      <c r="O44" s="46">
        <f t="shared" si="16"/>
        <v>8544.920877380413</v>
      </c>
    </row>
    <row r="45" spans="1:18" x14ac:dyDescent="0.4">
      <c r="A45" s="9">
        <v>37</v>
      </c>
      <c r="B45" s="5">
        <v>41192</v>
      </c>
      <c r="C45" s="47">
        <v>1</v>
      </c>
      <c r="D45" s="56">
        <v>-1</v>
      </c>
      <c r="E45" s="57">
        <v>-1</v>
      </c>
      <c r="F45" s="58">
        <v>-1</v>
      </c>
      <c r="G45" s="22">
        <f t="shared" si="18"/>
        <v>154278.59449316771</v>
      </c>
      <c r="H45" s="22">
        <f t="shared" si="19"/>
        <v>154806.73376524381</v>
      </c>
      <c r="I45" s="22">
        <f t="shared" si="20"/>
        <v>146431.46076870902</v>
      </c>
      <c r="J45" s="44">
        <f t="shared" si="11"/>
        <v>4771.5029224691043</v>
      </c>
      <c r="K45" s="45">
        <f t="shared" si="12"/>
        <v>4787.8371267601169</v>
      </c>
      <c r="L45" s="46">
        <f t="shared" si="13"/>
        <v>4528.808065011619</v>
      </c>
      <c r="M45" s="44">
        <f t="shared" si="14"/>
        <v>-4771.5029224691043</v>
      </c>
      <c r="N45" s="45">
        <f t="shared" si="15"/>
        <v>-4787.8371267601169</v>
      </c>
      <c r="O45" s="46">
        <f t="shared" si="16"/>
        <v>-4528.808065011619</v>
      </c>
      <c r="P45" t="s">
        <v>92</v>
      </c>
    </row>
    <row r="46" spans="1:18" x14ac:dyDescent="0.4">
      <c r="A46" s="9">
        <v>38</v>
      </c>
      <c r="B46" s="5">
        <v>41207</v>
      </c>
      <c r="C46" s="47">
        <v>1</v>
      </c>
      <c r="D46" s="56">
        <v>1.27</v>
      </c>
      <c r="E46" s="57">
        <v>1.5</v>
      </c>
      <c r="F46" s="58">
        <v>2</v>
      </c>
      <c r="G46" s="22">
        <f t="shared" si="18"/>
        <v>160156.60894335739</v>
      </c>
      <c r="H46" s="22">
        <f t="shared" si="19"/>
        <v>161773.03678467977</v>
      </c>
      <c r="I46" s="22">
        <f t="shared" si="20"/>
        <v>155217.34841483156</v>
      </c>
      <c r="J46" s="44">
        <f t="shared" si="11"/>
        <v>4628.3578347950306</v>
      </c>
      <c r="K46" s="45">
        <f t="shared" si="12"/>
        <v>4644.2020129573139</v>
      </c>
      <c r="L46" s="46">
        <f t="shared" si="13"/>
        <v>4392.9438230612705</v>
      </c>
      <c r="M46" s="44">
        <f t="shared" si="14"/>
        <v>5878.0144501896893</v>
      </c>
      <c r="N46" s="45">
        <f t="shared" si="15"/>
        <v>6966.3030194359708</v>
      </c>
      <c r="O46" s="46">
        <f t="shared" si="16"/>
        <v>8785.8876461225409</v>
      </c>
    </row>
    <row r="47" spans="1:18" x14ac:dyDescent="0.4">
      <c r="A47" s="9">
        <v>39</v>
      </c>
      <c r="B47" s="5">
        <v>41208</v>
      </c>
      <c r="C47" s="47">
        <v>2</v>
      </c>
      <c r="D47" s="56">
        <v>1.27</v>
      </c>
      <c r="E47" s="57">
        <v>1.5</v>
      </c>
      <c r="F47" s="58">
        <v>2</v>
      </c>
      <c r="G47" s="22">
        <f t="shared" si="18"/>
        <v>166258.5757440993</v>
      </c>
      <c r="H47" s="22">
        <f t="shared" si="19"/>
        <v>169052.82343999037</v>
      </c>
      <c r="I47" s="22">
        <f t="shared" si="20"/>
        <v>164530.38931972146</v>
      </c>
      <c r="J47" s="44">
        <f t="shared" si="11"/>
        <v>4804.6982683007218</v>
      </c>
      <c r="K47" s="45">
        <f t="shared" si="12"/>
        <v>4853.1911035403928</v>
      </c>
      <c r="L47" s="46">
        <f t="shared" si="13"/>
        <v>4656.5204524449464</v>
      </c>
      <c r="M47" s="44">
        <f t="shared" si="14"/>
        <v>6101.9668007419168</v>
      </c>
      <c r="N47" s="45">
        <f t="shared" si="15"/>
        <v>7279.7866553105887</v>
      </c>
      <c r="O47" s="46">
        <f t="shared" si="16"/>
        <v>9313.0409048898928</v>
      </c>
    </row>
    <row r="48" spans="1:18" x14ac:dyDescent="0.4">
      <c r="A48" s="9">
        <v>40</v>
      </c>
      <c r="B48" s="5">
        <v>41222</v>
      </c>
      <c r="C48" s="47">
        <v>2</v>
      </c>
      <c r="D48" s="56">
        <v>-1</v>
      </c>
      <c r="E48" s="57">
        <v>-1</v>
      </c>
      <c r="F48" s="58">
        <v>-1</v>
      </c>
      <c r="G48" s="22">
        <f t="shared" si="18"/>
        <v>161270.81847177632</v>
      </c>
      <c r="H48" s="22">
        <f t="shared" si="19"/>
        <v>163981.23873679066</v>
      </c>
      <c r="I48" s="22">
        <f t="shared" si="20"/>
        <v>159594.47764012983</v>
      </c>
      <c r="J48" s="44">
        <f t="shared" si="11"/>
        <v>4987.7572723229787</v>
      </c>
      <c r="K48" s="45">
        <f t="shared" si="12"/>
        <v>5071.5847031997109</v>
      </c>
      <c r="L48" s="46">
        <f t="shared" si="13"/>
        <v>4935.9116795916434</v>
      </c>
      <c r="M48" s="44">
        <f t="shared" si="14"/>
        <v>-4987.7572723229787</v>
      </c>
      <c r="N48" s="45">
        <f t="shared" si="15"/>
        <v>-5071.5847031997109</v>
      </c>
      <c r="O48" s="46">
        <f t="shared" si="16"/>
        <v>-4935.9116795916434</v>
      </c>
      <c r="P48" t="s">
        <v>96</v>
      </c>
    </row>
    <row r="49" spans="1:16" x14ac:dyDescent="0.4">
      <c r="A49" s="9">
        <v>41</v>
      </c>
      <c r="B49" s="5">
        <v>41225</v>
      </c>
      <c r="C49" s="47">
        <v>1</v>
      </c>
      <c r="D49" s="56">
        <v>1.27</v>
      </c>
      <c r="E49" s="57">
        <v>1.5</v>
      </c>
      <c r="F49" s="58">
        <v>2</v>
      </c>
      <c r="G49" s="22">
        <f t="shared" si="18"/>
        <v>167415.23665555101</v>
      </c>
      <c r="H49" s="22">
        <f t="shared" si="19"/>
        <v>171360.39447994623</v>
      </c>
      <c r="I49" s="22">
        <f t="shared" si="20"/>
        <v>169170.14629853761</v>
      </c>
      <c r="J49" s="44">
        <f t="shared" si="11"/>
        <v>4838.1245541532899</v>
      </c>
      <c r="K49" s="45">
        <f t="shared" si="12"/>
        <v>4919.4371621037199</v>
      </c>
      <c r="L49" s="46">
        <f t="shared" si="13"/>
        <v>4787.8343292038944</v>
      </c>
      <c r="M49" s="44">
        <f t="shared" si="14"/>
        <v>6144.4181837746783</v>
      </c>
      <c r="N49" s="45">
        <f t="shared" si="15"/>
        <v>7379.1557431555793</v>
      </c>
      <c r="O49" s="46">
        <f t="shared" si="16"/>
        <v>9575.6686584077888</v>
      </c>
    </row>
    <row r="50" spans="1:16" x14ac:dyDescent="0.4">
      <c r="A50" s="9">
        <v>42</v>
      </c>
      <c r="B50" s="5">
        <v>41234</v>
      </c>
      <c r="C50" s="47">
        <v>1</v>
      </c>
      <c r="D50" s="56">
        <v>1.27</v>
      </c>
      <c r="E50" s="57">
        <v>1.5</v>
      </c>
      <c r="F50" s="86">
        <v>2</v>
      </c>
      <c r="G50" s="22">
        <f t="shared" si="18"/>
        <v>173793.75717212749</v>
      </c>
      <c r="H50" s="22">
        <f t="shared" si="19"/>
        <v>179071.61223154381</v>
      </c>
      <c r="I50" s="22">
        <f t="shared" si="20"/>
        <v>179320.35507644987</v>
      </c>
      <c r="J50" s="44">
        <f t="shared" si="11"/>
        <v>5022.4570996665298</v>
      </c>
      <c r="K50" s="45">
        <f t="shared" si="12"/>
        <v>5140.811834398387</v>
      </c>
      <c r="L50" s="46">
        <f t="shared" si="13"/>
        <v>5075.1043889561279</v>
      </c>
      <c r="M50" s="44">
        <f t="shared" si="14"/>
        <v>6378.5205165764928</v>
      </c>
      <c r="N50" s="45">
        <f t="shared" si="15"/>
        <v>7711.21775159758</v>
      </c>
      <c r="O50" s="46">
        <f t="shared" si="16"/>
        <v>10150.208777912256</v>
      </c>
    </row>
    <row r="51" spans="1:16" x14ac:dyDescent="0.4">
      <c r="A51" s="9">
        <v>43</v>
      </c>
      <c r="B51" s="5">
        <v>41246</v>
      </c>
      <c r="C51" s="47">
        <v>2</v>
      </c>
      <c r="D51" s="56">
        <v>1.27</v>
      </c>
      <c r="E51" s="57">
        <v>1.5</v>
      </c>
      <c r="F51" s="86">
        <v>2</v>
      </c>
      <c r="G51" s="22">
        <f t="shared" si="18"/>
        <v>180415.29932038556</v>
      </c>
      <c r="H51" s="22">
        <f t="shared" si="19"/>
        <v>187129.83478196329</v>
      </c>
      <c r="I51" s="22">
        <f t="shared" si="20"/>
        <v>190079.57638103687</v>
      </c>
      <c r="J51" s="44">
        <f t="shared" si="11"/>
        <v>5213.8127151638246</v>
      </c>
      <c r="K51" s="45">
        <f t="shared" si="12"/>
        <v>5372.1483669463141</v>
      </c>
      <c r="L51" s="46">
        <f t="shared" si="13"/>
        <v>5379.6106522934961</v>
      </c>
      <c r="M51" s="44">
        <f t="shared" si="14"/>
        <v>6621.5421482580578</v>
      </c>
      <c r="N51" s="45">
        <f t="shared" si="15"/>
        <v>8058.2225504194712</v>
      </c>
      <c r="O51" s="46">
        <f t="shared" si="16"/>
        <v>10759.221304586992</v>
      </c>
    </row>
    <row r="52" spans="1:16" x14ac:dyDescent="0.4">
      <c r="A52" s="9">
        <v>44</v>
      </c>
      <c r="B52" s="5">
        <v>41249</v>
      </c>
      <c r="C52" s="47">
        <v>1</v>
      </c>
      <c r="D52" s="56">
        <v>1.27</v>
      </c>
      <c r="E52" s="57">
        <v>1.5</v>
      </c>
      <c r="F52" s="58">
        <v>-1</v>
      </c>
      <c r="G52" s="22">
        <f t="shared" si="18"/>
        <v>187289.12222449225</v>
      </c>
      <c r="H52" s="22">
        <f t="shared" si="19"/>
        <v>195550.67734715165</v>
      </c>
      <c r="I52" s="22">
        <f t="shared" si="20"/>
        <v>184377.18908960576</v>
      </c>
      <c r="J52" s="44">
        <f t="shared" si="11"/>
        <v>5412.458979611567</v>
      </c>
      <c r="K52" s="45">
        <f t="shared" si="12"/>
        <v>5613.8950434588987</v>
      </c>
      <c r="L52" s="46">
        <f t="shared" si="13"/>
        <v>5702.387291431106</v>
      </c>
      <c r="M52" s="44">
        <f t="shared" si="14"/>
        <v>6873.8229041066897</v>
      </c>
      <c r="N52" s="45">
        <f t="shared" si="15"/>
        <v>8420.8425651883481</v>
      </c>
      <c r="O52" s="46">
        <f t="shared" si="16"/>
        <v>-5702.387291431106</v>
      </c>
      <c r="P52" t="s">
        <v>102</v>
      </c>
    </row>
    <row r="53" spans="1:16" x14ac:dyDescent="0.4">
      <c r="A53" s="9">
        <v>45</v>
      </c>
      <c r="B53" s="5">
        <v>41254</v>
      </c>
      <c r="C53" s="47">
        <v>1</v>
      </c>
      <c r="D53" s="56">
        <v>1.27</v>
      </c>
      <c r="E53" s="57">
        <v>1.5</v>
      </c>
      <c r="F53" s="58">
        <v>2</v>
      </c>
      <c r="G53" s="22">
        <f t="shared" si="18"/>
        <v>194424.83778124541</v>
      </c>
      <c r="H53" s="22">
        <f t="shared" si="19"/>
        <v>204350.45782777347</v>
      </c>
      <c r="I53" s="22">
        <f t="shared" si="20"/>
        <v>195439.8204349821</v>
      </c>
      <c r="J53" s="44">
        <f t="shared" si="11"/>
        <v>5618.6736667347677</v>
      </c>
      <c r="K53" s="45">
        <f t="shared" si="12"/>
        <v>5866.5203204145491</v>
      </c>
      <c r="L53" s="46">
        <f t="shared" si="13"/>
        <v>5531.3156726881725</v>
      </c>
      <c r="M53" s="44">
        <f t="shared" si="14"/>
        <v>7135.7155567531554</v>
      </c>
      <c r="N53" s="45">
        <f t="shared" si="15"/>
        <v>8799.7804806218228</v>
      </c>
      <c r="O53" s="46">
        <f t="shared" si="16"/>
        <v>11062.631345376345</v>
      </c>
    </row>
    <row r="54" spans="1:16" x14ac:dyDescent="0.4">
      <c r="A54" s="9">
        <v>46</v>
      </c>
      <c r="B54" s="5">
        <v>41255</v>
      </c>
      <c r="C54" s="47">
        <v>1</v>
      </c>
      <c r="D54" s="56">
        <v>1.27</v>
      </c>
      <c r="E54" s="57">
        <v>1.5</v>
      </c>
      <c r="F54" s="58">
        <v>2</v>
      </c>
      <c r="G54" s="22">
        <f t="shared" si="18"/>
        <v>201832.42410071086</v>
      </c>
      <c r="H54" s="22">
        <f t="shared" si="19"/>
        <v>213546.22843002327</v>
      </c>
      <c r="I54" s="22">
        <f t="shared" si="20"/>
        <v>207166.20966108103</v>
      </c>
      <c r="J54" s="44">
        <f t="shared" si="11"/>
        <v>5832.7451334373618</v>
      </c>
      <c r="K54" s="45">
        <f t="shared" si="12"/>
        <v>6130.5137348332037</v>
      </c>
      <c r="L54" s="46">
        <f t="shared" si="13"/>
        <v>5863.1946130494625</v>
      </c>
      <c r="M54" s="44">
        <f t="shared" si="14"/>
        <v>7407.5863194654494</v>
      </c>
      <c r="N54" s="45">
        <f t="shared" si="15"/>
        <v>9195.770602249806</v>
      </c>
      <c r="O54" s="46">
        <f t="shared" si="16"/>
        <v>11726.389226098925</v>
      </c>
    </row>
    <row r="55" spans="1:16" x14ac:dyDescent="0.4">
      <c r="A55" s="9">
        <v>47</v>
      </c>
      <c r="B55" s="5">
        <v>41262</v>
      </c>
      <c r="C55" s="47">
        <v>1</v>
      </c>
      <c r="D55" s="56">
        <v>1.27</v>
      </c>
      <c r="E55" s="57">
        <v>1.5</v>
      </c>
      <c r="F55" s="58">
        <v>2</v>
      </c>
      <c r="G55" s="22">
        <f t="shared" si="18"/>
        <v>209522.23945894794</v>
      </c>
      <c r="H55" s="22">
        <f t="shared" si="19"/>
        <v>223155.80870937431</v>
      </c>
      <c r="I55" s="22">
        <f t="shared" si="20"/>
        <v>219596.1822407459</v>
      </c>
      <c r="J55" s="44">
        <f t="shared" si="11"/>
        <v>6054.9727230213257</v>
      </c>
      <c r="K55" s="45">
        <f t="shared" si="12"/>
        <v>6406.3868529006977</v>
      </c>
      <c r="L55" s="46">
        <f t="shared" si="13"/>
        <v>6214.9862898324309</v>
      </c>
      <c r="M55" s="44">
        <f t="shared" si="14"/>
        <v>7689.8153582370842</v>
      </c>
      <c r="N55" s="45">
        <f t="shared" si="15"/>
        <v>9609.5802793510466</v>
      </c>
      <c r="O55" s="46">
        <f t="shared" si="16"/>
        <v>12429.972579664862</v>
      </c>
    </row>
    <row r="56" spans="1:16" x14ac:dyDescent="0.4">
      <c r="A56" s="9">
        <v>48</v>
      </c>
      <c r="B56" s="5">
        <v>41274</v>
      </c>
      <c r="C56" s="47">
        <v>1</v>
      </c>
      <c r="D56" s="56">
        <v>1.27</v>
      </c>
      <c r="E56" s="57">
        <v>1.5</v>
      </c>
      <c r="F56" s="86">
        <v>2</v>
      </c>
      <c r="G56" s="22">
        <f t="shared" si="18"/>
        <v>217505.03678233386</v>
      </c>
      <c r="H56" s="22">
        <f t="shared" si="19"/>
        <v>233197.82010129615</v>
      </c>
      <c r="I56" s="22">
        <f t="shared" si="20"/>
        <v>232771.95317519066</v>
      </c>
      <c r="J56" s="44">
        <f t="shared" si="11"/>
        <v>6285.667183768438</v>
      </c>
      <c r="K56" s="45">
        <f t="shared" si="12"/>
        <v>6694.6742612812286</v>
      </c>
      <c r="L56" s="46">
        <f t="shared" si="13"/>
        <v>6587.885467222377</v>
      </c>
      <c r="M56" s="44">
        <f t="shared" si="14"/>
        <v>7982.7973233859166</v>
      </c>
      <c r="N56" s="45">
        <f t="shared" si="15"/>
        <v>10042.011391921842</v>
      </c>
      <c r="O56" s="46">
        <f t="shared" si="16"/>
        <v>13175.770934444754</v>
      </c>
    </row>
    <row r="57" spans="1:16" x14ac:dyDescent="0.4">
      <c r="A57" s="9">
        <v>49</v>
      </c>
      <c r="B57" s="5">
        <v>41281</v>
      </c>
      <c r="C57" s="47">
        <v>2</v>
      </c>
      <c r="D57" s="56">
        <v>-1</v>
      </c>
      <c r="E57" s="57">
        <v>-1</v>
      </c>
      <c r="F57" s="58">
        <v>-1</v>
      </c>
      <c r="G57" s="22">
        <f t="shared" si="18"/>
        <v>210979.88567886385</v>
      </c>
      <c r="H57" s="22">
        <f t="shared" si="19"/>
        <v>226201.88549825727</v>
      </c>
      <c r="I57" s="22">
        <f t="shared" si="20"/>
        <v>225788.79457993494</v>
      </c>
      <c r="J57" s="44">
        <f t="shared" si="11"/>
        <v>6525.1511034700152</v>
      </c>
      <c r="K57" s="45">
        <f t="shared" si="12"/>
        <v>6995.9346030388842</v>
      </c>
      <c r="L57" s="46">
        <f t="shared" si="13"/>
        <v>6983.1585952557198</v>
      </c>
      <c r="M57" s="44">
        <f t="shared" si="14"/>
        <v>-6525.1511034700152</v>
      </c>
      <c r="N57" s="45">
        <f t="shared" si="15"/>
        <v>-6995.9346030388842</v>
      </c>
      <c r="O57" s="46">
        <f t="shared" si="16"/>
        <v>-6983.1585952557198</v>
      </c>
    </row>
    <row r="58" spans="1:16" ht="19.5" thickBot="1" x14ac:dyDescent="0.45">
      <c r="A58" s="9">
        <v>50</v>
      </c>
      <c r="B58" s="6">
        <v>41290</v>
      </c>
      <c r="C58" s="51">
        <v>1</v>
      </c>
      <c r="D58" s="60">
        <v>-1</v>
      </c>
      <c r="E58" s="61">
        <v>-1</v>
      </c>
      <c r="F58" s="62">
        <v>-1</v>
      </c>
      <c r="G58" s="22">
        <f t="shared" si="18"/>
        <v>204650.48910849795</v>
      </c>
      <c r="H58" s="22">
        <f t="shared" si="19"/>
        <v>219415.82893330956</v>
      </c>
      <c r="I58" s="22">
        <f t="shared" si="20"/>
        <v>219015.13074253689</v>
      </c>
      <c r="J58" s="44">
        <f t="shared" si="11"/>
        <v>6329.3965703659151</v>
      </c>
      <c r="K58" s="45">
        <f t="shared" si="12"/>
        <v>6786.0565649477176</v>
      </c>
      <c r="L58" s="46">
        <f t="shared" si="13"/>
        <v>6773.6638373980477</v>
      </c>
      <c r="M58" s="44">
        <f t="shared" si="14"/>
        <v>-6329.3965703659151</v>
      </c>
      <c r="N58" s="45">
        <f t="shared" si="15"/>
        <v>-6786.0565649477176</v>
      </c>
      <c r="O58" s="46">
        <f t="shared" si="16"/>
        <v>-6773.6638373980477</v>
      </c>
    </row>
    <row r="59" spans="1:16" ht="19.5" thickBot="1" x14ac:dyDescent="0.45">
      <c r="A59" s="9"/>
      <c r="B59" s="96" t="s">
        <v>5</v>
      </c>
      <c r="C59" s="97"/>
      <c r="D59" s="7">
        <f>COUNTIF(D9:D58,1.27)</f>
        <v>33</v>
      </c>
      <c r="E59" s="7">
        <f>COUNTIF(E9:E58,1.5)</f>
        <v>31</v>
      </c>
      <c r="F59" s="8">
        <f>COUNTIF(F9:F58,2)</f>
        <v>26</v>
      </c>
      <c r="G59" s="68">
        <f>M59+G8</f>
        <v>204650.48910849795</v>
      </c>
      <c r="H59" s="69">
        <f>N59+H8</f>
        <v>219415.82893330953</v>
      </c>
      <c r="I59" s="70">
        <f>O59+I8</f>
        <v>219015.1307425368</v>
      </c>
      <c r="J59" s="66" t="s">
        <v>30</v>
      </c>
      <c r="K59" s="84">
        <f>B58-B9</f>
        <v>331</v>
      </c>
      <c r="L59" s="67" t="s">
        <v>31</v>
      </c>
      <c r="M59" s="79">
        <f>SUM(M9:M58)</f>
        <v>104650.48910849795</v>
      </c>
      <c r="N59" s="80">
        <f>SUM(N9:N58)</f>
        <v>119415.82893330952</v>
      </c>
      <c r="O59" s="81">
        <f>SUM(O9:O58)</f>
        <v>119015.1307425368</v>
      </c>
    </row>
    <row r="60" spans="1:16" ht="19.5" thickBot="1" x14ac:dyDescent="0.45">
      <c r="A60" s="9"/>
      <c r="B60" s="90" t="s">
        <v>6</v>
      </c>
      <c r="C60" s="91"/>
      <c r="D60" s="7">
        <f>COUNTIF(D9:D58,-1)</f>
        <v>17</v>
      </c>
      <c r="E60" s="7">
        <f>COUNTIF(E9:E58,-1)</f>
        <v>19</v>
      </c>
      <c r="F60" s="8">
        <f>COUNTIF(F9:F58,-1)</f>
        <v>24</v>
      </c>
      <c r="G60" s="88" t="s">
        <v>29</v>
      </c>
      <c r="H60" s="89"/>
      <c r="I60" s="95"/>
      <c r="J60" s="88" t="s">
        <v>32</v>
      </c>
      <c r="K60" s="89"/>
      <c r="L60" s="95"/>
      <c r="M60" s="9"/>
      <c r="N60" s="3"/>
      <c r="O60" s="4"/>
    </row>
    <row r="61" spans="1:16" ht="19.5" thickBot="1" x14ac:dyDescent="0.45">
      <c r="A61" s="9"/>
      <c r="B61" s="90" t="s">
        <v>34</v>
      </c>
      <c r="C61" s="91"/>
      <c r="D61" s="7">
        <f>COUNTIF(D9:D58,0)</f>
        <v>0</v>
      </c>
      <c r="E61" s="7">
        <f>COUNTIF(E9:E58,0)</f>
        <v>0</v>
      </c>
      <c r="F61" s="7">
        <f>COUNTIF(F9:F58,0)</f>
        <v>0</v>
      </c>
      <c r="G61" s="74">
        <f>G59/G8</f>
        <v>2.0465048910849797</v>
      </c>
      <c r="H61" s="75">
        <f t="shared" ref="H61" si="21">H59/H8</f>
        <v>2.1941582893330951</v>
      </c>
      <c r="I61" s="76">
        <f>I59/I8</f>
        <v>2.190151307425368</v>
      </c>
      <c r="J61" s="64">
        <f>(G61-100%)*30/K59</f>
        <v>9.4849385898940763E-2</v>
      </c>
      <c r="K61" s="64">
        <f>(H61-100%)*30/K59</f>
        <v>0.10823186912384547</v>
      </c>
      <c r="L61" s="65">
        <f>(I61-100%)*30/K59</f>
        <v>0.10786869855819047</v>
      </c>
      <c r="M61" s="10"/>
      <c r="N61" s="2"/>
      <c r="O61" s="11"/>
    </row>
    <row r="62" spans="1:16" ht="19.5" thickBot="1" x14ac:dyDescent="0.45">
      <c r="A62" s="3"/>
      <c r="B62" s="88" t="s">
        <v>4</v>
      </c>
      <c r="C62" s="89"/>
      <c r="D62" s="77">
        <f t="shared" ref="D62:E62" si="22">D59/(D59+D60+D61)</f>
        <v>0.66</v>
      </c>
      <c r="E62" s="72">
        <f t="shared" si="22"/>
        <v>0.62</v>
      </c>
      <c r="F62" s="73">
        <f>F59/(F59+F60+F61)</f>
        <v>0.52</v>
      </c>
    </row>
    <row r="64" spans="1:16" x14ac:dyDescent="0.4">
      <c r="D64" s="71"/>
      <c r="E64" s="71"/>
      <c r="F64" s="71"/>
    </row>
  </sheetData>
  <mergeCells count="11">
    <mergeCell ref="B62:C62"/>
    <mergeCell ref="B61:C61"/>
    <mergeCell ref="J8:L8"/>
    <mergeCell ref="J6:L6"/>
    <mergeCell ref="M6:O6"/>
    <mergeCell ref="G6:I6"/>
    <mergeCell ref="M8:O8"/>
    <mergeCell ref="B59:C59"/>
    <mergeCell ref="B60:C60"/>
    <mergeCell ref="G60:I60"/>
    <mergeCell ref="J60:L60"/>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977D6-8A2C-45F4-90C1-C87FB7BCCC29}">
  <dimension ref="A2:A2108"/>
  <sheetViews>
    <sheetView zoomScale="80" zoomScaleNormal="80" workbookViewId="0">
      <selection activeCell="A4" sqref="A4"/>
    </sheetView>
  </sheetViews>
  <sheetFormatPr defaultColWidth="8.125" defaultRowHeight="16.5" x14ac:dyDescent="0.4"/>
  <cols>
    <col min="1" max="1" width="6.625" style="83" customWidth="1"/>
    <col min="2" max="2" width="7.25" style="82" customWidth="1"/>
    <col min="3" max="256" width="8.125" style="82"/>
    <col min="257" max="257" width="6.625" style="82" customWidth="1"/>
    <col min="258" max="258" width="7.25" style="82" customWidth="1"/>
    <col min="259" max="512" width="8.125" style="82"/>
    <col min="513" max="513" width="6.625" style="82" customWidth="1"/>
    <col min="514" max="514" width="7.25" style="82" customWidth="1"/>
    <col min="515" max="768" width="8.125" style="82"/>
    <col min="769" max="769" width="6.625" style="82" customWidth="1"/>
    <col min="770" max="770" width="7.25" style="82" customWidth="1"/>
    <col min="771" max="1024" width="8.125" style="82"/>
    <col min="1025" max="1025" width="6.625" style="82" customWidth="1"/>
    <col min="1026" max="1026" width="7.25" style="82" customWidth="1"/>
    <col min="1027" max="1280" width="8.125" style="82"/>
    <col min="1281" max="1281" width="6.625" style="82" customWidth="1"/>
    <col min="1282" max="1282" width="7.25" style="82" customWidth="1"/>
    <col min="1283" max="1536" width="8.125" style="82"/>
    <col min="1537" max="1537" width="6.625" style="82" customWidth="1"/>
    <col min="1538" max="1538" width="7.25" style="82" customWidth="1"/>
    <col min="1539" max="1792" width="8.125" style="82"/>
    <col min="1793" max="1793" width="6.625" style="82" customWidth="1"/>
    <col min="1794" max="1794" width="7.25" style="82" customWidth="1"/>
    <col min="1795" max="2048" width="8.125" style="82"/>
    <col min="2049" max="2049" width="6.625" style="82" customWidth="1"/>
    <col min="2050" max="2050" width="7.25" style="82" customWidth="1"/>
    <col min="2051" max="2304" width="8.125" style="82"/>
    <col min="2305" max="2305" width="6.625" style="82" customWidth="1"/>
    <col min="2306" max="2306" width="7.25" style="82" customWidth="1"/>
    <col min="2307" max="2560" width="8.125" style="82"/>
    <col min="2561" max="2561" width="6.625" style="82" customWidth="1"/>
    <col min="2562" max="2562" width="7.25" style="82" customWidth="1"/>
    <col min="2563" max="2816" width="8.125" style="82"/>
    <col min="2817" max="2817" width="6.625" style="82" customWidth="1"/>
    <col min="2818" max="2818" width="7.25" style="82" customWidth="1"/>
    <col min="2819" max="3072" width="8.125" style="82"/>
    <col min="3073" max="3073" width="6.625" style="82" customWidth="1"/>
    <col min="3074" max="3074" width="7.25" style="82" customWidth="1"/>
    <col min="3075" max="3328" width="8.125" style="82"/>
    <col min="3329" max="3329" width="6.625" style="82" customWidth="1"/>
    <col min="3330" max="3330" width="7.25" style="82" customWidth="1"/>
    <col min="3331" max="3584" width="8.125" style="82"/>
    <col min="3585" max="3585" width="6.625" style="82" customWidth="1"/>
    <col min="3586" max="3586" width="7.25" style="82" customWidth="1"/>
    <col min="3587" max="3840" width="8.125" style="82"/>
    <col min="3841" max="3841" width="6.625" style="82" customWidth="1"/>
    <col min="3842" max="3842" width="7.25" style="82" customWidth="1"/>
    <col min="3843" max="4096" width="8.125" style="82"/>
    <col min="4097" max="4097" width="6.625" style="82" customWidth="1"/>
    <col min="4098" max="4098" width="7.25" style="82" customWidth="1"/>
    <col min="4099" max="4352" width="8.125" style="82"/>
    <col min="4353" max="4353" width="6.625" style="82" customWidth="1"/>
    <col min="4354" max="4354" width="7.25" style="82" customWidth="1"/>
    <col min="4355" max="4608" width="8.125" style="82"/>
    <col min="4609" max="4609" width="6.625" style="82" customWidth="1"/>
    <col min="4610" max="4610" width="7.25" style="82" customWidth="1"/>
    <col min="4611" max="4864" width="8.125" style="82"/>
    <col min="4865" max="4865" width="6.625" style="82" customWidth="1"/>
    <col min="4866" max="4866" width="7.25" style="82" customWidth="1"/>
    <col min="4867" max="5120" width="8.125" style="82"/>
    <col min="5121" max="5121" width="6.625" style="82" customWidth="1"/>
    <col min="5122" max="5122" width="7.25" style="82" customWidth="1"/>
    <col min="5123" max="5376" width="8.125" style="82"/>
    <col min="5377" max="5377" width="6.625" style="82" customWidth="1"/>
    <col min="5378" max="5378" width="7.25" style="82" customWidth="1"/>
    <col min="5379" max="5632" width="8.125" style="82"/>
    <col min="5633" max="5633" width="6.625" style="82" customWidth="1"/>
    <col min="5634" max="5634" width="7.25" style="82" customWidth="1"/>
    <col min="5635" max="5888" width="8.125" style="82"/>
    <col min="5889" max="5889" width="6.625" style="82" customWidth="1"/>
    <col min="5890" max="5890" width="7.25" style="82" customWidth="1"/>
    <col min="5891" max="6144" width="8.125" style="82"/>
    <col min="6145" max="6145" width="6.625" style="82" customWidth="1"/>
    <col min="6146" max="6146" width="7.25" style="82" customWidth="1"/>
    <col min="6147" max="6400" width="8.125" style="82"/>
    <col min="6401" max="6401" width="6.625" style="82" customWidth="1"/>
    <col min="6402" max="6402" width="7.25" style="82" customWidth="1"/>
    <col min="6403" max="6656" width="8.125" style="82"/>
    <col min="6657" max="6657" width="6.625" style="82" customWidth="1"/>
    <col min="6658" max="6658" width="7.25" style="82" customWidth="1"/>
    <col min="6659" max="6912" width="8.125" style="82"/>
    <col min="6913" max="6913" width="6.625" style="82" customWidth="1"/>
    <col min="6914" max="6914" width="7.25" style="82" customWidth="1"/>
    <col min="6915" max="7168" width="8.125" style="82"/>
    <col min="7169" max="7169" width="6.625" style="82" customWidth="1"/>
    <col min="7170" max="7170" width="7.25" style="82" customWidth="1"/>
    <col min="7171" max="7424" width="8.125" style="82"/>
    <col min="7425" max="7425" width="6.625" style="82" customWidth="1"/>
    <col min="7426" max="7426" width="7.25" style="82" customWidth="1"/>
    <col min="7427" max="7680" width="8.125" style="82"/>
    <col min="7681" max="7681" width="6.625" style="82" customWidth="1"/>
    <col min="7682" max="7682" width="7.25" style="82" customWidth="1"/>
    <col min="7683" max="7936" width="8.125" style="82"/>
    <col min="7937" max="7937" width="6.625" style="82" customWidth="1"/>
    <col min="7938" max="7938" width="7.25" style="82" customWidth="1"/>
    <col min="7939" max="8192" width="8.125" style="82"/>
    <col min="8193" max="8193" width="6.625" style="82" customWidth="1"/>
    <col min="8194" max="8194" width="7.25" style="82" customWidth="1"/>
    <col min="8195" max="8448" width="8.125" style="82"/>
    <col min="8449" max="8449" width="6.625" style="82" customWidth="1"/>
    <col min="8450" max="8450" width="7.25" style="82" customWidth="1"/>
    <col min="8451" max="8704" width="8.125" style="82"/>
    <col min="8705" max="8705" width="6.625" style="82" customWidth="1"/>
    <col min="8706" max="8706" width="7.25" style="82" customWidth="1"/>
    <col min="8707" max="8960" width="8.125" style="82"/>
    <col min="8961" max="8961" width="6.625" style="82" customWidth="1"/>
    <col min="8962" max="8962" width="7.25" style="82" customWidth="1"/>
    <col min="8963" max="9216" width="8.125" style="82"/>
    <col min="9217" max="9217" width="6.625" style="82" customWidth="1"/>
    <col min="9218" max="9218" width="7.25" style="82" customWidth="1"/>
    <col min="9219" max="9472" width="8.125" style="82"/>
    <col min="9473" max="9473" width="6.625" style="82" customWidth="1"/>
    <col min="9474" max="9474" width="7.25" style="82" customWidth="1"/>
    <col min="9475" max="9728" width="8.125" style="82"/>
    <col min="9729" max="9729" width="6.625" style="82" customWidth="1"/>
    <col min="9730" max="9730" width="7.25" style="82" customWidth="1"/>
    <col min="9731" max="9984" width="8.125" style="82"/>
    <col min="9985" max="9985" width="6.625" style="82" customWidth="1"/>
    <col min="9986" max="9986" width="7.25" style="82" customWidth="1"/>
    <col min="9987" max="10240" width="8.125" style="82"/>
    <col min="10241" max="10241" width="6.625" style="82" customWidth="1"/>
    <col min="10242" max="10242" width="7.25" style="82" customWidth="1"/>
    <col min="10243" max="10496" width="8.125" style="82"/>
    <col min="10497" max="10497" width="6.625" style="82" customWidth="1"/>
    <col min="10498" max="10498" width="7.25" style="82" customWidth="1"/>
    <col min="10499" max="10752" width="8.125" style="82"/>
    <col min="10753" max="10753" width="6.625" style="82" customWidth="1"/>
    <col min="10754" max="10754" width="7.25" style="82" customWidth="1"/>
    <col min="10755" max="11008" width="8.125" style="82"/>
    <col min="11009" max="11009" width="6.625" style="82" customWidth="1"/>
    <col min="11010" max="11010" width="7.25" style="82" customWidth="1"/>
    <col min="11011" max="11264" width="8.125" style="82"/>
    <col min="11265" max="11265" width="6.625" style="82" customWidth="1"/>
    <col min="11266" max="11266" width="7.25" style="82" customWidth="1"/>
    <col min="11267" max="11520" width="8.125" style="82"/>
    <col min="11521" max="11521" width="6.625" style="82" customWidth="1"/>
    <col min="11522" max="11522" width="7.25" style="82" customWidth="1"/>
    <col min="11523" max="11776" width="8.125" style="82"/>
    <col min="11777" max="11777" width="6.625" style="82" customWidth="1"/>
    <col min="11778" max="11778" width="7.25" style="82" customWidth="1"/>
    <col min="11779" max="12032" width="8.125" style="82"/>
    <col min="12033" max="12033" width="6.625" style="82" customWidth="1"/>
    <col min="12034" max="12034" width="7.25" style="82" customWidth="1"/>
    <col min="12035" max="12288" width="8.125" style="82"/>
    <col min="12289" max="12289" width="6.625" style="82" customWidth="1"/>
    <col min="12290" max="12290" width="7.25" style="82" customWidth="1"/>
    <col min="12291" max="12544" width="8.125" style="82"/>
    <col min="12545" max="12545" width="6.625" style="82" customWidth="1"/>
    <col min="12546" max="12546" width="7.25" style="82" customWidth="1"/>
    <col min="12547" max="12800" width="8.125" style="82"/>
    <col min="12801" max="12801" width="6.625" style="82" customWidth="1"/>
    <col min="12802" max="12802" width="7.25" style="82" customWidth="1"/>
    <col min="12803" max="13056" width="8.125" style="82"/>
    <col min="13057" max="13057" width="6.625" style="82" customWidth="1"/>
    <col min="13058" max="13058" width="7.25" style="82" customWidth="1"/>
    <col min="13059" max="13312" width="8.125" style="82"/>
    <col min="13313" max="13313" width="6.625" style="82" customWidth="1"/>
    <col min="13314" max="13314" width="7.25" style="82" customWidth="1"/>
    <col min="13315" max="13568" width="8.125" style="82"/>
    <col min="13569" max="13569" width="6.625" style="82" customWidth="1"/>
    <col min="13570" max="13570" width="7.25" style="82" customWidth="1"/>
    <col min="13571" max="13824" width="8.125" style="82"/>
    <col min="13825" max="13825" width="6.625" style="82" customWidth="1"/>
    <col min="13826" max="13826" width="7.25" style="82" customWidth="1"/>
    <col min="13827" max="14080" width="8.125" style="82"/>
    <col min="14081" max="14081" width="6.625" style="82" customWidth="1"/>
    <col min="14082" max="14082" width="7.25" style="82" customWidth="1"/>
    <col min="14083" max="14336" width="8.125" style="82"/>
    <col min="14337" max="14337" width="6.625" style="82" customWidth="1"/>
    <col min="14338" max="14338" width="7.25" style="82" customWidth="1"/>
    <col min="14339" max="14592" width="8.125" style="82"/>
    <col min="14593" max="14593" width="6.625" style="82" customWidth="1"/>
    <col min="14594" max="14594" width="7.25" style="82" customWidth="1"/>
    <col min="14595" max="14848" width="8.125" style="82"/>
    <col min="14849" max="14849" width="6.625" style="82" customWidth="1"/>
    <col min="14850" max="14850" width="7.25" style="82" customWidth="1"/>
    <col min="14851" max="15104" width="8.125" style="82"/>
    <col min="15105" max="15105" width="6.625" style="82" customWidth="1"/>
    <col min="15106" max="15106" width="7.25" style="82" customWidth="1"/>
    <col min="15107" max="15360" width="8.125" style="82"/>
    <col min="15361" max="15361" width="6.625" style="82" customWidth="1"/>
    <col min="15362" max="15362" width="7.25" style="82" customWidth="1"/>
    <col min="15363" max="15616" width="8.125" style="82"/>
    <col min="15617" max="15617" width="6.625" style="82" customWidth="1"/>
    <col min="15618" max="15618" width="7.25" style="82" customWidth="1"/>
    <col min="15619" max="15872" width="8.125" style="82"/>
    <col min="15873" max="15873" width="6.625" style="82" customWidth="1"/>
    <col min="15874" max="15874" width="7.25" style="82" customWidth="1"/>
    <col min="15875" max="16128" width="8.125" style="82"/>
    <col min="16129" max="16129" width="6.625" style="82" customWidth="1"/>
    <col min="16130" max="16130" width="7.25" style="82" customWidth="1"/>
    <col min="16131" max="16384" width="8.125" style="82"/>
  </cols>
  <sheetData>
    <row r="2" spans="1:1" x14ac:dyDescent="0.4">
      <c r="A2" s="83" t="s">
        <v>36</v>
      </c>
    </row>
    <row r="45" spans="1:1" x14ac:dyDescent="0.4">
      <c r="A45" s="83" t="s">
        <v>38</v>
      </c>
    </row>
    <row r="88" spans="1:1" x14ac:dyDescent="0.4">
      <c r="A88" s="83" t="s">
        <v>40</v>
      </c>
    </row>
    <row r="131" spans="1:1" x14ac:dyDescent="0.4">
      <c r="A131" s="83" t="s">
        <v>41</v>
      </c>
    </row>
    <row r="174" spans="1:1" x14ac:dyDescent="0.4">
      <c r="A174" s="83" t="s">
        <v>42</v>
      </c>
    </row>
    <row r="217" spans="1:1" x14ac:dyDescent="0.4">
      <c r="A217" s="83" t="s">
        <v>43</v>
      </c>
    </row>
    <row r="260" spans="1:1" x14ac:dyDescent="0.4">
      <c r="A260" s="83" t="s">
        <v>44</v>
      </c>
    </row>
    <row r="303" spans="1:1" x14ac:dyDescent="0.4">
      <c r="A303" s="83" t="s">
        <v>46</v>
      </c>
    </row>
    <row r="346" spans="1:1" x14ac:dyDescent="0.4">
      <c r="A346" s="83" t="s">
        <v>48</v>
      </c>
    </row>
    <row r="389" spans="1:1" x14ac:dyDescent="0.4">
      <c r="A389" s="83" t="s">
        <v>50</v>
      </c>
    </row>
    <row r="432" spans="1:1" x14ac:dyDescent="0.4">
      <c r="A432" s="83" t="s">
        <v>51</v>
      </c>
    </row>
    <row r="475" spans="1:1" x14ac:dyDescent="0.4">
      <c r="A475" s="87" t="s">
        <v>52</v>
      </c>
    </row>
    <row r="518" spans="1:1" x14ac:dyDescent="0.4">
      <c r="A518" s="83" t="s">
        <v>53</v>
      </c>
    </row>
    <row r="561" spans="1:1" x14ac:dyDescent="0.4">
      <c r="A561" s="83" t="s">
        <v>55</v>
      </c>
    </row>
    <row r="604" spans="1:1" x14ac:dyDescent="0.4">
      <c r="A604" s="83" t="s">
        <v>57</v>
      </c>
    </row>
    <row r="647" spans="1:1" x14ac:dyDescent="0.4">
      <c r="A647" s="83" t="s">
        <v>58</v>
      </c>
    </row>
    <row r="690" spans="1:1" x14ac:dyDescent="0.4">
      <c r="A690" s="83" t="s">
        <v>60</v>
      </c>
    </row>
    <row r="733" spans="1:1" x14ac:dyDescent="0.4">
      <c r="A733" s="83" t="s">
        <v>62</v>
      </c>
    </row>
    <row r="776" spans="1:1" x14ac:dyDescent="0.4">
      <c r="A776" s="83" t="s">
        <v>64</v>
      </c>
    </row>
    <row r="819" spans="1:1" x14ac:dyDescent="0.4">
      <c r="A819" s="83" t="s">
        <v>66</v>
      </c>
    </row>
    <row r="862" spans="1:1" x14ac:dyDescent="0.4">
      <c r="A862" s="83" t="s">
        <v>67</v>
      </c>
    </row>
    <row r="905" spans="1:1" x14ac:dyDescent="0.4">
      <c r="A905" s="83" t="s">
        <v>69</v>
      </c>
    </row>
    <row r="948" spans="1:1" x14ac:dyDescent="0.4">
      <c r="A948" s="83" t="s">
        <v>70</v>
      </c>
    </row>
    <row r="991" spans="1:1" x14ac:dyDescent="0.4">
      <c r="A991" s="83" t="s">
        <v>72</v>
      </c>
    </row>
    <row r="1034" spans="1:1" x14ac:dyDescent="0.4">
      <c r="A1034" s="83" t="s">
        <v>73</v>
      </c>
    </row>
    <row r="1077" spans="1:1" x14ac:dyDescent="0.4">
      <c r="A1077" s="83" t="s">
        <v>75</v>
      </c>
    </row>
    <row r="1120" spans="1:1" x14ac:dyDescent="0.4">
      <c r="A1120" s="83" t="s">
        <v>76</v>
      </c>
    </row>
    <row r="1163" spans="1:1" x14ac:dyDescent="0.4">
      <c r="A1163" s="83" t="s">
        <v>78</v>
      </c>
    </row>
    <row r="1206" spans="1:1" x14ac:dyDescent="0.4">
      <c r="A1206" s="83" t="s">
        <v>79</v>
      </c>
    </row>
    <row r="1249" spans="1:1" x14ac:dyDescent="0.4">
      <c r="A1249" s="83" t="s">
        <v>80</v>
      </c>
    </row>
    <row r="1292" spans="1:1" x14ac:dyDescent="0.4">
      <c r="A1292" s="83" t="s">
        <v>83</v>
      </c>
    </row>
    <row r="1335" spans="1:1" x14ac:dyDescent="0.4">
      <c r="A1335" s="83" t="s">
        <v>85</v>
      </c>
    </row>
    <row r="1378" spans="1:1" x14ac:dyDescent="0.4">
      <c r="A1378" s="83" t="s">
        <v>86</v>
      </c>
    </row>
    <row r="1421" spans="1:1" x14ac:dyDescent="0.4">
      <c r="A1421" s="83" t="s">
        <v>87</v>
      </c>
    </row>
    <row r="1464" spans="1:1" x14ac:dyDescent="0.4">
      <c r="A1464" s="83" t="s">
        <v>88</v>
      </c>
    </row>
    <row r="1507" spans="1:1" x14ac:dyDescent="0.4">
      <c r="A1507" s="83" t="s">
        <v>90</v>
      </c>
    </row>
    <row r="1550" spans="1:1" x14ac:dyDescent="0.4">
      <c r="A1550" s="83" t="s">
        <v>91</v>
      </c>
    </row>
    <row r="1593" spans="1:1" x14ac:dyDescent="0.4">
      <c r="A1593" s="83" t="s">
        <v>93</v>
      </c>
    </row>
    <row r="1636" spans="1:1" x14ac:dyDescent="0.4">
      <c r="A1636" s="83" t="s">
        <v>94</v>
      </c>
    </row>
    <row r="1679" spans="1:1" x14ac:dyDescent="0.4">
      <c r="A1679" s="83" t="s">
        <v>95</v>
      </c>
    </row>
    <row r="1722" spans="1:1" x14ac:dyDescent="0.4">
      <c r="A1722" s="83" t="s">
        <v>97</v>
      </c>
    </row>
    <row r="1765" spans="1:1" x14ac:dyDescent="0.4">
      <c r="A1765" s="83" t="s">
        <v>98</v>
      </c>
    </row>
    <row r="1808" spans="1:1" x14ac:dyDescent="0.4">
      <c r="A1808" s="83" t="s">
        <v>99</v>
      </c>
    </row>
    <row r="1851" spans="1:1" x14ac:dyDescent="0.4">
      <c r="A1851" s="83" t="s">
        <v>100</v>
      </c>
    </row>
    <row r="1894" spans="1:1" x14ac:dyDescent="0.4">
      <c r="A1894" s="83" t="s">
        <v>101</v>
      </c>
    </row>
    <row r="1937" spans="1:1" x14ac:dyDescent="0.4">
      <c r="A1937" s="83" t="s">
        <v>103</v>
      </c>
    </row>
    <row r="1980" spans="1:1" x14ac:dyDescent="0.4">
      <c r="A1980" s="83" t="s">
        <v>104</v>
      </c>
    </row>
    <row r="2022" spans="1:1" x14ac:dyDescent="0.4">
      <c r="A2022" s="83" t="s">
        <v>105</v>
      </c>
    </row>
    <row r="2065" spans="1:1" x14ac:dyDescent="0.4">
      <c r="A2065" s="83" t="s">
        <v>106</v>
      </c>
    </row>
    <row r="2108" spans="1:1" x14ac:dyDescent="0.4">
      <c r="A2108" s="83" t="s">
        <v>107</v>
      </c>
    </row>
  </sheetData>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43"/>
  <sheetViews>
    <sheetView zoomScale="145" zoomScaleSheetLayoutView="100" workbookViewId="0">
      <selection activeCell="L18" sqref="L18"/>
    </sheetView>
  </sheetViews>
  <sheetFormatPr defaultColWidth="8.125" defaultRowHeight="13.5" x14ac:dyDescent="0.4"/>
  <cols>
    <col min="1" max="16384" width="8.125" style="52"/>
  </cols>
  <sheetData>
    <row r="1" spans="1:10" x14ac:dyDescent="0.4">
      <c r="A1" s="52" t="s">
        <v>25</v>
      </c>
    </row>
    <row r="2" spans="1:10" ht="13.5" customHeight="1" x14ac:dyDescent="0.4">
      <c r="A2" s="98" t="s">
        <v>81</v>
      </c>
      <c r="B2" s="98"/>
      <c r="C2" s="98"/>
      <c r="D2" s="98"/>
      <c r="E2" s="98"/>
      <c r="F2" s="98"/>
      <c r="G2" s="98"/>
      <c r="H2" s="98"/>
      <c r="I2" s="98"/>
      <c r="J2" s="98"/>
    </row>
    <row r="3" spans="1:10" x14ac:dyDescent="0.4">
      <c r="A3" s="98"/>
      <c r="B3" s="98"/>
      <c r="C3" s="98"/>
      <c r="D3" s="98"/>
      <c r="E3" s="98"/>
      <c r="F3" s="98"/>
      <c r="G3" s="98"/>
      <c r="H3" s="98"/>
      <c r="I3" s="98"/>
      <c r="J3" s="98"/>
    </row>
    <row r="4" spans="1:10" x14ac:dyDescent="0.4">
      <c r="A4" s="98"/>
      <c r="B4" s="98"/>
      <c r="C4" s="98"/>
      <c r="D4" s="98"/>
      <c r="E4" s="98"/>
      <c r="F4" s="98"/>
      <c r="G4" s="98"/>
      <c r="H4" s="98"/>
      <c r="I4" s="98"/>
      <c r="J4" s="98"/>
    </row>
    <row r="5" spans="1:10" x14ac:dyDescent="0.4">
      <c r="A5" s="98"/>
      <c r="B5" s="98"/>
      <c r="C5" s="98"/>
      <c r="D5" s="98"/>
      <c r="E5" s="98"/>
      <c r="F5" s="98"/>
      <c r="G5" s="98"/>
      <c r="H5" s="98"/>
      <c r="I5" s="98"/>
      <c r="J5" s="98"/>
    </row>
    <row r="6" spans="1:10" x14ac:dyDescent="0.4">
      <c r="A6" s="98"/>
      <c r="B6" s="98"/>
      <c r="C6" s="98"/>
      <c r="D6" s="98"/>
      <c r="E6" s="98"/>
      <c r="F6" s="98"/>
      <c r="G6" s="98"/>
      <c r="H6" s="98"/>
      <c r="I6" s="98"/>
      <c r="J6" s="98"/>
    </row>
    <row r="7" spans="1:10" x14ac:dyDescent="0.4">
      <c r="A7" s="98"/>
      <c r="B7" s="98"/>
      <c r="C7" s="98"/>
      <c r="D7" s="98"/>
      <c r="E7" s="98"/>
      <c r="F7" s="98"/>
      <c r="G7" s="98"/>
      <c r="H7" s="98"/>
      <c r="I7" s="98"/>
      <c r="J7" s="98"/>
    </row>
    <row r="8" spans="1:10" x14ac:dyDescent="0.4">
      <c r="A8" s="98"/>
      <c r="B8" s="98"/>
      <c r="C8" s="98"/>
      <c r="D8" s="98"/>
      <c r="E8" s="98"/>
      <c r="F8" s="98"/>
      <c r="G8" s="98"/>
      <c r="H8" s="98"/>
      <c r="I8" s="98"/>
      <c r="J8" s="98"/>
    </row>
    <row r="9" spans="1:10" x14ac:dyDescent="0.4">
      <c r="A9" s="98"/>
      <c r="B9" s="98"/>
      <c r="C9" s="98"/>
      <c r="D9" s="98"/>
      <c r="E9" s="98"/>
      <c r="F9" s="98"/>
      <c r="G9" s="98"/>
      <c r="H9" s="98"/>
      <c r="I9" s="98"/>
      <c r="J9" s="98"/>
    </row>
    <row r="10" spans="1:10" x14ac:dyDescent="0.4">
      <c r="A10" s="98"/>
      <c r="B10" s="98"/>
      <c r="C10" s="98"/>
      <c r="D10" s="98"/>
      <c r="E10" s="98"/>
      <c r="F10" s="98"/>
      <c r="G10" s="98"/>
      <c r="H10" s="98"/>
      <c r="I10" s="98"/>
      <c r="J10" s="98"/>
    </row>
    <row r="11" spans="1:10" x14ac:dyDescent="0.4">
      <c r="A11" s="98"/>
      <c r="B11" s="98"/>
      <c r="C11" s="98"/>
      <c r="D11" s="98"/>
      <c r="E11" s="98"/>
      <c r="F11" s="98"/>
      <c r="G11" s="98"/>
      <c r="H11" s="98"/>
      <c r="I11" s="98"/>
      <c r="J11" s="98"/>
    </row>
    <row r="12" spans="1:10" x14ac:dyDescent="0.4">
      <c r="A12" s="98"/>
      <c r="B12" s="98"/>
      <c r="C12" s="98"/>
      <c r="D12" s="98"/>
      <c r="E12" s="98"/>
      <c r="F12" s="98"/>
      <c r="G12" s="98"/>
      <c r="H12" s="98"/>
      <c r="I12" s="98"/>
      <c r="J12" s="98"/>
    </row>
    <row r="13" spans="1:10" x14ac:dyDescent="0.4">
      <c r="A13" s="98"/>
      <c r="B13" s="98"/>
      <c r="C13" s="98"/>
      <c r="D13" s="98"/>
      <c r="E13" s="98"/>
      <c r="F13" s="98"/>
      <c r="G13" s="98"/>
      <c r="H13" s="98"/>
      <c r="I13" s="98"/>
      <c r="J13" s="98"/>
    </row>
    <row r="14" spans="1:10" x14ac:dyDescent="0.4">
      <c r="A14" s="98"/>
      <c r="B14" s="98"/>
      <c r="C14" s="98"/>
      <c r="D14" s="98"/>
      <c r="E14" s="98"/>
      <c r="F14" s="98"/>
      <c r="G14" s="98"/>
      <c r="H14" s="98"/>
      <c r="I14" s="98"/>
      <c r="J14" s="98"/>
    </row>
    <row r="15" spans="1:10" x14ac:dyDescent="0.4">
      <c r="A15" s="98"/>
      <c r="B15" s="98"/>
      <c r="C15" s="98"/>
      <c r="D15" s="98"/>
      <c r="E15" s="98"/>
      <c r="F15" s="98"/>
      <c r="G15" s="98"/>
      <c r="H15" s="98"/>
      <c r="I15" s="98"/>
      <c r="J15" s="98"/>
    </row>
    <row r="16" spans="1:10" x14ac:dyDescent="0.4">
      <c r="A16" s="98"/>
      <c r="B16" s="98"/>
      <c r="C16" s="98"/>
      <c r="D16" s="98"/>
      <c r="E16" s="98"/>
      <c r="F16" s="98"/>
      <c r="G16" s="98"/>
      <c r="H16" s="98"/>
      <c r="I16" s="98"/>
      <c r="J16" s="98"/>
    </row>
    <row r="17" spans="1:10" x14ac:dyDescent="0.4">
      <c r="A17" s="98"/>
      <c r="B17" s="98"/>
      <c r="C17" s="98"/>
      <c r="D17" s="98"/>
      <c r="E17" s="98"/>
      <c r="F17" s="98"/>
      <c r="G17" s="98"/>
      <c r="H17" s="98"/>
      <c r="I17" s="98"/>
      <c r="J17" s="98"/>
    </row>
    <row r="19" spans="1:10" x14ac:dyDescent="0.4">
      <c r="A19" s="52" t="s">
        <v>26</v>
      </c>
    </row>
    <row r="20" spans="1:10" x14ac:dyDescent="0.4">
      <c r="A20" s="99" t="s">
        <v>54</v>
      </c>
      <c r="B20" s="100"/>
      <c r="C20" s="100"/>
      <c r="D20" s="100"/>
      <c r="E20" s="100"/>
      <c r="F20" s="100"/>
      <c r="G20" s="100"/>
      <c r="H20" s="100"/>
      <c r="I20" s="100"/>
      <c r="J20" s="100"/>
    </row>
    <row r="21" spans="1:10" x14ac:dyDescent="0.4">
      <c r="A21" s="100"/>
      <c r="B21" s="100"/>
      <c r="C21" s="100"/>
      <c r="D21" s="100"/>
      <c r="E21" s="100"/>
      <c r="F21" s="100"/>
      <c r="G21" s="100"/>
      <c r="H21" s="100"/>
      <c r="I21" s="100"/>
      <c r="J21" s="100"/>
    </row>
    <row r="22" spans="1:10" x14ac:dyDescent="0.4">
      <c r="A22" s="100"/>
      <c r="B22" s="100"/>
      <c r="C22" s="100"/>
      <c r="D22" s="100"/>
      <c r="E22" s="100"/>
      <c r="F22" s="100"/>
      <c r="G22" s="100"/>
      <c r="H22" s="100"/>
      <c r="I22" s="100"/>
      <c r="J22" s="100"/>
    </row>
    <row r="23" spans="1:10" x14ac:dyDescent="0.4">
      <c r="A23" s="100"/>
      <c r="B23" s="100"/>
      <c r="C23" s="100"/>
      <c r="D23" s="100"/>
      <c r="E23" s="100"/>
      <c r="F23" s="100"/>
      <c r="G23" s="100"/>
      <c r="H23" s="100"/>
      <c r="I23" s="100"/>
      <c r="J23" s="100"/>
    </row>
    <row r="24" spans="1:10" x14ac:dyDescent="0.4">
      <c r="A24" s="100"/>
      <c r="B24" s="100"/>
      <c r="C24" s="100"/>
      <c r="D24" s="100"/>
      <c r="E24" s="100"/>
      <c r="F24" s="100"/>
      <c r="G24" s="100"/>
      <c r="H24" s="100"/>
      <c r="I24" s="100"/>
      <c r="J24" s="100"/>
    </row>
    <row r="25" spans="1:10" x14ac:dyDescent="0.4">
      <c r="A25" s="100"/>
      <c r="B25" s="100"/>
      <c r="C25" s="100"/>
      <c r="D25" s="100"/>
      <c r="E25" s="100"/>
      <c r="F25" s="100"/>
      <c r="G25" s="100"/>
      <c r="H25" s="100"/>
      <c r="I25" s="100"/>
      <c r="J25" s="100"/>
    </row>
    <row r="26" spans="1:10" x14ac:dyDescent="0.4">
      <c r="A26" s="100"/>
      <c r="B26" s="100"/>
      <c r="C26" s="100"/>
      <c r="D26" s="100"/>
      <c r="E26" s="100"/>
      <c r="F26" s="100"/>
      <c r="G26" s="100"/>
      <c r="H26" s="100"/>
      <c r="I26" s="100"/>
      <c r="J26" s="100"/>
    </row>
    <row r="27" spans="1:10" x14ac:dyDescent="0.4">
      <c r="A27" s="100"/>
      <c r="B27" s="100"/>
      <c r="C27" s="100"/>
      <c r="D27" s="100"/>
      <c r="E27" s="100"/>
      <c r="F27" s="100"/>
      <c r="G27" s="100"/>
      <c r="H27" s="100"/>
      <c r="I27" s="100"/>
      <c r="J27" s="100"/>
    </row>
    <row r="29" spans="1:10" x14ac:dyDescent="0.4">
      <c r="A29" s="52" t="s">
        <v>27</v>
      </c>
    </row>
    <row r="30" spans="1:10" s="85" customFormat="1" ht="13.5" customHeight="1" x14ac:dyDescent="0.4">
      <c r="A30" s="98" t="s">
        <v>68</v>
      </c>
      <c r="B30" s="98"/>
      <c r="C30" s="98"/>
      <c r="D30" s="98"/>
      <c r="E30" s="98"/>
      <c r="F30" s="98"/>
      <c r="G30" s="98"/>
      <c r="H30" s="98"/>
      <c r="I30" s="98"/>
      <c r="J30" s="98"/>
    </row>
    <row r="31" spans="1:10" s="85" customFormat="1" ht="13.5" customHeight="1" x14ac:dyDescent="0.4">
      <c r="A31" s="98"/>
      <c r="B31" s="98"/>
      <c r="C31" s="98"/>
      <c r="D31" s="98"/>
      <c r="E31" s="98"/>
      <c r="F31" s="98"/>
      <c r="G31" s="98"/>
      <c r="H31" s="98"/>
      <c r="I31" s="98"/>
      <c r="J31" s="98"/>
    </row>
    <row r="32" spans="1:10" s="85" customFormat="1" ht="13.5" customHeight="1" x14ac:dyDescent="0.4">
      <c r="A32" s="98"/>
      <c r="B32" s="98"/>
      <c r="C32" s="98"/>
      <c r="D32" s="98"/>
      <c r="E32" s="98"/>
      <c r="F32" s="98"/>
      <c r="G32" s="98"/>
      <c r="H32" s="98"/>
      <c r="I32" s="98"/>
      <c r="J32" s="98"/>
    </row>
    <row r="33" spans="1:10" s="85" customFormat="1" ht="13.5" customHeight="1" x14ac:dyDescent="0.4">
      <c r="A33" s="98"/>
      <c r="B33" s="98"/>
      <c r="C33" s="98"/>
      <c r="D33" s="98"/>
      <c r="E33" s="98"/>
      <c r="F33" s="98"/>
      <c r="G33" s="98"/>
      <c r="H33" s="98"/>
      <c r="I33" s="98"/>
      <c r="J33" s="98"/>
    </row>
    <row r="34" spans="1:10" s="85" customFormat="1" ht="13.5" customHeight="1" x14ac:dyDescent="0.4">
      <c r="A34" s="98"/>
      <c r="B34" s="98"/>
      <c r="C34" s="98"/>
      <c r="D34" s="98"/>
      <c r="E34" s="98"/>
      <c r="F34" s="98"/>
      <c r="G34" s="98"/>
      <c r="H34" s="98"/>
      <c r="I34" s="98"/>
      <c r="J34" s="98"/>
    </row>
    <row r="35" spans="1:10" s="85" customFormat="1" ht="13.5" customHeight="1" x14ac:dyDescent="0.4">
      <c r="A35" s="98"/>
      <c r="B35" s="98"/>
      <c r="C35" s="98"/>
      <c r="D35" s="98"/>
      <c r="E35" s="98"/>
      <c r="F35" s="98"/>
      <c r="G35" s="98"/>
      <c r="H35" s="98"/>
      <c r="I35" s="98"/>
      <c r="J35" s="98"/>
    </row>
    <row r="36" spans="1:10" s="85" customFormat="1" ht="13.5" customHeight="1" x14ac:dyDescent="0.4">
      <c r="A36" s="98"/>
      <c r="B36" s="98"/>
      <c r="C36" s="98"/>
      <c r="D36" s="98"/>
      <c r="E36" s="98"/>
      <c r="F36" s="98"/>
      <c r="G36" s="98"/>
      <c r="H36" s="98"/>
      <c r="I36" s="98"/>
      <c r="J36" s="98"/>
    </row>
    <row r="37" spans="1:10" s="85" customFormat="1" ht="13.5" customHeight="1" x14ac:dyDescent="0.4">
      <c r="A37" s="98"/>
      <c r="B37" s="98"/>
      <c r="C37" s="98"/>
      <c r="D37" s="98"/>
      <c r="E37" s="98"/>
      <c r="F37" s="98"/>
      <c r="G37" s="98"/>
      <c r="H37" s="98"/>
      <c r="I37" s="98"/>
      <c r="J37" s="98"/>
    </row>
    <row r="38" spans="1:10" s="85" customFormat="1" ht="13.5" customHeight="1" x14ac:dyDescent="0.4">
      <c r="A38" s="98"/>
      <c r="B38" s="98"/>
      <c r="C38" s="98"/>
      <c r="D38" s="98"/>
      <c r="E38" s="98"/>
      <c r="F38" s="98"/>
      <c r="G38" s="98"/>
      <c r="H38" s="98"/>
      <c r="I38" s="98"/>
      <c r="J38" s="98"/>
    </row>
    <row r="39" spans="1:10" s="85" customFormat="1" ht="13.5" customHeight="1" x14ac:dyDescent="0.4">
      <c r="A39" s="98"/>
      <c r="B39" s="98"/>
      <c r="C39" s="98"/>
      <c r="D39" s="98"/>
      <c r="E39" s="98"/>
      <c r="F39" s="98"/>
      <c r="G39" s="98"/>
      <c r="H39" s="98"/>
      <c r="I39" s="98"/>
      <c r="J39" s="98"/>
    </row>
    <row r="40" spans="1:10" s="85" customFormat="1" ht="13.5" customHeight="1" x14ac:dyDescent="0.4">
      <c r="A40" s="98"/>
      <c r="B40" s="98"/>
      <c r="C40" s="98"/>
      <c r="D40" s="98"/>
      <c r="E40" s="98"/>
      <c r="F40" s="98"/>
      <c r="G40" s="98"/>
      <c r="H40" s="98"/>
      <c r="I40" s="98"/>
      <c r="J40" s="98"/>
    </row>
    <row r="41" spans="1:10" s="85" customFormat="1" ht="13.5" customHeight="1" x14ac:dyDescent="0.4">
      <c r="A41" s="98"/>
      <c r="B41" s="98"/>
      <c r="C41" s="98"/>
      <c r="D41" s="98"/>
      <c r="E41" s="98"/>
      <c r="F41" s="98"/>
      <c r="G41" s="98"/>
      <c r="H41" s="98"/>
      <c r="I41" s="98"/>
      <c r="J41" s="98"/>
    </row>
    <row r="42" spans="1:10" s="85" customFormat="1" ht="13.5" customHeight="1" x14ac:dyDescent="0.4">
      <c r="A42" s="98"/>
      <c r="B42" s="98"/>
      <c r="C42" s="98"/>
      <c r="D42" s="98"/>
      <c r="E42" s="98"/>
      <c r="F42" s="98"/>
      <c r="G42" s="98"/>
      <c r="H42" s="98"/>
      <c r="I42" s="98"/>
      <c r="J42" s="98"/>
    </row>
    <row r="43" spans="1:10" x14ac:dyDescent="0.4">
      <c r="A43" s="98"/>
      <c r="B43" s="98"/>
      <c r="C43" s="98"/>
      <c r="D43" s="98"/>
      <c r="E43" s="98"/>
      <c r="F43" s="98"/>
      <c r="G43" s="98"/>
      <c r="H43" s="98"/>
      <c r="I43" s="98"/>
      <c r="J43" s="98"/>
    </row>
  </sheetData>
  <mergeCells count="3">
    <mergeCell ref="A20:J27"/>
    <mergeCell ref="A30:J43"/>
    <mergeCell ref="A2:J17"/>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H4" sqref="H4"/>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30" t="s">
        <v>14</v>
      </c>
      <c r="B1" s="31"/>
      <c r="C1" s="32"/>
      <c r="D1" s="33"/>
      <c r="E1" s="32"/>
      <c r="F1" s="33"/>
      <c r="G1" s="32"/>
      <c r="H1" s="33"/>
    </row>
    <row r="2" spans="1:8" x14ac:dyDescent="0.4">
      <c r="A2" s="34"/>
      <c r="B2" s="32"/>
      <c r="C2" s="32"/>
      <c r="D2" s="33"/>
      <c r="E2" s="32"/>
      <c r="F2" s="33"/>
      <c r="G2" s="32"/>
      <c r="H2" s="33"/>
    </row>
    <row r="3" spans="1:8" x14ac:dyDescent="0.4">
      <c r="A3" s="35" t="s">
        <v>15</v>
      </c>
      <c r="B3" s="35" t="s">
        <v>16</v>
      </c>
      <c r="C3" s="35" t="s">
        <v>17</v>
      </c>
      <c r="D3" s="36" t="s">
        <v>18</v>
      </c>
      <c r="E3" s="35" t="s">
        <v>19</v>
      </c>
      <c r="F3" s="36" t="s">
        <v>18</v>
      </c>
      <c r="G3" s="35" t="s">
        <v>20</v>
      </c>
      <c r="H3" s="36" t="s">
        <v>18</v>
      </c>
    </row>
    <row r="4" spans="1:8" x14ac:dyDescent="0.4">
      <c r="A4" s="37" t="s">
        <v>21</v>
      </c>
      <c r="B4" s="37" t="s">
        <v>39</v>
      </c>
      <c r="C4" s="37"/>
      <c r="D4" s="38"/>
      <c r="E4" s="37"/>
      <c r="F4" s="38"/>
      <c r="G4" s="37"/>
      <c r="H4" s="38"/>
    </row>
    <row r="5" spans="1:8" x14ac:dyDescent="0.4">
      <c r="A5" s="37" t="s">
        <v>21</v>
      </c>
      <c r="B5" s="37"/>
      <c r="C5" s="37"/>
      <c r="D5" s="38"/>
      <c r="E5" s="37"/>
      <c r="F5" s="39"/>
      <c r="G5" s="37"/>
      <c r="H5" s="39"/>
    </row>
    <row r="6" spans="1:8" x14ac:dyDescent="0.4">
      <c r="A6" s="37" t="s">
        <v>21</v>
      </c>
      <c r="B6" s="37"/>
      <c r="C6" s="37"/>
      <c r="D6" s="39"/>
      <c r="E6" s="37"/>
      <c r="F6" s="39"/>
      <c r="G6" s="37"/>
      <c r="H6" s="39"/>
    </row>
    <row r="7" spans="1:8" x14ac:dyDescent="0.4">
      <c r="A7" s="37" t="s">
        <v>21</v>
      </c>
      <c r="B7" s="37"/>
      <c r="C7" s="37"/>
      <c r="D7" s="39"/>
      <c r="E7" s="37"/>
      <c r="F7" s="39"/>
      <c r="G7" s="37"/>
      <c r="H7" s="39"/>
    </row>
    <row r="8" spans="1:8" x14ac:dyDescent="0.4">
      <c r="A8" s="37" t="s">
        <v>21</v>
      </c>
      <c r="B8" s="37"/>
      <c r="C8" s="37"/>
      <c r="D8" s="39"/>
      <c r="E8" s="37"/>
      <c r="F8" s="39"/>
      <c r="G8" s="37"/>
      <c r="H8" s="39"/>
    </row>
    <row r="9" spans="1:8" x14ac:dyDescent="0.4">
      <c r="A9" s="37" t="s">
        <v>21</v>
      </c>
      <c r="B9" s="37"/>
      <c r="C9" s="37"/>
      <c r="D9" s="39"/>
      <c r="E9" s="37"/>
      <c r="F9" s="39"/>
      <c r="G9" s="37"/>
      <c r="H9" s="39"/>
    </row>
    <row r="10" spans="1:8" x14ac:dyDescent="0.4">
      <c r="A10" s="37" t="s">
        <v>21</v>
      </c>
      <c r="B10" s="37"/>
      <c r="C10" s="37"/>
      <c r="D10" s="39"/>
      <c r="E10" s="37"/>
      <c r="F10" s="39"/>
      <c r="G10" s="37"/>
      <c r="H10" s="39"/>
    </row>
    <row r="11" spans="1:8" x14ac:dyDescent="0.4">
      <c r="A11" s="37" t="s">
        <v>21</v>
      </c>
      <c r="B11" s="37"/>
      <c r="C11" s="37"/>
      <c r="D11" s="39"/>
      <c r="E11" s="37"/>
      <c r="F11" s="39"/>
      <c r="G11" s="37"/>
      <c r="H11" s="39"/>
    </row>
    <row r="12" spans="1:8" x14ac:dyDescent="0.4">
      <c r="A12" s="34"/>
      <c r="B12" s="32"/>
      <c r="C12" s="32"/>
      <c r="D12" s="33"/>
      <c r="E12" s="32"/>
      <c r="F12" s="33"/>
      <c r="G12" s="32"/>
      <c r="H12" s="33"/>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vt:lpstr>
      <vt:lpstr>画像</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2022-08-22T16:25:40Z</dcterms:modified>
</cp:coreProperties>
</file>