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C:\Users\HARUMI\Desktop\CMA\検証\"/>
    </mc:Choice>
  </mc:AlternateContent>
  <xr:revisionPtr revIDLastSave="0" documentId="13_ncr:1_{C97F939E-3DD7-4906-AFA1-9CFFCDC6168C}" xr6:coauthVersionLast="47" xr6:coauthVersionMax="47" xr10:uidLastSave="{00000000-0000-0000-0000-000000000000}"/>
  <bookViews>
    <workbookView xWindow="-120" yWindow="-120" windowWidth="29040" windowHeight="15840" activeTab="6" xr2:uid="{00000000-000D-0000-FFFF-FFFF00000000}"/>
  </bookViews>
  <sheets>
    <sheet name="検証シート(H1)" sheetId="7" r:id="rId1"/>
    <sheet name="画像(H1)" sheetId="10" r:id="rId2"/>
    <sheet name="検証シート(H4)" sheetId="1" r:id="rId3"/>
    <sheet name="画像(H4)" sheetId="6" r:id="rId4"/>
    <sheet name="検証シート(D1)" sheetId="9" r:id="rId5"/>
    <sheet name="画像(D1)" sheetId="8" r:id="rId6"/>
    <sheet name="気づき" sheetId="5" r:id="rId7"/>
    <sheet name="検証終了通貨" sheetId="2" r:id="rId8"/>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59" i="9" l="1"/>
  <c r="F59" i="9"/>
  <c r="E59" i="9"/>
  <c r="D59" i="9"/>
  <c r="L9" i="9"/>
  <c r="K9" i="9"/>
  <c r="J9" i="9"/>
  <c r="K59" i="1"/>
  <c r="K59" i="7"/>
  <c r="F59" i="7"/>
  <c r="E59" i="7"/>
  <c r="D59" i="7"/>
  <c r="L9" i="7"/>
  <c r="K9" i="7"/>
  <c r="J9" i="7"/>
  <c r="L13" i="1"/>
  <c r="K13" i="1"/>
  <c r="J13" i="1"/>
  <c r="J12" i="1"/>
  <c r="K12" i="1"/>
  <c r="L12" i="1"/>
  <c r="L11" i="1"/>
  <c r="K11" i="1"/>
  <c r="J11" i="1"/>
  <c r="L10" i="1"/>
  <c r="K10" i="1"/>
  <c r="J10" i="1"/>
  <c r="L9" i="1"/>
  <c r="K9" i="1"/>
  <c r="J9" i="1"/>
  <c r="F59" i="1"/>
  <c r="E59" i="1"/>
  <c r="D59" i="1"/>
  <c r="H8" i="1"/>
  <c r="G8" i="1"/>
  <c r="F61" i="9" l="1"/>
  <c r="E61" i="9"/>
  <c r="D61" i="9"/>
  <c r="F60" i="9"/>
  <c r="E60" i="9"/>
  <c r="D60" i="9"/>
  <c r="O58" i="9"/>
  <c r="N58" i="9"/>
  <c r="M58" i="9"/>
  <c r="I58" i="9"/>
  <c r="H58" i="9"/>
  <c r="G58" i="9"/>
  <c r="O57" i="9"/>
  <c r="N57" i="9"/>
  <c r="M57" i="9"/>
  <c r="I57" i="9"/>
  <c r="L58" i="9" s="1"/>
  <c r="H57" i="9"/>
  <c r="K58" i="9" s="1"/>
  <c r="G57" i="9"/>
  <c r="J58" i="9" s="1"/>
  <c r="O56" i="9"/>
  <c r="N56" i="9"/>
  <c r="M56" i="9"/>
  <c r="I56" i="9"/>
  <c r="L57" i="9" s="1"/>
  <c r="H56" i="9"/>
  <c r="K57" i="9" s="1"/>
  <c r="G56" i="9"/>
  <c r="J57" i="9" s="1"/>
  <c r="O55" i="9"/>
  <c r="N55" i="9"/>
  <c r="M55" i="9"/>
  <c r="I55" i="9"/>
  <c r="L56" i="9" s="1"/>
  <c r="H55" i="9"/>
  <c r="K56" i="9" s="1"/>
  <c r="G55" i="9"/>
  <c r="J56" i="9" s="1"/>
  <c r="O54" i="9"/>
  <c r="N54" i="9"/>
  <c r="M54" i="9"/>
  <c r="I54" i="9"/>
  <c r="L55" i="9" s="1"/>
  <c r="H54" i="9"/>
  <c r="K55" i="9" s="1"/>
  <c r="G54" i="9"/>
  <c r="J55" i="9" s="1"/>
  <c r="O53" i="9"/>
  <c r="N53" i="9"/>
  <c r="M53" i="9"/>
  <c r="I53" i="9"/>
  <c r="L54" i="9" s="1"/>
  <c r="H53" i="9"/>
  <c r="K54" i="9" s="1"/>
  <c r="G53" i="9"/>
  <c r="J54" i="9" s="1"/>
  <c r="O52" i="9"/>
  <c r="N52" i="9"/>
  <c r="M52" i="9"/>
  <c r="I52" i="9"/>
  <c r="L53" i="9" s="1"/>
  <c r="H52" i="9"/>
  <c r="K53" i="9" s="1"/>
  <c r="G52" i="9"/>
  <c r="J53" i="9" s="1"/>
  <c r="O51" i="9"/>
  <c r="N51" i="9"/>
  <c r="M51" i="9"/>
  <c r="I51" i="9"/>
  <c r="L52" i="9" s="1"/>
  <c r="H51" i="9"/>
  <c r="K52" i="9" s="1"/>
  <c r="G51" i="9"/>
  <c r="J52" i="9" s="1"/>
  <c r="O50" i="9"/>
  <c r="N50" i="9"/>
  <c r="M50" i="9"/>
  <c r="I50" i="9"/>
  <c r="L51" i="9" s="1"/>
  <c r="H50" i="9"/>
  <c r="K51" i="9" s="1"/>
  <c r="G50" i="9"/>
  <c r="J51" i="9" s="1"/>
  <c r="O49" i="9"/>
  <c r="N49" i="9"/>
  <c r="M49" i="9"/>
  <c r="I49" i="9"/>
  <c r="L50" i="9" s="1"/>
  <c r="H49" i="9"/>
  <c r="K50" i="9" s="1"/>
  <c r="G49" i="9"/>
  <c r="J50" i="9" s="1"/>
  <c r="O48" i="9"/>
  <c r="N48" i="9"/>
  <c r="M48" i="9"/>
  <c r="I48" i="9"/>
  <c r="L49" i="9" s="1"/>
  <c r="H48" i="9"/>
  <c r="K49" i="9" s="1"/>
  <c r="G48" i="9"/>
  <c r="J49" i="9" s="1"/>
  <c r="O47" i="9"/>
  <c r="N47" i="9"/>
  <c r="M47" i="9"/>
  <c r="I47" i="9"/>
  <c r="L48" i="9" s="1"/>
  <c r="H47" i="9"/>
  <c r="K48" i="9" s="1"/>
  <c r="G47" i="9"/>
  <c r="J48" i="9" s="1"/>
  <c r="O46" i="9"/>
  <c r="N46" i="9"/>
  <c r="M46" i="9"/>
  <c r="I46" i="9"/>
  <c r="L47" i="9" s="1"/>
  <c r="H46" i="9"/>
  <c r="K47" i="9" s="1"/>
  <c r="G46" i="9"/>
  <c r="J47" i="9" s="1"/>
  <c r="O45" i="9"/>
  <c r="N45" i="9"/>
  <c r="M45" i="9"/>
  <c r="I45" i="9"/>
  <c r="L46" i="9" s="1"/>
  <c r="H45" i="9"/>
  <c r="K46" i="9" s="1"/>
  <c r="G45" i="9"/>
  <c r="J46" i="9" s="1"/>
  <c r="O44" i="9"/>
  <c r="N44" i="9"/>
  <c r="M44" i="9"/>
  <c r="I44" i="9"/>
  <c r="L45" i="9" s="1"/>
  <c r="H44" i="9"/>
  <c r="K45" i="9" s="1"/>
  <c r="G44" i="9"/>
  <c r="J45" i="9" s="1"/>
  <c r="O43" i="9"/>
  <c r="N43" i="9"/>
  <c r="M43" i="9"/>
  <c r="I43" i="9"/>
  <c r="L44" i="9" s="1"/>
  <c r="H43" i="9"/>
  <c r="K44" i="9" s="1"/>
  <c r="G43" i="9"/>
  <c r="J44" i="9" s="1"/>
  <c r="O42" i="9"/>
  <c r="N42" i="9"/>
  <c r="M42" i="9"/>
  <c r="I42" i="9"/>
  <c r="L43" i="9" s="1"/>
  <c r="H42" i="9"/>
  <c r="K43" i="9" s="1"/>
  <c r="G42" i="9"/>
  <c r="J43" i="9" s="1"/>
  <c r="O41" i="9"/>
  <c r="N41" i="9"/>
  <c r="M41" i="9"/>
  <c r="I41" i="9"/>
  <c r="L42" i="9" s="1"/>
  <c r="H41" i="9"/>
  <c r="K42" i="9" s="1"/>
  <c r="G41" i="9"/>
  <c r="J42" i="9" s="1"/>
  <c r="O40" i="9"/>
  <c r="N40" i="9"/>
  <c r="M40" i="9"/>
  <c r="I40" i="9"/>
  <c r="L41" i="9" s="1"/>
  <c r="H40" i="9"/>
  <c r="K41" i="9" s="1"/>
  <c r="G40" i="9"/>
  <c r="J41" i="9" s="1"/>
  <c r="O39" i="9"/>
  <c r="N39" i="9"/>
  <c r="M39" i="9"/>
  <c r="I39" i="9"/>
  <c r="L40" i="9" s="1"/>
  <c r="H39" i="9"/>
  <c r="K40" i="9" s="1"/>
  <c r="G39" i="9"/>
  <c r="J40" i="9" s="1"/>
  <c r="O38" i="9"/>
  <c r="N38" i="9"/>
  <c r="M38" i="9"/>
  <c r="I38" i="9"/>
  <c r="L39" i="9" s="1"/>
  <c r="H38" i="9"/>
  <c r="K39" i="9" s="1"/>
  <c r="G38" i="9"/>
  <c r="J39" i="9" s="1"/>
  <c r="O37" i="9"/>
  <c r="N37" i="9"/>
  <c r="M37" i="9"/>
  <c r="I37" i="9"/>
  <c r="L38" i="9" s="1"/>
  <c r="H37" i="9"/>
  <c r="K38" i="9" s="1"/>
  <c r="G37" i="9"/>
  <c r="J38" i="9" s="1"/>
  <c r="O36" i="9"/>
  <c r="N36" i="9"/>
  <c r="M36" i="9"/>
  <c r="I36" i="9"/>
  <c r="L37" i="9" s="1"/>
  <c r="H36" i="9"/>
  <c r="K37" i="9" s="1"/>
  <c r="G36" i="9"/>
  <c r="J37" i="9" s="1"/>
  <c r="O35" i="9"/>
  <c r="N35" i="9"/>
  <c r="M35" i="9"/>
  <c r="I35" i="9"/>
  <c r="L36" i="9" s="1"/>
  <c r="H35" i="9"/>
  <c r="K36" i="9" s="1"/>
  <c r="G35" i="9"/>
  <c r="J36" i="9" s="1"/>
  <c r="O34" i="9"/>
  <c r="N34" i="9"/>
  <c r="M34" i="9"/>
  <c r="I34" i="9"/>
  <c r="L35" i="9" s="1"/>
  <c r="H34" i="9"/>
  <c r="K35" i="9" s="1"/>
  <c r="G34" i="9"/>
  <c r="J35" i="9" s="1"/>
  <c r="O33" i="9"/>
  <c r="N33" i="9"/>
  <c r="M33" i="9"/>
  <c r="I33" i="9"/>
  <c r="L34" i="9" s="1"/>
  <c r="H33" i="9"/>
  <c r="K34" i="9" s="1"/>
  <c r="G33" i="9"/>
  <c r="J34" i="9" s="1"/>
  <c r="O32" i="9"/>
  <c r="N32" i="9"/>
  <c r="M32" i="9"/>
  <c r="I32" i="9"/>
  <c r="L33" i="9" s="1"/>
  <c r="H32" i="9"/>
  <c r="K33" i="9" s="1"/>
  <c r="G32" i="9"/>
  <c r="J33" i="9" s="1"/>
  <c r="O31" i="9"/>
  <c r="N31" i="9"/>
  <c r="M31" i="9"/>
  <c r="I31" i="9"/>
  <c r="L32" i="9" s="1"/>
  <c r="H31" i="9"/>
  <c r="K32" i="9" s="1"/>
  <c r="G31" i="9"/>
  <c r="J32" i="9" s="1"/>
  <c r="O30" i="9"/>
  <c r="N30" i="9"/>
  <c r="M30" i="9"/>
  <c r="I30" i="9"/>
  <c r="L31" i="9" s="1"/>
  <c r="H30" i="9"/>
  <c r="K31" i="9" s="1"/>
  <c r="G30" i="9"/>
  <c r="J31" i="9" s="1"/>
  <c r="O29" i="9"/>
  <c r="N29" i="9"/>
  <c r="M29" i="9"/>
  <c r="I29" i="9"/>
  <c r="L30" i="9" s="1"/>
  <c r="H29" i="9"/>
  <c r="K30" i="9" s="1"/>
  <c r="G29" i="9"/>
  <c r="J30" i="9" s="1"/>
  <c r="O28" i="9"/>
  <c r="N28" i="9"/>
  <c r="M28" i="9"/>
  <c r="I28" i="9"/>
  <c r="L29" i="9" s="1"/>
  <c r="H28" i="9"/>
  <c r="K29" i="9" s="1"/>
  <c r="G28" i="9"/>
  <c r="J29" i="9" s="1"/>
  <c r="O27" i="9"/>
  <c r="N27" i="9"/>
  <c r="M27" i="9"/>
  <c r="I27" i="9"/>
  <c r="L28" i="9" s="1"/>
  <c r="H27" i="9"/>
  <c r="K28" i="9" s="1"/>
  <c r="G27" i="9"/>
  <c r="J28" i="9" s="1"/>
  <c r="O26" i="9"/>
  <c r="N26" i="9"/>
  <c r="M26" i="9"/>
  <c r="I26" i="9"/>
  <c r="L27" i="9" s="1"/>
  <c r="H26" i="9"/>
  <c r="K27" i="9" s="1"/>
  <c r="G26" i="9"/>
  <c r="J27" i="9" s="1"/>
  <c r="O25" i="9"/>
  <c r="N25" i="9"/>
  <c r="M25" i="9"/>
  <c r="I25" i="9"/>
  <c r="L26" i="9" s="1"/>
  <c r="H25" i="9"/>
  <c r="K26" i="9" s="1"/>
  <c r="G25" i="9"/>
  <c r="J26" i="9" s="1"/>
  <c r="O24" i="9"/>
  <c r="N24" i="9"/>
  <c r="M24" i="9"/>
  <c r="I24" i="9"/>
  <c r="L25" i="9" s="1"/>
  <c r="H24" i="9"/>
  <c r="K25" i="9" s="1"/>
  <c r="G24" i="9"/>
  <c r="J25" i="9" s="1"/>
  <c r="O23" i="9"/>
  <c r="N23" i="9"/>
  <c r="M23" i="9"/>
  <c r="I23" i="9"/>
  <c r="L24" i="9" s="1"/>
  <c r="H23" i="9"/>
  <c r="K24" i="9" s="1"/>
  <c r="G23" i="9"/>
  <c r="J24" i="9" s="1"/>
  <c r="O22" i="9"/>
  <c r="N22" i="9"/>
  <c r="M22" i="9"/>
  <c r="I22" i="9"/>
  <c r="L23" i="9" s="1"/>
  <c r="H22" i="9"/>
  <c r="K23" i="9" s="1"/>
  <c r="G22" i="9"/>
  <c r="J23" i="9" s="1"/>
  <c r="O21" i="9"/>
  <c r="N21" i="9"/>
  <c r="M21" i="9"/>
  <c r="I21" i="9"/>
  <c r="L22" i="9" s="1"/>
  <c r="H21" i="9"/>
  <c r="K22" i="9" s="1"/>
  <c r="G21" i="9"/>
  <c r="J22" i="9" s="1"/>
  <c r="O20" i="9"/>
  <c r="N20" i="9"/>
  <c r="M20" i="9"/>
  <c r="I20" i="9"/>
  <c r="L21" i="9" s="1"/>
  <c r="H20" i="9"/>
  <c r="K21" i="9" s="1"/>
  <c r="G20" i="9"/>
  <c r="J21" i="9" s="1"/>
  <c r="O19" i="9"/>
  <c r="N19" i="9"/>
  <c r="M19" i="9"/>
  <c r="I19" i="9"/>
  <c r="L20" i="9" s="1"/>
  <c r="H19" i="9"/>
  <c r="K20" i="9" s="1"/>
  <c r="G19" i="9"/>
  <c r="J20" i="9" s="1"/>
  <c r="O18" i="9"/>
  <c r="I18" i="9" s="1"/>
  <c r="L19" i="9" s="1"/>
  <c r="N18" i="9"/>
  <c r="H18" i="9" s="1"/>
  <c r="K19" i="9" s="1"/>
  <c r="M18" i="9"/>
  <c r="G18" i="9"/>
  <c r="J19" i="9" s="1"/>
  <c r="O17" i="9"/>
  <c r="I17" i="9" s="1"/>
  <c r="L18" i="9" s="1"/>
  <c r="N17" i="9"/>
  <c r="M17" i="9"/>
  <c r="G17" i="9" s="1"/>
  <c r="J18" i="9" s="1"/>
  <c r="H17" i="9"/>
  <c r="K18" i="9" s="1"/>
  <c r="O16" i="9"/>
  <c r="I16" i="9" s="1"/>
  <c r="L17" i="9" s="1"/>
  <c r="N16" i="9"/>
  <c r="H16" i="9" s="1"/>
  <c r="K17" i="9" s="1"/>
  <c r="M16" i="9"/>
  <c r="G16" i="9" s="1"/>
  <c r="J17" i="9" s="1"/>
  <c r="O15" i="9"/>
  <c r="N15" i="9"/>
  <c r="H15" i="9" s="1"/>
  <c r="K16" i="9" s="1"/>
  <c r="M15" i="9"/>
  <c r="I15" i="9"/>
  <c r="L16" i="9" s="1"/>
  <c r="G15" i="9"/>
  <c r="J16" i="9" s="1"/>
  <c r="O14" i="9"/>
  <c r="I14" i="9" s="1"/>
  <c r="L15" i="9" s="1"/>
  <c r="N14" i="9"/>
  <c r="H14" i="9" s="1"/>
  <c r="K15" i="9" s="1"/>
  <c r="M14" i="9"/>
  <c r="G14" i="9"/>
  <c r="J15" i="9" s="1"/>
  <c r="O13" i="9"/>
  <c r="N13" i="9"/>
  <c r="M13" i="9"/>
  <c r="I13" i="9"/>
  <c r="L14" i="9" s="1"/>
  <c r="H13" i="9"/>
  <c r="K14" i="9" s="1"/>
  <c r="G13" i="9"/>
  <c r="J14" i="9" s="1"/>
  <c r="O12" i="9"/>
  <c r="N12" i="9"/>
  <c r="H12" i="9" s="1"/>
  <c r="K13" i="9" s="1"/>
  <c r="M12" i="9"/>
  <c r="I12" i="9"/>
  <c r="L13" i="9" s="1"/>
  <c r="G12" i="9"/>
  <c r="J13" i="9" s="1"/>
  <c r="O11" i="9"/>
  <c r="I11" i="9" s="1"/>
  <c r="L12" i="9" s="1"/>
  <c r="N11" i="9"/>
  <c r="H11" i="9" s="1"/>
  <c r="K12" i="9" s="1"/>
  <c r="M11" i="9"/>
  <c r="G11" i="9" s="1"/>
  <c r="J12" i="9" s="1"/>
  <c r="O10" i="9"/>
  <c r="I10" i="9" s="1"/>
  <c r="L11" i="9" s="1"/>
  <c r="N10" i="9"/>
  <c r="H10" i="9" s="1"/>
  <c r="K11" i="9" s="1"/>
  <c r="M10" i="9"/>
  <c r="G10" i="9" s="1"/>
  <c r="J11" i="9" s="1"/>
  <c r="O9" i="9"/>
  <c r="N9" i="9"/>
  <c r="H9" i="9" s="1"/>
  <c r="K10" i="9" s="1"/>
  <c r="M9" i="9"/>
  <c r="I9" i="9"/>
  <c r="L10" i="9" s="1"/>
  <c r="I8" i="9"/>
  <c r="H8" i="9"/>
  <c r="G8" i="9"/>
  <c r="F61" i="7"/>
  <c r="E61" i="7"/>
  <c r="D61" i="7"/>
  <c r="F60" i="7"/>
  <c r="E60" i="7"/>
  <c r="D60" i="7"/>
  <c r="O58" i="7"/>
  <c r="N58" i="7"/>
  <c r="M58" i="7"/>
  <c r="I58" i="7"/>
  <c r="H58" i="7"/>
  <c r="G58" i="7"/>
  <c r="O57" i="7"/>
  <c r="N57" i="7"/>
  <c r="M57" i="7"/>
  <c r="I57" i="7"/>
  <c r="L58" i="7" s="1"/>
  <c r="H57" i="7"/>
  <c r="K58" i="7" s="1"/>
  <c r="G57" i="7"/>
  <c r="J58" i="7" s="1"/>
  <c r="O56" i="7"/>
  <c r="N56" i="7"/>
  <c r="M56" i="7"/>
  <c r="I56" i="7"/>
  <c r="L57" i="7" s="1"/>
  <c r="H56" i="7"/>
  <c r="K57" i="7" s="1"/>
  <c r="G56" i="7"/>
  <c r="J57" i="7" s="1"/>
  <c r="O55" i="7"/>
  <c r="N55" i="7"/>
  <c r="M55" i="7"/>
  <c r="I55" i="7"/>
  <c r="L56" i="7" s="1"/>
  <c r="H55" i="7"/>
  <c r="K56" i="7" s="1"/>
  <c r="G55" i="7"/>
  <c r="J56" i="7" s="1"/>
  <c r="O54" i="7"/>
  <c r="N54" i="7"/>
  <c r="M54" i="7"/>
  <c r="I54" i="7"/>
  <c r="L55" i="7" s="1"/>
  <c r="H54" i="7"/>
  <c r="K55" i="7" s="1"/>
  <c r="G54" i="7"/>
  <c r="J55" i="7" s="1"/>
  <c r="O53" i="7"/>
  <c r="N53" i="7"/>
  <c r="M53" i="7"/>
  <c r="I53" i="7"/>
  <c r="L54" i="7" s="1"/>
  <c r="H53" i="7"/>
  <c r="K54" i="7" s="1"/>
  <c r="G53" i="7"/>
  <c r="J54" i="7" s="1"/>
  <c r="O52" i="7"/>
  <c r="N52" i="7"/>
  <c r="M52" i="7"/>
  <c r="I52" i="7"/>
  <c r="L53" i="7" s="1"/>
  <c r="H52" i="7"/>
  <c r="K53" i="7" s="1"/>
  <c r="G52" i="7"/>
  <c r="J53" i="7" s="1"/>
  <c r="O51" i="7"/>
  <c r="N51" i="7"/>
  <c r="M51" i="7"/>
  <c r="I51" i="7"/>
  <c r="L52" i="7" s="1"/>
  <c r="H51" i="7"/>
  <c r="K52" i="7" s="1"/>
  <c r="G51" i="7"/>
  <c r="J52" i="7" s="1"/>
  <c r="O50" i="7"/>
  <c r="N50" i="7"/>
  <c r="M50" i="7"/>
  <c r="I50" i="7"/>
  <c r="L51" i="7" s="1"/>
  <c r="H50" i="7"/>
  <c r="K51" i="7" s="1"/>
  <c r="G50" i="7"/>
  <c r="J51" i="7" s="1"/>
  <c r="O49" i="7"/>
  <c r="N49" i="7"/>
  <c r="M49" i="7"/>
  <c r="I49" i="7"/>
  <c r="L50" i="7" s="1"/>
  <c r="H49" i="7"/>
  <c r="K50" i="7" s="1"/>
  <c r="G49" i="7"/>
  <c r="J50" i="7" s="1"/>
  <c r="O48" i="7"/>
  <c r="N48" i="7"/>
  <c r="M48" i="7"/>
  <c r="I48" i="7"/>
  <c r="L49" i="7" s="1"/>
  <c r="H48" i="7"/>
  <c r="K49" i="7" s="1"/>
  <c r="G48" i="7"/>
  <c r="J49" i="7" s="1"/>
  <c r="O47" i="7"/>
  <c r="N47" i="7"/>
  <c r="M47" i="7"/>
  <c r="I47" i="7"/>
  <c r="L48" i="7" s="1"/>
  <c r="H47" i="7"/>
  <c r="K48" i="7" s="1"/>
  <c r="G47" i="7"/>
  <c r="J48" i="7" s="1"/>
  <c r="O46" i="7"/>
  <c r="N46" i="7"/>
  <c r="M46" i="7"/>
  <c r="I46" i="7"/>
  <c r="L47" i="7" s="1"/>
  <c r="H46" i="7"/>
  <c r="K47" i="7" s="1"/>
  <c r="G46" i="7"/>
  <c r="J47" i="7" s="1"/>
  <c r="O45" i="7"/>
  <c r="N45" i="7"/>
  <c r="M45" i="7"/>
  <c r="I45" i="7"/>
  <c r="L46" i="7" s="1"/>
  <c r="H45" i="7"/>
  <c r="K46" i="7" s="1"/>
  <c r="G45" i="7"/>
  <c r="J46" i="7" s="1"/>
  <c r="O44" i="7"/>
  <c r="N44" i="7"/>
  <c r="M44" i="7"/>
  <c r="I44" i="7"/>
  <c r="L45" i="7" s="1"/>
  <c r="H44" i="7"/>
  <c r="K45" i="7" s="1"/>
  <c r="G44" i="7"/>
  <c r="J45" i="7" s="1"/>
  <c r="O43" i="7"/>
  <c r="N43" i="7"/>
  <c r="M43" i="7"/>
  <c r="I43" i="7"/>
  <c r="L44" i="7" s="1"/>
  <c r="H43" i="7"/>
  <c r="K44" i="7" s="1"/>
  <c r="G43" i="7"/>
  <c r="J44" i="7" s="1"/>
  <c r="O9" i="7"/>
  <c r="I9" i="7" s="1"/>
  <c r="I8" i="7"/>
  <c r="H8" i="7"/>
  <c r="N9" i="7" s="1"/>
  <c r="G8" i="7"/>
  <c r="D62" i="9" l="1"/>
  <c r="D62" i="7"/>
  <c r="E62" i="9"/>
  <c r="F62" i="9"/>
  <c r="M59" i="9"/>
  <c r="G59" i="9" s="1"/>
  <c r="G61" i="9" s="1"/>
  <c r="J61" i="9" s="1"/>
  <c r="O59" i="9"/>
  <c r="I59" i="9" s="1"/>
  <c r="I61" i="9" s="1"/>
  <c r="L61" i="9" s="1"/>
  <c r="N59" i="9"/>
  <c r="H59" i="9" s="1"/>
  <c r="H61" i="9" s="1"/>
  <c r="K61" i="9" s="1"/>
  <c r="G9" i="9"/>
  <c r="J10" i="9" s="1"/>
  <c r="E62" i="7"/>
  <c r="F62" i="7"/>
  <c r="H9" i="7"/>
  <c r="L10" i="7"/>
  <c r="O10" i="7" s="1"/>
  <c r="I10" i="7" s="1"/>
  <c r="M9" i="7"/>
  <c r="L11" i="7" l="1"/>
  <c r="O11" i="7" s="1"/>
  <c r="I11" i="7" s="1"/>
  <c r="K10" i="7"/>
  <c r="N10" i="7" s="1"/>
  <c r="G9" i="7"/>
  <c r="D61" i="1"/>
  <c r="E61" i="1"/>
  <c r="F61" i="1"/>
  <c r="L12" i="7" l="1"/>
  <c r="O12" i="7" s="1"/>
  <c r="J10" i="7"/>
  <c r="M10" i="7" s="1"/>
  <c r="H10" i="7"/>
  <c r="I8" i="1"/>
  <c r="F60" i="1"/>
  <c r="F62" i="1" s="1"/>
  <c r="E60" i="1"/>
  <c r="E62" i="1" s="1"/>
  <c r="D60" i="1"/>
  <c r="D62" i="1" s="1"/>
  <c r="K11" i="7" l="1"/>
  <c r="N11" i="7" s="1"/>
  <c r="H11" i="7"/>
  <c r="G10" i="7"/>
  <c r="I12" i="7"/>
  <c r="M9" i="1"/>
  <c r="N9" i="1"/>
  <c r="O9" i="1"/>
  <c r="L13" i="7" l="1"/>
  <c r="O13" i="7" s="1"/>
  <c r="I13" i="7" s="1"/>
  <c r="K12" i="7"/>
  <c r="N12" i="7" s="1"/>
  <c r="H12" i="7" s="1"/>
  <c r="J11" i="7"/>
  <c r="M11" i="7" s="1"/>
  <c r="G11" i="7" s="1"/>
  <c r="G9" i="1"/>
  <c r="M10" i="1" s="1"/>
  <c r="I9" i="1"/>
  <c r="O10" i="1" s="1"/>
  <c r="H9" i="1"/>
  <c r="N10" i="1" s="1"/>
  <c r="H10" i="1" s="1"/>
  <c r="K13" i="7" l="1"/>
  <c r="N13" i="7" s="1"/>
  <c r="H13" i="7" s="1"/>
  <c r="L14" i="7"/>
  <c r="O14" i="7" s="1"/>
  <c r="I14" i="7" s="1"/>
  <c r="J12" i="7"/>
  <c r="M12" i="7" s="1"/>
  <c r="G12" i="7" s="1"/>
  <c r="G10" i="1"/>
  <c r="I10" i="1"/>
  <c r="M11" i="1" l="1"/>
  <c r="G11" i="1" s="1"/>
  <c r="K14" i="7"/>
  <c r="N14" i="7" s="1"/>
  <c r="H14" i="7" s="1"/>
  <c r="J13" i="7"/>
  <c r="M13" i="7" s="1"/>
  <c r="G13" i="7" s="1"/>
  <c r="L15" i="7"/>
  <c r="O15" i="7" s="1"/>
  <c r="I15" i="7" s="1"/>
  <c r="O11" i="1"/>
  <c r="N11" i="1"/>
  <c r="L16" i="7" l="1"/>
  <c r="O16" i="7" s="1"/>
  <c r="I16" i="7" s="1"/>
  <c r="J14" i="7"/>
  <c r="M14" i="7" s="1"/>
  <c r="G14" i="7" s="1"/>
  <c r="K15" i="7"/>
  <c r="N15" i="7" s="1"/>
  <c r="H15" i="7" s="1"/>
  <c r="H11" i="1"/>
  <c r="N12" i="1" s="1"/>
  <c r="H12" i="1" s="1"/>
  <c r="I11" i="1"/>
  <c r="O12" i="1" s="1"/>
  <c r="I12" i="1" s="1"/>
  <c r="M12" i="1"/>
  <c r="J15" i="7" l="1"/>
  <c r="M15" i="7" s="1"/>
  <c r="G15" i="7" s="1"/>
  <c r="L17" i="7"/>
  <c r="O17" i="7" s="1"/>
  <c r="I17" i="7" s="1"/>
  <c r="K16" i="7"/>
  <c r="N16" i="7" s="1"/>
  <c r="H16" i="7" s="1"/>
  <c r="G12" i="1"/>
  <c r="O13" i="1"/>
  <c r="I13" i="1" s="1"/>
  <c r="N13" i="1"/>
  <c r="K17" i="7" l="1"/>
  <c r="N17" i="7" s="1"/>
  <c r="H17" i="7" s="1"/>
  <c r="L18" i="7"/>
  <c r="O18" i="7" s="1"/>
  <c r="I18" i="7" s="1"/>
  <c r="J16" i="7"/>
  <c r="M16" i="7" s="1"/>
  <c r="G16" i="7" s="1"/>
  <c r="L14" i="1"/>
  <c r="O14" i="1" s="1"/>
  <c r="I14" i="1" s="1"/>
  <c r="M13" i="1"/>
  <c r="H13" i="1"/>
  <c r="K18" i="7" l="1"/>
  <c r="N18" i="7" s="1"/>
  <c r="H18" i="7" s="1"/>
  <c r="L19" i="7"/>
  <c r="O19" i="7" s="1"/>
  <c r="I19" i="7" s="1"/>
  <c r="J17" i="7"/>
  <c r="M17" i="7" s="1"/>
  <c r="G17" i="7" s="1"/>
  <c r="G13" i="1"/>
  <c r="J14" i="1" s="1"/>
  <c r="M14" i="1" s="1"/>
  <c r="G14" i="1" s="1"/>
  <c r="L15" i="1"/>
  <c r="O15" i="1" s="1"/>
  <c r="I15" i="1" s="1"/>
  <c r="K14" i="1"/>
  <c r="N14" i="1" s="1"/>
  <c r="J18" i="7" l="1"/>
  <c r="M18" i="7" s="1"/>
  <c r="G18" i="7" s="1"/>
  <c r="L20" i="7"/>
  <c r="O20" i="7" s="1"/>
  <c r="I20" i="7" s="1"/>
  <c r="K19" i="7"/>
  <c r="N19" i="7" s="1"/>
  <c r="H19" i="7" s="1"/>
  <c r="H14" i="1"/>
  <c r="K15" i="1" s="1"/>
  <c r="N15" i="1" s="1"/>
  <c r="H15" i="1" s="1"/>
  <c r="L16" i="1"/>
  <c r="O16" i="1" s="1"/>
  <c r="I16" i="1" s="1"/>
  <c r="J15" i="1"/>
  <c r="M15" i="1" s="1"/>
  <c r="G15" i="1" s="1"/>
  <c r="K20" i="7" l="1"/>
  <c r="N20" i="7" s="1"/>
  <c r="H20" i="7" s="1"/>
  <c r="L21" i="7"/>
  <c r="O21" i="7" s="1"/>
  <c r="I21" i="7" s="1"/>
  <c r="J19" i="7"/>
  <c r="M19" i="7" s="1"/>
  <c r="G19" i="7" s="1"/>
  <c r="J16" i="1"/>
  <c r="M16" i="1" s="1"/>
  <c r="G16" i="1" s="1"/>
  <c r="K16" i="1"/>
  <c r="N16" i="1" s="1"/>
  <c r="H16" i="1" s="1"/>
  <c r="L17" i="1"/>
  <c r="O17" i="1" s="1"/>
  <c r="I17" i="1" s="1"/>
  <c r="J20" i="7" l="1"/>
  <c r="M20" i="7" s="1"/>
  <c r="G20" i="7" s="1"/>
  <c r="L22" i="7"/>
  <c r="O22" i="7" s="1"/>
  <c r="I22" i="7" s="1"/>
  <c r="K21" i="7"/>
  <c r="N21" i="7" s="1"/>
  <c r="H21" i="7" s="1"/>
  <c r="L18" i="1"/>
  <c r="O18" i="1" s="1"/>
  <c r="I18" i="1" s="1"/>
  <c r="K17" i="1"/>
  <c r="N17" i="1" s="1"/>
  <c r="H17" i="1" s="1"/>
  <c r="J17" i="1"/>
  <c r="M17" i="1" s="1"/>
  <c r="G17" i="1" s="1"/>
  <c r="K22" i="7" l="1"/>
  <c r="N22" i="7" s="1"/>
  <c r="H22" i="7" s="1"/>
  <c r="L23" i="7"/>
  <c r="O23" i="7" s="1"/>
  <c r="I23" i="7" s="1"/>
  <c r="J21" i="7"/>
  <c r="M21" i="7" s="1"/>
  <c r="G21" i="7" s="1"/>
  <c r="J18" i="1"/>
  <c r="M18" i="1" s="1"/>
  <c r="G18" i="1" s="1"/>
  <c r="K18" i="1"/>
  <c r="N18" i="1" s="1"/>
  <c r="H18" i="1" s="1"/>
  <c r="L19" i="1"/>
  <c r="O19" i="1" s="1"/>
  <c r="I19" i="1" s="1"/>
  <c r="J22" i="7" l="1"/>
  <c r="M22" i="7" s="1"/>
  <c r="G22" i="7" s="1"/>
  <c r="L24" i="7"/>
  <c r="O24" i="7" s="1"/>
  <c r="I24" i="7" s="1"/>
  <c r="K23" i="7"/>
  <c r="N23" i="7" s="1"/>
  <c r="H23" i="7" s="1"/>
  <c r="L20" i="1"/>
  <c r="O20" i="1" s="1"/>
  <c r="I20" i="1" s="1"/>
  <c r="K19" i="1"/>
  <c r="N19" i="1" s="1"/>
  <c r="H19" i="1" s="1"/>
  <c r="J19" i="1"/>
  <c r="M19" i="1" s="1"/>
  <c r="G19" i="1" s="1"/>
  <c r="L25" i="7" l="1"/>
  <c r="O25" i="7" s="1"/>
  <c r="I25" i="7" s="1"/>
  <c r="J23" i="7"/>
  <c r="M23" i="7" s="1"/>
  <c r="G23" i="7" s="1"/>
  <c r="K24" i="7"/>
  <c r="N24" i="7" s="1"/>
  <c r="H24" i="7" s="1"/>
  <c r="J20" i="1"/>
  <c r="M20" i="1" s="1"/>
  <c r="G20" i="1" s="1"/>
  <c r="K20" i="1"/>
  <c r="N20" i="1" s="1"/>
  <c r="H20" i="1" s="1"/>
  <c r="L21" i="1"/>
  <c r="O21" i="1" s="1"/>
  <c r="I21" i="1" s="1"/>
  <c r="J24" i="7" l="1"/>
  <c r="M24" i="7" s="1"/>
  <c r="G24" i="7" s="1"/>
  <c r="K25" i="7"/>
  <c r="N25" i="7" s="1"/>
  <c r="H25" i="7" s="1"/>
  <c r="L26" i="7"/>
  <c r="O26" i="7" s="1"/>
  <c r="I26" i="7" s="1"/>
  <c r="L22" i="1"/>
  <c r="O22" i="1" s="1"/>
  <c r="I22" i="1" s="1"/>
  <c r="K21" i="1"/>
  <c r="N21" i="1" s="1"/>
  <c r="H21" i="1" s="1"/>
  <c r="J21" i="1"/>
  <c r="M21" i="1" s="1"/>
  <c r="G21" i="1" s="1"/>
  <c r="K26" i="7" l="1"/>
  <c r="N26" i="7" s="1"/>
  <c r="H26" i="7" s="1"/>
  <c r="L27" i="7"/>
  <c r="O27" i="7" s="1"/>
  <c r="I27" i="7" s="1"/>
  <c r="J25" i="7"/>
  <c r="M25" i="7" s="1"/>
  <c r="G25" i="7" s="1"/>
  <c r="J22" i="1"/>
  <c r="M22" i="1" s="1"/>
  <c r="G22" i="1" s="1"/>
  <c r="K22" i="1"/>
  <c r="N22" i="1" s="1"/>
  <c r="H22" i="1" s="1"/>
  <c r="L23" i="1"/>
  <c r="O23" i="1" s="1"/>
  <c r="I23" i="1" s="1"/>
  <c r="J26" i="7" l="1"/>
  <c r="M26" i="7" s="1"/>
  <c r="G26" i="7" s="1"/>
  <c r="L28" i="7"/>
  <c r="O28" i="7" s="1"/>
  <c r="I28" i="7" s="1"/>
  <c r="K27" i="7"/>
  <c r="N27" i="7" s="1"/>
  <c r="H27" i="7" s="1"/>
  <c r="L24" i="1"/>
  <c r="O24" i="1" s="1"/>
  <c r="I24" i="1" s="1"/>
  <c r="K23" i="1"/>
  <c r="N23" i="1" s="1"/>
  <c r="H23" i="1" s="1"/>
  <c r="J23" i="1"/>
  <c r="M23" i="1" s="1"/>
  <c r="G23" i="1" s="1"/>
  <c r="K28" i="7" l="1"/>
  <c r="N28" i="7" s="1"/>
  <c r="H28" i="7" s="1"/>
  <c r="L29" i="7"/>
  <c r="O29" i="7" s="1"/>
  <c r="I29" i="7" s="1"/>
  <c r="J27" i="7"/>
  <c r="M27" i="7" s="1"/>
  <c r="G27" i="7" s="1"/>
  <c r="J24" i="1"/>
  <c r="M24" i="1" s="1"/>
  <c r="G24" i="1" s="1"/>
  <c r="K24" i="1"/>
  <c r="N24" i="1" s="1"/>
  <c r="H24" i="1" s="1"/>
  <c r="L25" i="1"/>
  <c r="O25" i="1" s="1"/>
  <c r="I25" i="1" s="1"/>
  <c r="J28" i="7" l="1"/>
  <c r="M28" i="7" s="1"/>
  <c r="G28" i="7" s="1"/>
  <c r="L30" i="7"/>
  <c r="O30" i="7" s="1"/>
  <c r="I30" i="7" s="1"/>
  <c r="K29" i="7"/>
  <c r="N29" i="7" s="1"/>
  <c r="H29" i="7" s="1"/>
  <c r="L26" i="1"/>
  <c r="O26" i="1" s="1"/>
  <c r="I26" i="1" s="1"/>
  <c r="K25" i="1"/>
  <c r="N25" i="1" s="1"/>
  <c r="H25" i="1" s="1"/>
  <c r="J25" i="1"/>
  <c r="M25" i="1" s="1"/>
  <c r="G25" i="1" s="1"/>
  <c r="K30" i="7" l="1"/>
  <c r="N30" i="7" s="1"/>
  <c r="H30" i="7" s="1"/>
  <c r="L31" i="7"/>
  <c r="O31" i="7" s="1"/>
  <c r="I31" i="7" s="1"/>
  <c r="J29" i="7"/>
  <c r="M29" i="7" s="1"/>
  <c r="G29" i="7" s="1"/>
  <c r="J26" i="1"/>
  <c r="M26" i="1" s="1"/>
  <c r="G26" i="1" s="1"/>
  <c r="K26" i="1"/>
  <c r="N26" i="1" s="1"/>
  <c r="H26" i="1" s="1"/>
  <c r="L27" i="1"/>
  <c r="O27" i="1" s="1"/>
  <c r="I27" i="1" s="1"/>
  <c r="L32" i="7" l="1"/>
  <c r="O32" i="7" s="1"/>
  <c r="I32" i="7" s="1"/>
  <c r="J30" i="7"/>
  <c r="M30" i="7" s="1"/>
  <c r="G30" i="7" s="1"/>
  <c r="K31" i="7"/>
  <c r="N31" i="7" s="1"/>
  <c r="H31" i="7" s="1"/>
  <c r="L28" i="1"/>
  <c r="O28" i="1" s="1"/>
  <c r="I28" i="1" s="1"/>
  <c r="K27" i="1"/>
  <c r="N27" i="1" s="1"/>
  <c r="H27" i="1" s="1"/>
  <c r="J27" i="1"/>
  <c r="M27" i="1" s="1"/>
  <c r="G27" i="1" s="1"/>
  <c r="K32" i="7" l="1"/>
  <c r="N32" i="7" s="1"/>
  <c r="H32" i="7" s="1"/>
  <c r="J31" i="7"/>
  <c r="M31" i="7" s="1"/>
  <c r="G31" i="7" s="1"/>
  <c r="L33" i="7"/>
  <c r="O33" i="7" s="1"/>
  <c r="I33" i="7" s="1"/>
  <c r="J28" i="1"/>
  <c r="M28" i="1" s="1"/>
  <c r="G28" i="1" s="1"/>
  <c r="K28" i="1"/>
  <c r="N28" i="1" s="1"/>
  <c r="H28" i="1" s="1"/>
  <c r="L29" i="1"/>
  <c r="O29" i="1" s="1"/>
  <c r="I29" i="1" s="1"/>
  <c r="L34" i="7" l="1"/>
  <c r="O34" i="7" s="1"/>
  <c r="I34" i="7" s="1"/>
  <c r="J32" i="7"/>
  <c r="M32" i="7" s="1"/>
  <c r="G32" i="7" s="1"/>
  <c r="K33" i="7"/>
  <c r="N33" i="7" s="1"/>
  <c r="H33" i="7" s="1"/>
  <c r="L30" i="1"/>
  <c r="O30" i="1" s="1"/>
  <c r="I30" i="1" s="1"/>
  <c r="K29" i="1"/>
  <c r="N29" i="1" s="1"/>
  <c r="H29" i="1" s="1"/>
  <c r="J29" i="1"/>
  <c r="M29" i="1" s="1"/>
  <c r="G29" i="1" s="1"/>
  <c r="K34" i="7" l="1"/>
  <c r="N34" i="7" s="1"/>
  <c r="H34" i="7" s="1"/>
  <c r="J33" i="7"/>
  <c r="M33" i="7" s="1"/>
  <c r="G33" i="7" s="1"/>
  <c r="L35" i="7"/>
  <c r="O35" i="7" s="1"/>
  <c r="I35" i="7" s="1"/>
  <c r="J30" i="1"/>
  <c r="M30" i="1" s="1"/>
  <c r="G30" i="1" s="1"/>
  <c r="K30" i="1"/>
  <c r="N30" i="1" s="1"/>
  <c r="H30" i="1" s="1"/>
  <c r="L31" i="1"/>
  <c r="O31" i="1" s="1"/>
  <c r="I31" i="1" s="1"/>
  <c r="J34" i="7" l="1"/>
  <c r="M34" i="7" s="1"/>
  <c r="G34" i="7" s="1"/>
  <c r="L36" i="7"/>
  <c r="O36" i="7" s="1"/>
  <c r="I36" i="7" s="1"/>
  <c r="K35" i="7"/>
  <c r="N35" i="7" s="1"/>
  <c r="H35" i="7" s="1"/>
  <c r="L32" i="1"/>
  <c r="O32" i="1" s="1"/>
  <c r="I32" i="1" s="1"/>
  <c r="K31" i="1"/>
  <c r="N31" i="1" s="1"/>
  <c r="H31" i="1" s="1"/>
  <c r="J31" i="1"/>
  <c r="M31" i="1" s="1"/>
  <c r="G31" i="1" s="1"/>
  <c r="K36" i="7" l="1"/>
  <c r="N36" i="7" s="1"/>
  <c r="H36" i="7" s="1"/>
  <c r="L37" i="7"/>
  <c r="O37" i="7" s="1"/>
  <c r="I37" i="7" s="1"/>
  <c r="J35" i="7"/>
  <c r="M35" i="7" s="1"/>
  <c r="G35" i="7" s="1"/>
  <c r="J32" i="1"/>
  <c r="M32" i="1" s="1"/>
  <c r="G32" i="1" s="1"/>
  <c r="K32" i="1"/>
  <c r="N32" i="1" s="1"/>
  <c r="H32" i="1" s="1"/>
  <c r="L33" i="1"/>
  <c r="O33" i="1" s="1"/>
  <c r="I33" i="1" s="1"/>
  <c r="J36" i="7" l="1"/>
  <c r="M36" i="7" s="1"/>
  <c r="G36" i="7" s="1"/>
  <c r="L38" i="7"/>
  <c r="O38" i="7" s="1"/>
  <c r="I38" i="7"/>
  <c r="K37" i="7"/>
  <c r="N37" i="7" s="1"/>
  <c r="H37" i="7" s="1"/>
  <c r="L34" i="1"/>
  <c r="O34" i="1" s="1"/>
  <c r="I34" i="1" s="1"/>
  <c r="K33" i="1"/>
  <c r="N33" i="1" s="1"/>
  <c r="H33" i="1" s="1"/>
  <c r="J33" i="1"/>
  <c r="M33" i="1" s="1"/>
  <c r="G33" i="1" s="1"/>
  <c r="K38" i="7" l="1"/>
  <c r="N38" i="7" s="1"/>
  <c r="H38" i="7" s="1"/>
  <c r="L39" i="7"/>
  <c r="O39" i="7" s="1"/>
  <c r="J37" i="7"/>
  <c r="M37" i="7" s="1"/>
  <c r="G37" i="7" s="1"/>
  <c r="J34" i="1"/>
  <c r="M34" i="1" s="1"/>
  <c r="G34" i="1" s="1"/>
  <c r="K34" i="1"/>
  <c r="N34" i="1" s="1"/>
  <c r="H34" i="1" s="1"/>
  <c r="L35" i="1"/>
  <c r="O35" i="1" s="1"/>
  <c r="I35" i="1" s="1"/>
  <c r="J38" i="7" l="1"/>
  <c r="M38" i="7" s="1"/>
  <c r="G38" i="7" s="1"/>
  <c r="K39" i="7"/>
  <c r="N39" i="7" s="1"/>
  <c r="H39" i="7" s="1"/>
  <c r="I39" i="7"/>
  <c r="L36" i="1"/>
  <c r="O36" i="1" s="1"/>
  <c r="I36" i="1" s="1"/>
  <c r="K35" i="1"/>
  <c r="N35" i="1" s="1"/>
  <c r="H35" i="1" s="1"/>
  <c r="J35" i="1"/>
  <c r="M35" i="1" s="1"/>
  <c r="G35" i="1" s="1"/>
  <c r="K40" i="7" l="1"/>
  <c r="N40" i="7" s="1"/>
  <c r="H40" i="7"/>
  <c r="K41" i="7" s="1"/>
  <c r="N41" i="7" s="1"/>
  <c r="H41" i="7" s="1"/>
  <c r="L40" i="7"/>
  <c r="O40" i="7" s="1"/>
  <c r="J39" i="7"/>
  <c r="M39" i="7" s="1"/>
  <c r="J36" i="1"/>
  <c r="M36" i="1" s="1"/>
  <c r="G36" i="1" s="1"/>
  <c r="K36" i="1"/>
  <c r="N36" i="1" s="1"/>
  <c r="H36" i="1" s="1"/>
  <c r="L37" i="1"/>
  <c r="O37" i="1" s="1"/>
  <c r="I37" i="1" s="1"/>
  <c r="K42" i="7" l="1"/>
  <c r="N42" i="7" s="1"/>
  <c r="N59" i="7" s="1"/>
  <c r="H59" i="7" s="1"/>
  <c r="H61" i="7" s="1"/>
  <c r="K61" i="7" s="1"/>
  <c r="H42" i="7"/>
  <c r="K43" i="7" s="1"/>
  <c r="I40" i="7"/>
  <c r="L41" i="7" s="1"/>
  <c r="O41" i="7" s="1"/>
  <c r="I41" i="7" s="1"/>
  <c r="G39" i="7"/>
  <c r="L38" i="1"/>
  <c r="O38" i="1" s="1"/>
  <c r="I38" i="1" s="1"/>
  <c r="K37" i="1"/>
  <c r="N37" i="1" s="1"/>
  <c r="H37" i="1" s="1"/>
  <c r="J37" i="1"/>
  <c r="M37" i="1" s="1"/>
  <c r="G37" i="1" s="1"/>
  <c r="J40" i="7" l="1"/>
  <c r="M40" i="7" s="1"/>
  <c r="G40" i="7" s="1"/>
  <c r="L42" i="7"/>
  <c r="O42" i="7" s="1"/>
  <c r="O59" i="7" s="1"/>
  <c r="I59" i="7" s="1"/>
  <c r="I61" i="7" s="1"/>
  <c r="L61" i="7" s="1"/>
  <c r="I42" i="7"/>
  <c r="L43" i="7" s="1"/>
  <c r="J38" i="1"/>
  <c r="M38" i="1" s="1"/>
  <c r="G38" i="1" s="1"/>
  <c r="K38" i="1"/>
  <c r="N38" i="1" s="1"/>
  <c r="H38" i="1" s="1"/>
  <c r="L39" i="1"/>
  <c r="O39" i="1" s="1"/>
  <c r="I39" i="1" s="1"/>
  <c r="J41" i="7" l="1"/>
  <c r="M41" i="7" s="1"/>
  <c r="G41" i="7" s="1"/>
  <c r="L40" i="1"/>
  <c r="O40" i="1" s="1"/>
  <c r="I40" i="1" s="1"/>
  <c r="K39" i="1"/>
  <c r="N39" i="1" s="1"/>
  <c r="H39" i="1" s="1"/>
  <c r="J39" i="1"/>
  <c r="M39" i="1" s="1"/>
  <c r="G39" i="1" s="1"/>
  <c r="J42" i="7" l="1"/>
  <c r="M42" i="7" s="1"/>
  <c r="M59" i="7" s="1"/>
  <c r="G59" i="7" s="1"/>
  <c r="G61" i="7" s="1"/>
  <c r="J61" i="7" s="1"/>
  <c r="J40" i="1"/>
  <c r="M40" i="1" s="1"/>
  <c r="G40" i="1" s="1"/>
  <c r="K40" i="1"/>
  <c r="N40" i="1" s="1"/>
  <c r="H40" i="1" s="1"/>
  <c r="L41" i="1"/>
  <c r="O41" i="1" s="1"/>
  <c r="I41" i="1" s="1"/>
  <c r="G42" i="7" l="1"/>
  <c r="J43" i="7" s="1"/>
  <c r="L42" i="1"/>
  <c r="O42" i="1" s="1"/>
  <c r="I42" i="1" s="1"/>
  <c r="L43" i="1" s="1"/>
  <c r="O43" i="1" s="1"/>
  <c r="I43" i="1" s="1"/>
  <c r="L44" i="1" s="1"/>
  <c r="O44" i="1" s="1"/>
  <c r="I44" i="1" s="1"/>
  <c r="K41" i="1"/>
  <c r="N41" i="1" s="1"/>
  <c r="H41" i="1" s="1"/>
  <c r="J41" i="1"/>
  <c r="M41" i="1" s="1"/>
  <c r="G41" i="1" s="1"/>
  <c r="K42" i="1" l="1"/>
  <c r="N42" i="1" s="1"/>
  <c r="H42" i="1" s="1"/>
  <c r="K43" i="1" s="1"/>
  <c r="N43" i="1" s="1"/>
  <c r="H43" i="1" s="1"/>
  <c r="J42" i="1"/>
  <c r="M42" i="1" s="1"/>
  <c r="G42" i="1" s="1"/>
  <c r="L45" i="1"/>
  <c r="O45" i="1" s="1"/>
  <c r="I45" i="1" s="1"/>
  <c r="J43" i="1" l="1"/>
  <c r="M43" i="1" s="1"/>
  <c r="G43" i="1" s="1"/>
  <c r="K44" i="1"/>
  <c r="N44" i="1" s="1"/>
  <c r="H44" i="1" s="1"/>
  <c r="K45" i="1" s="1"/>
  <c r="N45" i="1" s="1"/>
  <c r="H45" i="1" s="1"/>
  <c r="L46" i="1"/>
  <c r="O46" i="1" s="1"/>
  <c r="I46" i="1" s="1"/>
  <c r="J44" i="1" l="1"/>
  <c r="M44" i="1" s="1"/>
  <c r="G44" i="1" s="1"/>
  <c r="K46" i="1"/>
  <c r="N46" i="1" s="1"/>
  <c r="H46" i="1" s="1"/>
  <c r="K47" i="1" s="1"/>
  <c r="N47" i="1" s="1"/>
  <c r="H47" i="1" s="1"/>
  <c r="L47" i="1"/>
  <c r="O47" i="1" s="1"/>
  <c r="I47" i="1" s="1"/>
  <c r="J45" i="1" l="1"/>
  <c r="M45" i="1" s="1"/>
  <c r="G45" i="1" s="1"/>
  <c r="K48" i="1"/>
  <c r="N48" i="1" s="1"/>
  <c r="H48" i="1" s="1"/>
  <c r="L48" i="1"/>
  <c r="O48" i="1" s="1"/>
  <c r="I48" i="1" s="1"/>
  <c r="J46" i="1" l="1"/>
  <c r="M46" i="1" s="1"/>
  <c r="G46" i="1" s="1"/>
  <c r="K49" i="1"/>
  <c r="N49" i="1" s="1"/>
  <c r="H49" i="1" s="1"/>
  <c r="L49" i="1"/>
  <c r="O49" i="1" s="1"/>
  <c r="I49" i="1" s="1"/>
  <c r="J47" i="1" l="1"/>
  <c r="M47" i="1" s="1"/>
  <c r="G47" i="1" s="1"/>
  <c r="K50" i="1"/>
  <c r="N50" i="1" s="1"/>
  <c r="H50" i="1" s="1"/>
  <c r="L50" i="1"/>
  <c r="O50" i="1" s="1"/>
  <c r="I50" i="1" s="1"/>
  <c r="J48" i="1" l="1"/>
  <c r="M48" i="1" s="1"/>
  <c r="G48" i="1" s="1"/>
  <c r="K51" i="1"/>
  <c r="N51" i="1" s="1"/>
  <c r="H51" i="1" s="1"/>
  <c r="L51" i="1"/>
  <c r="O51" i="1" s="1"/>
  <c r="I51" i="1" s="1"/>
  <c r="J49" i="1" l="1"/>
  <c r="M49" i="1" s="1"/>
  <c r="G49" i="1" s="1"/>
  <c r="K52" i="1"/>
  <c r="N52" i="1" s="1"/>
  <c r="H52" i="1" s="1"/>
  <c r="L52" i="1"/>
  <c r="O52" i="1" s="1"/>
  <c r="I52" i="1" s="1"/>
  <c r="J50" i="1" l="1"/>
  <c r="M50" i="1" s="1"/>
  <c r="G50" i="1" s="1"/>
  <c r="K53" i="1"/>
  <c r="N53" i="1" s="1"/>
  <c r="H53" i="1" s="1"/>
  <c r="L53" i="1"/>
  <c r="O53" i="1" s="1"/>
  <c r="I53" i="1" s="1"/>
  <c r="J51" i="1" l="1"/>
  <c r="M51" i="1" s="1"/>
  <c r="G51" i="1" s="1"/>
  <c r="K54" i="1"/>
  <c r="N54" i="1" s="1"/>
  <c r="H54" i="1" s="1"/>
  <c r="L54" i="1"/>
  <c r="O54" i="1" s="1"/>
  <c r="I54" i="1" s="1"/>
  <c r="J52" i="1" l="1"/>
  <c r="M52" i="1" s="1"/>
  <c r="G52" i="1" s="1"/>
  <c r="K55" i="1"/>
  <c r="N55" i="1" s="1"/>
  <c r="H55" i="1" s="1"/>
  <c r="L55" i="1"/>
  <c r="O55" i="1" s="1"/>
  <c r="I55" i="1" s="1"/>
  <c r="J53" i="1" l="1"/>
  <c r="M53" i="1" s="1"/>
  <c r="G53" i="1" s="1"/>
  <c r="K56" i="1"/>
  <c r="N56" i="1" s="1"/>
  <c r="H56" i="1" s="1"/>
  <c r="L56" i="1"/>
  <c r="O56" i="1" s="1"/>
  <c r="I56" i="1" s="1"/>
  <c r="J54" i="1" l="1"/>
  <c r="M54" i="1" s="1"/>
  <c r="G54" i="1" s="1"/>
  <c r="K57" i="1"/>
  <c r="N57" i="1" s="1"/>
  <c r="H57" i="1" s="1"/>
  <c r="L57" i="1"/>
  <c r="O57" i="1" s="1"/>
  <c r="I57" i="1" s="1"/>
  <c r="J55" i="1" l="1"/>
  <c r="M55" i="1" s="1"/>
  <c r="G55" i="1" s="1"/>
  <c r="K58" i="1"/>
  <c r="N58" i="1" s="1"/>
  <c r="L58" i="1"/>
  <c r="O58" i="1" s="1"/>
  <c r="H58" i="1" l="1"/>
  <c r="N59" i="1"/>
  <c r="H59" i="1" s="1"/>
  <c r="I58" i="1"/>
  <c r="O59" i="1"/>
  <c r="I59" i="1" s="1"/>
  <c r="I61" i="1" s="1"/>
  <c r="J56" i="1"/>
  <c r="M56" i="1" s="1"/>
  <c r="G56" i="1" s="1"/>
  <c r="H61" i="1" l="1"/>
  <c r="K61" i="1" s="1"/>
  <c r="L61" i="1"/>
  <c r="J57" i="1"/>
  <c r="M57" i="1" s="1"/>
  <c r="G57" i="1" s="1"/>
  <c r="J58" i="1" l="1"/>
  <c r="M58" i="1" s="1"/>
  <c r="G58" i="1" l="1"/>
  <c r="M59" i="1"/>
  <c r="G59" i="1" s="1"/>
  <c r="G61" i="1" s="1"/>
  <c r="J61" i="1" s="1"/>
</calcChain>
</file>

<file path=xl/sharedStrings.xml><?xml version="1.0" encoding="utf-8"?>
<sst xmlns="http://schemas.openxmlformats.org/spreadsheetml/2006/main" count="294" uniqueCount="112">
  <si>
    <t>No.</t>
    <phoneticPr fontId="1"/>
  </si>
  <si>
    <t>エントリー</t>
    <phoneticPr fontId="1"/>
  </si>
  <si>
    <t>日付</t>
    <rPh sb="0" eb="2">
      <t>ヒヅケ</t>
    </rPh>
    <phoneticPr fontId="1"/>
  </si>
  <si>
    <t>残金（円)</t>
    <rPh sb="0" eb="2">
      <t>ザンキン</t>
    </rPh>
    <rPh sb="3" eb="4">
      <t>エン</t>
    </rPh>
    <phoneticPr fontId="1"/>
  </si>
  <si>
    <t>勝率</t>
    <rPh sb="0" eb="2">
      <t>ショウリツ</t>
    </rPh>
    <phoneticPr fontId="1"/>
  </si>
  <si>
    <t>勝数</t>
    <rPh sb="0" eb="1">
      <t>カ</t>
    </rPh>
    <rPh sb="1" eb="2">
      <t>スウ</t>
    </rPh>
    <phoneticPr fontId="1"/>
  </si>
  <si>
    <t>負数</t>
    <rPh sb="0" eb="1">
      <t>マ</t>
    </rPh>
    <rPh sb="1" eb="2">
      <t>スウ</t>
    </rPh>
    <phoneticPr fontId="1"/>
  </si>
  <si>
    <t>通貨ペア</t>
    <rPh sb="0" eb="2">
      <t>ツウカ</t>
    </rPh>
    <phoneticPr fontId="1"/>
  </si>
  <si>
    <t>時間足</t>
    <rPh sb="0" eb="2">
      <t>ジカン</t>
    </rPh>
    <rPh sb="2" eb="3">
      <t>アシ</t>
    </rPh>
    <phoneticPr fontId="1"/>
  </si>
  <si>
    <t>当初</t>
    <rPh sb="0" eb="2">
      <t>トウショ</t>
    </rPh>
    <phoneticPr fontId="1"/>
  </si>
  <si>
    <t>当初資金</t>
    <rPh sb="0" eb="2">
      <t>トウショ</t>
    </rPh>
    <rPh sb="2" eb="4">
      <t>シキン</t>
    </rPh>
    <phoneticPr fontId="1"/>
  </si>
  <si>
    <t>エントリー理由</t>
    <rPh sb="5" eb="7">
      <t>リユウ</t>
    </rPh>
    <phoneticPr fontId="1"/>
  </si>
  <si>
    <t>決済理由</t>
    <rPh sb="0" eb="2">
      <t>ケッサイ</t>
    </rPh>
    <rPh sb="2" eb="4">
      <t>リユウ</t>
    </rPh>
    <phoneticPr fontId="1"/>
  </si>
  <si>
    <t>検証終了通貨</t>
    <rPh sb="0" eb="2">
      <t>ケンショウ</t>
    </rPh>
    <rPh sb="2" eb="4">
      <t>シュウリョウ</t>
    </rPh>
    <rPh sb="4" eb="6">
      <t>ツウカ</t>
    </rPh>
    <phoneticPr fontId="5"/>
  </si>
  <si>
    <t>ルール</t>
    <phoneticPr fontId="5"/>
  </si>
  <si>
    <t>通貨ペア</t>
    <rPh sb="0" eb="2">
      <t>ツウカ</t>
    </rPh>
    <phoneticPr fontId="5"/>
  </si>
  <si>
    <t>日足</t>
    <rPh sb="0" eb="2">
      <t>ヒアシ</t>
    </rPh>
    <phoneticPr fontId="5"/>
  </si>
  <si>
    <t>終了日</t>
    <rPh sb="0" eb="3">
      <t>シュウリョウビ</t>
    </rPh>
    <phoneticPr fontId="5"/>
  </si>
  <si>
    <t>4Ｈ足</t>
    <rPh sb="2" eb="3">
      <t>アシ</t>
    </rPh>
    <phoneticPr fontId="5"/>
  </si>
  <si>
    <t>１Ｈ足</t>
    <rPh sb="2" eb="3">
      <t>アシ</t>
    </rPh>
    <phoneticPr fontId="5"/>
  </si>
  <si>
    <t>PB</t>
    <phoneticPr fontId="5"/>
  </si>
  <si>
    <t>損失上限（リスク3%）</t>
    <rPh sb="0" eb="2">
      <t>ソンシツ</t>
    </rPh>
    <rPh sb="2" eb="4">
      <t>ジョウゲン</t>
    </rPh>
    <phoneticPr fontId="1"/>
  </si>
  <si>
    <t>損益額</t>
    <rPh sb="0" eb="2">
      <t>ソンエキ</t>
    </rPh>
    <rPh sb="2" eb="3">
      <t>ガク</t>
    </rPh>
    <phoneticPr fontId="1"/>
  </si>
  <si>
    <r>
      <rPr>
        <b/>
        <sz val="11"/>
        <color theme="1"/>
        <rFont val="游ゴシック"/>
        <family val="3"/>
        <charset val="128"/>
        <scheme val="minor"/>
      </rPr>
      <t>決済</t>
    </r>
    <r>
      <rPr>
        <b/>
        <sz val="9"/>
        <color theme="1"/>
        <rFont val="游ゴシック"/>
        <family val="3"/>
        <charset val="128"/>
        <scheme val="minor"/>
      </rPr>
      <t>(利確:1.27~2, 損切:-1,引分:0)</t>
    </r>
    <rPh sb="0" eb="2">
      <t>ケッサイ</t>
    </rPh>
    <rPh sb="3" eb="4">
      <t>リ</t>
    </rPh>
    <rPh sb="4" eb="5">
      <t>カク</t>
    </rPh>
    <rPh sb="14" eb="16">
      <t>ソンギリ</t>
    </rPh>
    <rPh sb="20" eb="22">
      <t>ヒキワケ</t>
    </rPh>
    <phoneticPr fontId="1"/>
  </si>
  <si>
    <t>感想</t>
  </si>
  <si>
    <t>今後</t>
  </si>
  <si>
    <t>買い1／売り2</t>
    <rPh sb="0" eb="1">
      <t>カ</t>
    </rPh>
    <rPh sb="4" eb="5">
      <t>ウ</t>
    </rPh>
    <phoneticPr fontId="1"/>
  </si>
  <si>
    <t>利益率</t>
    <rPh sb="0" eb="2">
      <t>リエキ</t>
    </rPh>
    <rPh sb="2" eb="3">
      <t>リツ</t>
    </rPh>
    <phoneticPr fontId="1"/>
  </si>
  <si>
    <t>期間</t>
    <rPh sb="0" eb="2">
      <t>キカン</t>
    </rPh>
    <phoneticPr fontId="1"/>
  </si>
  <si>
    <t>日</t>
    <rPh sb="0" eb="1">
      <t>ヒ</t>
    </rPh>
    <phoneticPr fontId="1"/>
  </si>
  <si>
    <t>月利</t>
    <rPh sb="0" eb="2">
      <t>ゲツリ</t>
    </rPh>
    <phoneticPr fontId="1"/>
  </si>
  <si>
    <t>引分</t>
    <rPh sb="0" eb="2">
      <t>ヒキワケ</t>
    </rPh>
    <phoneticPr fontId="1"/>
  </si>
  <si>
    <t>#1</t>
    <phoneticPr fontId="1"/>
  </si>
  <si>
    <t>#2</t>
    <phoneticPr fontId="1"/>
  </si>
  <si>
    <t>USD/JPY</t>
    <phoneticPr fontId="5"/>
  </si>
  <si>
    <t>#3</t>
    <phoneticPr fontId="1"/>
  </si>
  <si>
    <t>#4</t>
    <phoneticPr fontId="1"/>
  </si>
  <si>
    <t>＃５</t>
    <phoneticPr fontId="1"/>
  </si>
  <si>
    <t>＃６</t>
    <phoneticPr fontId="1"/>
  </si>
  <si>
    <t>＃７</t>
    <phoneticPr fontId="1"/>
  </si>
  <si>
    <t>＃８</t>
    <phoneticPr fontId="1"/>
  </si>
  <si>
    <t>＃９</t>
    <phoneticPr fontId="1"/>
  </si>
  <si>
    <t>#10</t>
    <phoneticPr fontId="1"/>
  </si>
  <si>
    <t>#11</t>
    <phoneticPr fontId="1"/>
  </si>
  <si>
    <t>#12</t>
    <phoneticPr fontId="1"/>
  </si>
  <si>
    <t>#13</t>
    <phoneticPr fontId="1"/>
  </si>
  <si>
    <t>#14</t>
    <phoneticPr fontId="1"/>
  </si>
  <si>
    <t>#15</t>
    <phoneticPr fontId="1"/>
  </si>
  <si>
    <t>#16</t>
    <phoneticPr fontId="1"/>
  </si>
  <si>
    <t>#17</t>
    <phoneticPr fontId="1"/>
  </si>
  <si>
    <t>#18</t>
    <phoneticPr fontId="1"/>
  </si>
  <si>
    <t>#19</t>
    <phoneticPr fontId="1"/>
  </si>
  <si>
    <t>#20</t>
    <phoneticPr fontId="1"/>
  </si>
  <si>
    <t>#21</t>
    <phoneticPr fontId="1"/>
  </si>
  <si>
    <t>#22</t>
    <phoneticPr fontId="1"/>
  </si>
  <si>
    <t>#23</t>
    <phoneticPr fontId="1"/>
  </si>
  <si>
    <t>#24</t>
    <phoneticPr fontId="1"/>
  </si>
  <si>
    <t>#25</t>
    <phoneticPr fontId="1"/>
  </si>
  <si>
    <t>#26</t>
    <phoneticPr fontId="1"/>
  </si>
  <si>
    <t>#27</t>
    <phoneticPr fontId="1"/>
  </si>
  <si>
    <t>#28</t>
    <phoneticPr fontId="1"/>
  </si>
  <si>
    <t>#29</t>
    <phoneticPr fontId="1"/>
  </si>
  <si>
    <t>#30</t>
    <phoneticPr fontId="1"/>
  </si>
  <si>
    <t>#31</t>
    <phoneticPr fontId="1"/>
  </si>
  <si>
    <t>#32</t>
    <phoneticPr fontId="1"/>
  </si>
  <si>
    <t>#33</t>
    <phoneticPr fontId="1"/>
  </si>
  <si>
    <t>#34</t>
    <phoneticPr fontId="1"/>
  </si>
  <si>
    <t>#35</t>
    <phoneticPr fontId="1"/>
  </si>
  <si>
    <t>#36</t>
    <phoneticPr fontId="1"/>
  </si>
  <si>
    <t>#37</t>
    <phoneticPr fontId="1"/>
  </si>
  <si>
    <t>#38</t>
    <phoneticPr fontId="1"/>
  </si>
  <si>
    <t>#39</t>
    <phoneticPr fontId="1"/>
  </si>
  <si>
    <t>#40</t>
    <phoneticPr fontId="1"/>
  </si>
  <si>
    <t>#41</t>
    <phoneticPr fontId="1"/>
  </si>
  <si>
    <t>#42</t>
    <phoneticPr fontId="1"/>
  </si>
  <si>
    <t>#43</t>
    <phoneticPr fontId="1"/>
  </si>
  <si>
    <t>#44</t>
    <phoneticPr fontId="1"/>
  </si>
  <si>
    <t>#45</t>
    <phoneticPr fontId="1"/>
  </si>
  <si>
    <t>#46</t>
    <phoneticPr fontId="1"/>
  </si>
  <si>
    <t>#47</t>
    <phoneticPr fontId="1"/>
  </si>
  <si>
    <t>#48</t>
    <phoneticPr fontId="1"/>
  </si>
  <si>
    <t>#49</t>
    <phoneticPr fontId="1"/>
  </si>
  <si>
    <t>#50</t>
    <phoneticPr fontId="1"/>
  </si>
  <si>
    <t>8.23.2022</t>
    <phoneticPr fontId="1"/>
  </si>
  <si>
    <t>✓</t>
    <phoneticPr fontId="1"/>
  </si>
  <si>
    <t>8.22.2022</t>
    <phoneticPr fontId="1"/>
  </si>
  <si>
    <t>H1</t>
    <phoneticPr fontId="1"/>
  </si>
  <si>
    <t>気付き　質問</t>
    <phoneticPr fontId="1"/>
  </si>
  <si>
    <t>H4</t>
    <phoneticPr fontId="1"/>
  </si>
  <si>
    <t>EUR/USD</t>
    <phoneticPr fontId="1"/>
  </si>
  <si>
    <t>8.25.2022</t>
    <phoneticPr fontId="1"/>
  </si>
  <si>
    <t>8.24.2022</t>
    <phoneticPr fontId="1"/>
  </si>
  <si>
    <t>DE30</t>
    <phoneticPr fontId="1"/>
  </si>
  <si>
    <t>8.26.2022</t>
    <phoneticPr fontId="1"/>
  </si>
  <si>
    <t>EB</t>
    <phoneticPr fontId="5"/>
  </si>
  <si>
    <t>9.4.2022</t>
    <phoneticPr fontId="1"/>
  </si>
  <si>
    <t>9.3.2022</t>
    <phoneticPr fontId="1"/>
  </si>
  <si>
    <t>9.2.2022</t>
    <phoneticPr fontId="1"/>
  </si>
  <si>
    <t>9.5.2022</t>
    <phoneticPr fontId="1"/>
  </si>
  <si>
    <t>AUDUSD</t>
    <phoneticPr fontId="1"/>
  </si>
  <si>
    <t>損失上限（リスク2%）</t>
    <rPh sb="0" eb="2">
      <t>ソンシツ</t>
    </rPh>
    <rPh sb="2" eb="4">
      <t>ジョウゲン</t>
    </rPh>
    <phoneticPr fontId="1"/>
  </si>
  <si>
    <t>FIB-161.8で決済(リスクは2％）</t>
    <rPh sb="10" eb="12">
      <t>ケッサイ</t>
    </rPh>
    <phoneticPr fontId="1"/>
  </si>
  <si>
    <t>トレンド初期のゾーン(FIB23.6以上の戻りがある場面)で、FIB38.2以上の戻りをつけたら初期ゾーン(FIB0)を超えたところでエントリ</t>
    <rPh sb="4" eb="6">
      <t>ショキ</t>
    </rPh>
    <rPh sb="18" eb="20">
      <t>イジョウ</t>
    </rPh>
    <rPh sb="21" eb="22">
      <t>モド</t>
    </rPh>
    <rPh sb="26" eb="28">
      <t>バメン</t>
    </rPh>
    <rPh sb="38" eb="40">
      <t>イジョウ</t>
    </rPh>
    <rPh sb="41" eb="42">
      <t>モド</t>
    </rPh>
    <rPh sb="48" eb="50">
      <t>ショキ</t>
    </rPh>
    <rPh sb="60" eb="61">
      <t>コ</t>
    </rPh>
    <phoneticPr fontId="1"/>
  </si>
  <si>
    <t>FIB0まで戻したら(赤丸)、トレンドフォローは効かないと判断してエントリはキャンセルする</t>
    <rPh sb="6" eb="7">
      <t>モド</t>
    </rPh>
    <rPh sb="11" eb="13">
      <t>アカマル</t>
    </rPh>
    <rPh sb="24" eb="25">
      <t>キ</t>
    </rPh>
    <rPh sb="29" eb="31">
      <t>ハンダン</t>
    </rPh>
    <phoneticPr fontId="1"/>
  </si>
  <si>
    <t>FIB</t>
    <phoneticPr fontId="1"/>
  </si>
  <si>
    <t>AUDUSD</t>
    <phoneticPr fontId="1"/>
  </si>
  <si>
    <t>エントリ後、FIB61.8で半分決済、その後ダウの形状崩れた赤丸あたりで撤退を考えるシナリオを持ちたい</t>
    <rPh sb="4" eb="5">
      <t>ゴ</t>
    </rPh>
    <rPh sb="14" eb="16">
      <t>ハンブン</t>
    </rPh>
    <rPh sb="16" eb="18">
      <t>ケッサイ</t>
    </rPh>
    <rPh sb="21" eb="22">
      <t>ゴ</t>
    </rPh>
    <rPh sb="25" eb="27">
      <t>ケイジョウ</t>
    </rPh>
    <rPh sb="27" eb="28">
      <t>クズ</t>
    </rPh>
    <rPh sb="30" eb="32">
      <t>アカマル</t>
    </rPh>
    <rPh sb="36" eb="38">
      <t>テッタイ</t>
    </rPh>
    <rPh sb="39" eb="40">
      <t>カンガ</t>
    </rPh>
    <rPh sb="47" eb="48">
      <t>モ</t>
    </rPh>
    <phoneticPr fontId="1"/>
  </si>
  <si>
    <t>・#13　リアルトレードでは実体が20を抜けてしまったら(矢印あたり）トレンド終了と考えて薄利撤退することをルールにしたいと思います。
・リアルトレードでは損切幅が広くなるので、ポジションサイズと資金管理が重要だと思いました。長時間足で方向感をつかみながら、エントリは短い時間足にしようと思います。</t>
    <rPh sb="14" eb="16">
      <t>ジッタイ</t>
    </rPh>
    <rPh sb="20" eb="21">
      <t>ヌ</t>
    </rPh>
    <rPh sb="29" eb="31">
      <t>ヤジルシ</t>
    </rPh>
    <rPh sb="39" eb="41">
      <t>シュウリョウ</t>
    </rPh>
    <rPh sb="42" eb="43">
      <t>カンガ</t>
    </rPh>
    <rPh sb="45" eb="47">
      <t>ハクリ</t>
    </rPh>
    <rPh sb="47" eb="49">
      <t>テッタイ</t>
    </rPh>
    <rPh sb="62" eb="63">
      <t>オモ</t>
    </rPh>
    <rPh sb="78" eb="80">
      <t>ソンギリ</t>
    </rPh>
    <rPh sb="80" eb="81">
      <t>ハバ</t>
    </rPh>
    <rPh sb="82" eb="83">
      <t>ヒロ</t>
    </rPh>
    <rPh sb="98" eb="102">
      <t>シキンカンリ</t>
    </rPh>
    <rPh sb="103" eb="105">
      <t>ジュウヨウ</t>
    </rPh>
    <rPh sb="107" eb="108">
      <t>オモ</t>
    </rPh>
    <rPh sb="113" eb="116">
      <t>チョウジカン</t>
    </rPh>
    <rPh sb="116" eb="117">
      <t>アシ</t>
    </rPh>
    <rPh sb="118" eb="121">
      <t>ホウコウカン</t>
    </rPh>
    <rPh sb="134" eb="135">
      <t>ミジカ</t>
    </rPh>
    <rPh sb="136" eb="138">
      <t>ジカン</t>
    </rPh>
    <rPh sb="138" eb="139">
      <t>アシ</t>
    </rPh>
    <rPh sb="144" eb="145">
      <t>オモ</t>
    </rPh>
    <phoneticPr fontId="1"/>
  </si>
  <si>
    <t>D1</t>
    <phoneticPr fontId="1"/>
  </si>
  <si>
    <t>リアルトレードではエントリ後、SL近くまでの戻りにメンタル的に耐えられなそうなので建値決済のシナリオでエントリできるようにしようと思う</t>
    <rPh sb="13" eb="14">
      <t>ゴ</t>
    </rPh>
    <rPh sb="17" eb="18">
      <t>チカ</t>
    </rPh>
    <rPh sb="22" eb="23">
      <t>モド</t>
    </rPh>
    <rPh sb="29" eb="30">
      <t>テキ</t>
    </rPh>
    <rPh sb="31" eb="32">
      <t>タ</t>
    </rPh>
    <rPh sb="41" eb="43">
      <t>タテネ</t>
    </rPh>
    <rPh sb="43" eb="45">
      <t>ケッサイ</t>
    </rPh>
    <rPh sb="65" eb="66">
      <t>オモ</t>
    </rPh>
    <phoneticPr fontId="1"/>
  </si>
  <si>
    <t>WEBｾﾐﾅｰ・新着動画繰り返す
EA（Utaki2）稼働（済）
DCPテキスト→DCP+FIB過去検証
チャートパターンテキスト→チャートパターン+FIB過去検証
PBEB+FS+DCP+FIB決済でデモトレ（FT5）→勝率・利益率上げる
→少額リアルスタート
→KamesanEA</t>
    <rPh sb="8" eb="12">
      <t>シンチャクドウガ</t>
    </rPh>
    <rPh sb="12" eb="13">
      <t>ク</t>
    </rPh>
    <rPh sb="14" eb="15">
      <t>カエ</t>
    </rPh>
    <rPh sb="27" eb="29">
      <t>カドウ</t>
    </rPh>
    <rPh sb="30" eb="31">
      <t>スミ</t>
    </rPh>
    <rPh sb="49" eb="51">
      <t>カコ</t>
    </rPh>
    <rPh sb="51" eb="53">
      <t>ケンショウ</t>
    </rPh>
    <rPh sb="79" eb="83">
      <t>カコケンショウ</t>
    </rPh>
    <rPh sb="100" eb="102">
      <t>ケッサイ</t>
    </rPh>
    <rPh sb="113" eb="115">
      <t>ショウリツ</t>
    </rPh>
    <rPh sb="116" eb="119">
      <t>リエキリツ</t>
    </rPh>
    <rPh sb="119" eb="120">
      <t>ア</t>
    </rPh>
    <rPh sb="126" eb="128">
      <t>ショウガク</t>
    </rPh>
    <phoneticPr fontId="1"/>
  </si>
  <si>
    <r>
      <t>【質問</t>
    </r>
    <r>
      <rPr>
        <sz val="11"/>
        <color rgb="FF000000"/>
        <rFont val="ＭＳ Ｐゴシック"/>
        <family val="3"/>
        <charset val="128"/>
      </rPr>
      <t xml:space="preserve">
</t>
    </r>
    <r>
      <rPr>
        <sz val="11"/>
        <color indexed="8"/>
        <rFont val="ＭＳ Ｐゴシック"/>
        <family val="3"/>
        <charset val="128"/>
      </rPr>
      <t>・トレンドからの反転の戻りを厳密にFIB23.6にしていませんでした。38.2や50.0の場面もありましたが、これは裁量としてよいところでしょうか？
【気づき】
・(#5)トレンド初期ととらえたゾーン内での戻しがFIB0まであった場合は直近トレンドがまだ続く可能性があると解釈してエントリはキャンセルする、というルールにしたいと思う。
・直前のトレンドに引いたFIBやトレンド初期ゾーンに引いたFIBの戻しが深い場合（38.2や50.0以上)、レンジになったり、その後トレンドになったとしてもエントリ後に一度建値付近まで戻ってくることが多いような気がしました。（エントリ前にシナリオをたてることが大事だと思いました）
・直前のトレンドの終わりにダイバーが出ている場面は、レンジになることもあるので注意が必要だと思いました。また、トレンド転換してもFIB61.8以上伸びにくいような気がしました。
・直前のトレンドがしっかりダウを形成していないと（急なV字などになっていると）トレンド転換しにくいように思うので、Nをしっかり確認したうえでFIBを引く必要があると思いました。</t>
    </r>
    <rPh sb="1" eb="3">
      <t>シツモン</t>
    </rPh>
    <rPh sb="12" eb="14">
      <t>ハンテン</t>
    </rPh>
    <rPh sb="15" eb="16">
      <t>モド</t>
    </rPh>
    <rPh sb="18" eb="20">
      <t>ゲンミツ</t>
    </rPh>
    <rPh sb="49" eb="51">
      <t>バメン</t>
    </rPh>
    <rPh sb="62" eb="64">
      <t>サイリョウ</t>
    </rPh>
    <rPh sb="81" eb="82">
      <t>キ</t>
    </rPh>
    <rPh sb="95" eb="97">
      <t>ショキ</t>
    </rPh>
    <rPh sb="105" eb="106">
      <t>ナイ</t>
    </rPh>
    <rPh sb="108" eb="109">
      <t>モド</t>
    </rPh>
    <rPh sb="120" eb="122">
      <t>バアイ</t>
    </rPh>
    <rPh sb="123" eb="125">
      <t>チョッキン</t>
    </rPh>
    <rPh sb="132" eb="133">
      <t>ツヅ</t>
    </rPh>
    <rPh sb="134" eb="137">
      <t>カノウセイ</t>
    </rPh>
    <rPh sb="141" eb="143">
      <t>カイシャク</t>
    </rPh>
    <rPh sb="169" eb="170">
      <t>オモ</t>
    </rPh>
    <rPh sb="174" eb="176">
      <t>チョクゼン</t>
    </rPh>
    <rPh sb="182" eb="183">
      <t>ヒ</t>
    </rPh>
    <rPh sb="193" eb="195">
      <t>ショキ</t>
    </rPh>
    <rPh sb="199" eb="200">
      <t>ヒ</t>
    </rPh>
    <rPh sb="206" eb="207">
      <t>モド</t>
    </rPh>
    <rPh sb="209" eb="210">
      <t>フカ</t>
    </rPh>
    <rPh sb="211" eb="213">
      <t>バアイ</t>
    </rPh>
    <rPh sb="223" eb="225">
      <t>イジョウ</t>
    </rPh>
    <rPh sb="238" eb="239">
      <t>ゴ</t>
    </rPh>
    <rPh sb="255" eb="256">
      <t>ゴ</t>
    </rPh>
    <rPh sb="257" eb="259">
      <t>イチド</t>
    </rPh>
    <rPh sb="259" eb="261">
      <t>タテネ</t>
    </rPh>
    <rPh sb="261" eb="263">
      <t>フキン</t>
    </rPh>
    <rPh sb="265" eb="266">
      <t>モド</t>
    </rPh>
    <rPh sb="273" eb="274">
      <t>オオ</t>
    </rPh>
    <rPh sb="278" eb="279">
      <t>キ</t>
    </rPh>
    <rPh sb="290" eb="291">
      <t>マエ</t>
    </rPh>
    <rPh sb="303" eb="305">
      <t>ダイジ</t>
    </rPh>
    <rPh sb="307" eb="308">
      <t>オモ</t>
    </rPh>
    <rPh sb="315" eb="317">
      <t>チョクゼン</t>
    </rPh>
    <rPh sb="323" eb="324">
      <t>オ</t>
    </rPh>
    <rPh sb="332" eb="333">
      <t>デ</t>
    </rPh>
    <rPh sb="336" eb="338">
      <t>バメン</t>
    </rPh>
    <rPh sb="353" eb="355">
      <t>チュウイ</t>
    </rPh>
    <rPh sb="356" eb="358">
      <t>ヒツヨウ</t>
    </rPh>
    <rPh sb="360" eb="361">
      <t>オモ</t>
    </rPh>
    <rPh sb="373" eb="375">
      <t>テンカン</t>
    </rPh>
    <rPh sb="385" eb="387">
      <t>イジョウ</t>
    </rPh>
    <rPh sb="387" eb="388">
      <t>ノ</t>
    </rPh>
    <rPh sb="395" eb="396">
      <t>キ</t>
    </rPh>
    <rPh sb="404" eb="406">
      <t>チョクゼン</t>
    </rPh>
    <rPh sb="419" eb="421">
      <t>ケイセイ</t>
    </rPh>
    <rPh sb="428" eb="429">
      <t>キュウ</t>
    </rPh>
    <rPh sb="431" eb="432">
      <t>ジ</t>
    </rPh>
    <rPh sb="446" eb="448">
      <t>テンカン</t>
    </rPh>
    <rPh sb="455" eb="456">
      <t>オモ</t>
    </rPh>
    <rPh sb="466" eb="468">
      <t>カクニン</t>
    </rPh>
    <rPh sb="477" eb="478">
      <t>ヒ</t>
    </rPh>
    <rPh sb="479" eb="481">
      <t>ヒツヨウ</t>
    </rPh>
    <rPh sb="485" eb="486">
      <t>オモ</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</si>
</sst>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yyyy/m/d;@"/>
    <numFmt numFmtId="177" formatCode="#,##0_);[Red]\(#,##0\)"/>
    <numFmt numFmtId="178" formatCode="#,##0_ "/>
    <numFmt numFmtId="179" formatCode="0.0%"/>
  </numFmts>
  <fonts count="17" x14ac:knownFonts="1">
    <font>
      <sz val="11"/>
      <color theme="1"/>
      <name val="游ゴシック"/>
      <family val="2"/>
      <charset val="128"/>
      <scheme val="minor"/>
    </font>
    <font>
      <sz val="6"/>
      <name val="游ゴシック"/>
      <family val="2"/>
      <charset val="128"/>
      <scheme val="minor"/>
    </font>
    <font>
      <b/>
      <sz val="11"/>
      <color theme="1"/>
      <name val="游ゴシック"/>
      <family val="3"/>
      <charset val="128"/>
      <scheme val="minor"/>
    </font>
    <font>
      <sz val="11"/>
      <color theme="1"/>
      <name val="游ゴシック"/>
      <family val="3"/>
      <charset val="128"/>
      <scheme val="minor"/>
    </font>
    <font>
      <b/>
      <sz val="14"/>
      <color indexed="8"/>
      <name val="ＭＳ Ｐゴシック"/>
      <family val="3"/>
      <charset val="128"/>
    </font>
    <font>
      <sz val="6"/>
      <name val="ＭＳ Ｐゴシック"/>
      <family val="3"/>
      <charset val="128"/>
    </font>
    <font>
      <sz val="14"/>
      <color indexed="8"/>
      <name val="ＭＳ Ｐゴシック"/>
      <family val="3"/>
      <charset val="128"/>
    </font>
    <font>
      <b/>
      <sz val="14"/>
      <color rgb="FFFF0000"/>
      <name val="ＭＳ Ｐゴシック"/>
      <family val="3"/>
      <charset val="128"/>
    </font>
    <font>
      <sz val="11"/>
      <color theme="1"/>
      <name val="游ゴシック"/>
      <family val="2"/>
      <charset val="128"/>
      <scheme val="minor"/>
    </font>
    <font>
      <b/>
      <sz val="9"/>
      <color theme="1"/>
      <name val="游ゴシック"/>
      <family val="3"/>
      <charset val="128"/>
      <scheme val="minor"/>
    </font>
    <font>
      <sz val="11"/>
      <color indexed="8"/>
      <name val="ＭＳ Ｐゴシック"/>
      <family val="3"/>
      <charset val="128"/>
    </font>
    <font>
      <sz val="11"/>
      <name val="游ゴシック"/>
      <family val="2"/>
      <charset val="128"/>
      <scheme val="minor"/>
    </font>
    <font>
      <b/>
      <sz val="11"/>
      <name val="游ゴシック"/>
      <family val="3"/>
      <charset val="128"/>
      <scheme val="minor"/>
    </font>
    <font>
      <sz val="11"/>
      <color indexed="8"/>
      <name val="Meiryo UI"/>
      <family val="3"/>
      <charset val="128"/>
    </font>
    <font>
      <b/>
      <i/>
      <sz val="12"/>
      <color indexed="8"/>
      <name val="Meiryo UI"/>
      <family val="3"/>
      <charset val="128"/>
    </font>
    <font>
      <b/>
      <sz val="12"/>
      <color indexed="8"/>
      <name val="Meiryo UI"/>
      <family val="3"/>
      <charset val="128"/>
    </font>
    <font>
      <sz val="11"/>
      <color rgb="FF000000"/>
      <name val="ＭＳ Ｐゴシック"/>
      <family val="3"/>
      <charset val="128"/>
    </font>
  </fonts>
  <fills count="3">
    <fill>
      <patternFill patternType="none"/>
    </fill>
    <fill>
      <patternFill patternType="gray125"/>
    </fill>
    <fill>
      <patternFill patternType="solid">
        <fgColor theme="8" tint="0.39997558519241921"/>
        <bgColor indexed="64"/>
      </patternFill>
    </fill>
  </fills>
  <borders count="17">
    <border>
      <left/>
      <right/>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s>
  <cellStyleXfs count="4">
    <xf numFmtId="0" fontId="0" fillId="0" borderId="0">
      <alignment vertical="center"/>
    </xf>
    <xf numFmtId="38" fontId="8" fillId="0" borderId="0" applyFont="0" applyFill="0" applyBorder="0" applyAlignment="0" applyProtection="0">
      <alignment vertical="center"/>
    </xf>
    <xf numFmtId="0" fontId="10" fillId="0" borderId="0">
      <alignment vertical="center"/>
    </xf>
    <xf numFmtId="9" fontId="8" fillId="0" borderId="0" applyFont="0" applyFill="0" applyBorder="0" applyAlignment="0" applyProtection="0">
      <alignment vertical="center"/>
    </xf>
  </cellStyleXfs>
  <cellXfs count="98">
    <xf numFmtId="0" fontId="0" fillId="0" borderId="0" xfId="0">
      <alignment vertical="center"/>
    </xf>
    <xf numFmtId="0" fontId="2" fillId="0" borderId="0" xfId="0" applyFont="1">
      <alignment vertical="center"/>
    </xf>
    <xf numFmtId="0" fontId="0" fillId="0" borderId="1" xfId="0" applyBorder="1">
      <alignment vertical="center"/>
    </xf>
    <xf numFmtId="0" fontId="0" fillId="0" borderId="0" xfId="0" applyBorder="1">
      <alignment vertical="center"/>
    </xf>
    <xf numFmtId="0" fontId="0" fillId="0" borderId="9" xfId="0" applyBorder="1">
      <alignment vertical="center"/>
    </xf>
    <xf numFmtId="0" fontId="2" fillId="0" borderId="0" xfId="0" applyFont="1" applyBorder="1">
      <alignment vertical="center"/>
    </xf>
    <xf numFmtId="0" fontId="2" fillId="0" borderId="9" xfId="0" applyFont="1" applyBorder="1">
      <alignment vertical="center"/>
    </xf>
    <xf numFmtId="0" fontId="0" fillId="0" borderId="8" xfId="0" applyBorder="1">
      <alignment vertical="center"/>
    </xf>
    <xf numFmtId="0" fontId="0" fillId="0" borderId="6" xfId="0" applyBorder="1">
      <alignment vertical="center"/>
    </xf>
    <xf numFmtId="0" fontId="0" fillId="0" borderId="7" xfId="0" applyBorder="1">
      <alignment vertical="center"/>
    </xf>
    <xf numFmtId="0" fontId="0" fillId="0" borderId="2" xfId="0" applyBorder="1">
      <alignment vertical="center"/>
    </xf>
    <xf numFmtId="0" fontId="2" fillId="0" borderId="13" xfId="0" applyFont="1" applyBorder="1">
      <alignment vertical="center"/>
    </xf>
    <xf numFmtId="0" fontId="2" fillId="0" borderId="14" xfId="0" applyFont="1" applyBorder="1">
      <alignment vertical="center"/>
    </xf>
    <xf numFmtId="0" fontId="2" fillId="0" borderId="15" xfId="0" applyFont="1" applyBorder="1">
      <alignment vertical="center"/>
    </xf>
    <xf numFmtId="0" fontId="2" fillId="0" borderId="4" xfId="0" applyFont="1" applyBorder="1">
      <alignment vertical="center"/>
    </xf>
    <xf numFmtId="0" fontId="2" fillId="0" borderId="3" xfId="0" applyFont="1" applyBorder="1">
      <alignment vertical="center"/>
    </xf>
    <xf numFmtId="0" fontId="2" fillId="0" borderId="5" xfId="0" applyFont="1" applyBorder="1">
      <alignment vertical="center"/>
    </xf>
    <xf numFmtId="177" fontId="3" fillId="0" borderId="13" xfId="0" applyNumberFormat="1" applyFont="1" applyBorder="1">
      <alignment vertical="center"/>
    </xf>
    <xf numFmtId="177" fontId="0" fillId="0" borderId="14" xfId="0" applyNumberFormat="1" applyBorder="1">
      <alignment vertical="center"/>
    </xf>
    <xf numFmtId="177" fontId="0" fillId="0" borderId="15" xfId="0" applyNumberFormat="1" applyBorder="1">
      <alignment vertical="center"/>
    </xf>
    <xf numFmtId="177" fontId="0" fillId="0" borderId="0" xfId="0" applyNumberFormat="1" applyBorder="1">
      <alignment vertical="center"/>
    </xf>
    <xf numFmtId="0" fontId="2" fillId="0" borderId="10" xfId="0" applyFont="1" applyBorder="1">
      <alignment vertical="center"/>
    </xf>
    <xf numFmtId="0" fontId="2" fillId="0" borderId="4" xfId="0" applyFont="1" applyBorder="1" applyAlignment="1">
      <alignment horizontal="left" vertical="center"/>
    </xf>
    <xf numFmtId="0" fontId="2" fillId="0" borderId="5" xfId="0" applyFont="1" applyBorder="1" applyAlignment="1">
      <alignment horizontal="left" vertical="center"/>
    </xf>
    <xf numFmtId="0" fontId="2" fillId="0" borderId="11" xfId="0" applyFont="1" applyBorder="1">
      <alignment vertical="center"/>
    </xf>
    <xf numFmtId="0" fontId="3" fillId="0" borderId="2" xfId="0" applyFont="1" applyBorder="1">
      <alignment vertical="center"/>
    </xf>
    <xf numFmtId="178" fontId="0" fillId="0" borderId="0" xfId="0" applyNumberFormat="1">
      <alignment vertical="center"/>
    </xf>
    <xf numFmtId="0" fontId="4" fillId="0" borderId="0" xfId="0" applyFont="1" applyAlignment="1">
      <alignment horizontal="left" vertical="center"/>
    </xf>
    <xf numFmtId="0" fontId="6" fillId="0" borderId="0" xfId="0" applyFont="1">
      <alignment vertical="center"/>
    </xf>
    <xf numFmtId="0" fontId="6" fillId="0" borderId="0" xfId="0" applyFont="1" applyAlignment="1">
      <alignment horizontal="center" vertical="center"/>
    </xf>
    <xf numFmtId="0" fontId="7" fillId="0" borderId="0" xfId="0" applyFont="1" applyAlignment="1">
      <alignment horizontal="center" vertical="center"/>
    </xf>
    <xf numFmtId="0" fontId="4" fillId="0" borderId="0" xfId="0" applyFont="1" applyAlignment="1">
      <alignment horizontal="center" vertical="center"/>
    </xf>
    <xf numFmtId="0" fontId="4" fillId="2" borderId="16" xfId="0" applyFont="1" applyFill="1" applyBorder="1" applyAlignment="1">
      <alignment horizontal="center" vertical="center"/>
    </xf>
    <xf numFmtId="0" fontId="7" fillId="2" borderId="16" xfId="0" applyFont="1" applyFill="1" applyBorder="1" applyAlignment="1">
      <alignment horizontal="center" vertical="center"/>
    </xf>
    <xf numFmtId="0" fontId="4" fillId="0" borderId="16" xfId="0" applyFont="1" applyBorder="1" applyAlignment="1">
      <alignment horizontal="center" vertical="center"/>
    </xf>
    <xf numFmtId="14" fontId="7" fillId="0" borderId="16" xfId="0" applyNumberFormat="1" applyFont="1" applyBorder="1" applyAlignment="1">
      <alignment horizontal="center" vertical="center"/>
    </xf>
    <xf numFmtId="0" fontId="7" fillId="0" borderId="16" xfId="0" applyFont="1" applyBorder="1" applyAlignment="1">
      <alignment horizontal="center" vertical="center"/>
    </xf>
    <xf numFmtId="177" fontId="0" fillId="0" borderId="0" xfId="0" applyNumberFormat="1">
      <alignment vertical="center"/>
    </xf>
    <xf numFmtId="38" fontId="0" fillId="0" borderId="3" xfId="1" applyFont="1" applyBorder="1">
      <alignment vertical="center"/>
    </xf>
    <xf numFmtId="38" fontId="0" fillId="0" borderId="4" xfId="1" applyFont="1" applyBorder="1">
      <alignment vertical="center"/>
    </xf>
    <xf numFmtId="38" fontId="0" fillId="0" borderId="5" xfId="1" applyFont="1" applyBorder="1">
      <alignment vertical="center"/>
    </xf>
    <xf numFmtId="38" fontId="0" fillId="0" borderId="8" xfId="1" applyFont="1" applyBorder="1">
      <alignment vertical="center"/>
    </xf>
    <xf numFmtId="38" fontId="0" fillId="0" borderId="0" xfId="1" applyFont="1" applyBorder="1">
      <alignment vertical="center"/>
    </xf>
    <xf numFmtId="38" fontId="0" fillId="0" borderId="9" xfId="1" applyFont="1" applyBorder="1">
      <alignment vertical="center"/>
    </xf>
    <xf numFmtId="0" fontId="9" fillId="0" borderId="3" xfId="0" applyFont="1" applyBorder="1" applyAlignment="1">
      <alignment horizontal="left" vertical="center"/>
    </xf>
    <xf numFmtId="0" fontId="0" fillId="0" borderId="2" xfId="0" applyBorder="1" applyAlignment="1">
      <alignment horizontal="center" vertical="center"/>
    </xf>
    <xf numFmtId="0" fontId="10" fillId="0" borderId="0" xfId="2">
      <alignment vertical="center"/>
    </xf>
    <xf numFmtId="0" fontId="11" fillId="0" borderId="0" xfId="0" applyNumberFormat="1" applyFont="1" applyFill="1" applyBorder="1">
      <alignment vertical="center"/>
    </xf>
    <xf numFmtId="0" fontId="9" fillId="0" borderId="11" xfId="0" applyFont="1" applyBorder="1">
      <alignment vertical="center"/>
    </xf>
    <xf numFmtId="179" fontId="2" fillId="0" borderId="13" xfId="3" applyNumberFormat="1" applyFont="1" applyBorder="1">
      <alignment vertical="center"/>
    </xf>
    <xf numFmtId="179" fontId="2" fillId="0" borderId="2" xfId="3" applyNumberFormat="1" applyFont="1" applyBorder="1">
      <alignment vertical="center"/>
    </xf>
    <xf numFmtId="0" fontId="2" fillId="0" borderId="2" xfId="0" applyFont="1" applyBorder="1" applyAlignment="1">
      <alignment horizontal="center" vertical="center"/>
    </xf>
    <xf numFmtId="0" fontId="12" fillId="0" borderId="15" xfId="0" applyFont="1" applyBorder="1">
      <alignment vertical="center"/>
    </xf>
    <xf numFmtId="177" fontId="0" fillId="0" borderId="13" xfId="0" applyNumberFormat="1" applyFill="1" applyBorder="1">
      <alignment vertical="center"/>
    </xf>
    <xf numFmtId="177" fontId="0" fillId="0" borderId="14" xfId="0" applyNumberFormat="1" applyFill="1" applyBorder="1">
      <alignment vertical="center"/>
    </xf>
    <xf numFmtId="177" fontId="0" fillId="0" borderId="15" xfId="0" applyNumberFormat="1" applyFill="1" applyBorder="1">
      <alignment vertical="center"/>
    </xf>
    <xf numFmtId="9" fontId="2" fillId="0" borderId="0" xfId="0" applyNumberFormat="1" applyFont="1" applyBorder="1">
      <alignment vertical="center"/>
    </xf>
    <xf numFmtId="9" fontId="2" fillId="0" borderId="14" xfId="0" applyNumberFormat="1" applyFont="1" applyBorder="1">
      <alignment vertical="center"/>
    </xf>
    <xf numFmtId="9" fontId="2" fillId="0" borderId="15" xfId="0" applyNumberFormat="1" applyFont="1" applyBorder="1">
      <alignment vertical="center"/>
    </xf>
    <xf numFmtId="9" fontId="2" fillId="0" borderId="13" xfId="3" applyFont="1" applyBorder="1">
      <alignment vertical="center"/>
    </xf>
    <xf numFmtId="9" fontId="2" fillId="0" borderId="14" xfId="3" applyFont="1" applyBorder="1">
      <alignment vertical="center"/>
    </xf>
    <xf numFmtId="9" fontId="2" fillId="0" borderId="15" xfId="3" applyFont="1" applyBorder="1">
      <alignment vertical="center"/>
    </xf>
    <xf numFmtId="9" fontId="2" fillId="0" borderId="13" xfId="0" applyNumberFormat="1" applyFont="1" applyBorder="1">
      <alignment vertical="center"/>
    </xf>
    <xf numFmtId="38" fontId="0" fillId="0" borderId="13" xfId="0" applyNumberFormat="1" applyBorder="1">
      <alignment vertical="center"/>
    </xf>
    <xf numFmtId="38" fontId="0" fillId="0" borderId="14" xfId="0" applyNumberFormat="1" applyBorder="1">
      <alignment vertical="center"/>
    </xf>
    <xf numFmtId="38" fontId="0" fillId="0" borderId="15" xfId="0" applyNumberFormat="1" applyBorder="1">
      <alignment vertical="center"/>
    </xf>
    <xf numFmtId="0" fontId="13" fillId="0" borderId="0" xfId="2" applyFont="1">
      <alignment vertical="center"/>
    </xf>
    <xf numFmtId="0" fontId="14" fillId="0" borderId="0" xfId="2" applyFont="1" applyAlignment="1">
      <alignment horizontal="center" vertical="center"/>
    </xf>
    <xf numFmtId="0" fontId="12" fillId="0" borderId="13" xfId="1" applyNumberFormat="1" applyFont="1" applyFill="1" applyBorder="1">
      <alignment vertical="center"/>
    </xf>
    <xf numFmtId="0" fontId="10" fillId="0" borderId="0" xfId="2" applyAlignment="1">
      <alignment vertical="top" wrapText="1"/>
    </xf>
    <xf numFmtId="0" fontId="15" fillId="0" borderId="0" xfId="2" applyFont="1" applyAlignment="1">
      <alignment horizontal="center" vertical="center"/>
    </xf>
    <xf numFmtId="176" fontId="0" fillId="0" borderId="10" xfId="0" applyNumberFormat="1" applyFill="1" applyBorder="1">
      <alignment vertical="center"/>
    </xf>
    <xf numFmtId="0" fontId="0" fillId="0" borderId="3" xfId="0" applyFill="1" applyBorder="1" applyAlignment="1">
      <alignment horizontal="center" vertical="center"/>
    </xf>
    <xf numFmtId="0" fontId="11" fillId="0" borderId="3" xfId="0" applyNumberFormat="1" applyFont="1" applyFill="1" applyBorder="1">
      <alignment vertical="center"/>
    </xf>
    <xf numFmtId="0" fontId="11" fillId="0" borderId="4" xfId="0" applyNumberFormat="1" applyFont="1" applyFill="1" applyBorder="1">
      <alignment vertical="center"/>
    </xf>
    <xf numFmtId="0" fontId="11" fillId="0" borderId="5" xfId="0" applyNumberFormat="1" applyFont="1" applyFill="1" applyBorder="1">
      <alignment vertical="center"/>
    </xf>
    <xf numFmtId="176" fontId="0" fillId="0" borderId="12" xfId="0" applyNumberFormat="1" applyFill="1" applyBorder="1">
      <alignment vertical="center"/>
    </xf>
    <xf numFmtId="0" fontId="0" fillId="0" borderId="8" xfId="0" applyFill="1" applyBorder="1" applyAlignment="1">
      <alignment horizontal="center" vertical="center"/>
    </xf>
    <xf numFmtId="0" fontId="11" fillId="0" borderId="8" xfId="0" applyNumberFormat="1" applyFont="1" applyFill="1" applyBorder="1">
      <alignment vertical="center"/>
    </xf>
    <xf numFmtId="0" fontId="11" fillId="0" borderId="9" xfId="0" applyNumberFormat="1" applyFont="1" applyFill="1" applyBorder="1">
      <alignment vertical="center"/>
    </xf>
    <xf numFmtId="176" fontId="0" fillId="0" borderId="11" xfId="0" applyNumberFormat="1" applyFill="1" applyBorder="1">
      <alignment vertical="center"/>
    </xf>
    <xf numFmtId="0" fontId="0" fillId="0" borderId="6" xfId="0" applyFill="1" applyBorder="1" applyAlignment="1">
      <alignment horizontal="center" vertical="center"/>
    </xf>
    <xf numFmtId="0" fontId="11" fillId="0" borderId="6" xfId="0" applyNumberFormat="1" applyFont="1" applyFill="1" applyBorder="1">
      <alignment vertical="center"/>
    </xf>
    <xf numFmtId="0" fontId="11" fillId="0" borderId="1" xfId="0" applyNumberFormat="1" applyFont="1" applyFill="1" applyBorder="1">
      <alignment vertical="center"/>
    </xf>
    <xf numFmtId="0" fontId="11" fillId="0" borderId="7" xfId="0" applyNumberFormat="1" applyFont="1" applyFill="1" applyBorder="1">
      <alignment vertical="center"/>
    </xf>
    <xf numFmtId="0" fontId="2" fillId="0" borderId="3" xfId="0" applyFont="1" applyBorder="1" applyAlignment="1">
      <alignment horizontal="center" vertical="center"/>
    </xf>
    <xf numFmtId="0" fontId="2" fillId="0" borderId="5"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15" xfId="0" applyFont="1"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15" xfId="0"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10" fillId="0" borderId="0" xfId="2" applyAlignment="1">
      <alignment vertical="top" wrapText="1"/>
    </xf>
    <xf numFmtId="0" fontId="10" fillId="0" borderId="0" xfId="2" applyAlignment="1">
      <alignment vertical="top"/>
    </xf>
    <xf numFmtId="0" fontId="10" fillId="0" borderId="0" xfId="2" applyAlignment="1">
      <alignment horizontal="left" vertical="top" wrapText="1"/>
    </xf>
  </cellXfs>
  <cellStyles count="4">
    <cellStyle name="パーセント" xfId="3" builtinId="5"/>
    <cellStyle name="桁区切り" xfId="1" builtinId="6"/>
    <cellStyle name="標準" xfId="0" builtinId="0"/>
    <cellStyle name="標準 2" xfId="2" xr:uid="{CD78C7D8-3A45-4776-9D09-8317F161085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s>
</file>

<file path=xl/drawings/_rels/drawing2.xml.rels><?xml version="1.0" encoding="UTF-8" standalone="yes"?>
<Relationships xmlns="http://schemas.openxmlformats.org/package/2006/relationships"><Relationship Id="rId8" Type="http://schemas.openxmlformats.org/officeDocument/2006/relationships/image" Target="../media/image36.png"/><Relationship Id="rId13" Type="http://schemas.openxmlformats.org/officeDocument/2006/relationships/image" Target="../media/image41.png"/><Relationship Id="rId3" Type="http://schemas.openxmlformats.org/officeDocument/2006/relationships/image" Target="../media/image31.png"/><Relationship Id="rId7" Type="http://schemas.openxmlformats.org/officeDocument/2006/relationships/image" Target="../media/image35.png"/><Relationship Id="rId12" Type="http://schemas.openxmlformats.org/officeDocument/2006/relationships/image" Target="../media/image40.png"/><Relationship Id="rId2" Type="http://schemas.openxmlformats.org/officeDocument/2006/relationships/image" Target="../media/image30.png"/><Relationship Id="rId1" Type="http://schemas.openxmlformats.org/officeDocument/2006/relationships/image" Target="../media/image29.png"/><Relationship Id="rId6" Type="http://schemas.openxmlformats.org/officeDocument/2006/relationships/image" Target="../media/image34.png"/><Relationship Id="rId11" Type="http://schemas.openxmlformats.org/officeDocument/2006/relationships/image" Target="../media/image39.png"/><Relationship Id="rId5" Type="http://schemas.openxmlformats.org/officeDocument/2006/relationships/image" Target="../media/image33.png"/><Relationship Id="rId10" Type="http://schemas.openxmlformats.org/officeDocument/2006/relationships/image" Target="../media/image38.png"/><Relationship Id="rId4" Type="http://schemas.openxmlformats.org/officeDocument/2006/relationships/image" Target="../media/image32.png"/><Relationship Id="rId9" Type="http://schemas.openxmlformats.org/officeDocument/2006/relationships/image" Target="../media/image37.png"/></Relationships>
</file>

<file path=xl/drawings/_rels/drawing3.xml.rels><?xml version="1.0" encoding="UTF-8" standalone="yes"?>
<Relationships xmlns="http://schemas.openxmlformats.org/package/2006/relationships"><Relationship Id="rId8" Type="http://schemas.openxmlformats.org/officeDocument/2006/relationships/image" Target="../media/image49.png"/><Relationship Id="rId3" Type="http://schemas.openxmlformats.org/officeDocument/2006/relationships/image" Target="../media/image44.png"/><Relationship Id="rId7" Type="http://schemas.openxmlformats.org/officeDocument/2006/relationships/image" Target="../media/image48.png"/><Relationship Id="rId2" Type="http://schemas.openxmlformats.org/officeDocument/2006/relationships/image" Target="../media/image43.png"/><Relationship Id="rId1" Type="http://schemas.openxmlformats.org/officeDocument/2006/relationships/image" Target="../media/image42.png"/><Relationship Id="rId6" Type="http://schemas.openxmlformats.org/officeDocument/2006/relationships/image" Target="../media/image47.png"/><Relationship Id="rId5" Type="http://schemas.openxmlformats.org/officeDocument/2006/relationships/image" Target="../media/image46.png"/><Relationship Id="rId4" Type="http://schemas.openxmlformats.org/officeDocument/2006/relationships/image" Target="../media/image45.png"/><Relationship Id="rId9" Type="http://schemas.openxmlformats.org/officeDocument/2006/relationships/image" Target="../media/image50.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27</xdr:col>
      <xdr:colOff>522865</xdr:colOff>
      <xdr:row>39</xdr:row>
      <xdr:rowOff>91057</xdr:rowOff>
    </xdr:to>
    <xdr:pic>
      <xdr:nvPicPr>
        <xdr:cNvPr id="2" name="図 1">
          <a:extLst>
            <a:ext uri="{FF2B5EF4-FFF2-40B4-BE49-F238E27FC236}">
              <a16:creationId xmlns:a16="http://schemas.microsoft.com/office/drawing/2014/main" id="{2C44F80B-24AB-844E-E226-01BD82B9A00C}"/>
            </a:ext>
          </a:extLst>
        </xdr:cNvPr>
        <xdr:cNvPicPr>
          <a:picLocks noChangeAspect="1"/>
        </xdr:cNvPicPr>
      </xdr:nvPicPr>
      <xdr:blipFill>
        <a:blip xmlns:r="http://schemas.openxmlformats.org/officeDocument/2006/relationships" r:embed="rId1"/>
        <a:stretch>
          <a:fillRect/>
        </a:stretch>
      </xdr:blipFill>
      <xdr:spPr>
        <a:xfrm>
          <a:off x="526676" y="235324"/>
          <a:ext cx="18295395" cy="9033351"/>
        </a:xfrm>
        <a:prstGeom prst="rect">
          <a:avLst/>
        </a:prstGeom>
      </xdr:spPr>
    </xdr:pic>
    <xdr:clientData/>
  </xdr:twoCellAnchor>
  <xdr:twoCellAnchor editAs="oneCell">
    <xdr:from>
      <xdr:col>1</xdr:col>
      <xdr:colOff>0</xdr:colOff>
      <xdr:row>42</xdr:row>
      <xdr:rowOff>0</xdr:rowOff>
    </xdr:from>
    <xdr:to>
      <xdr:col>27</xdr:col>
      <xdr:colOff>522865</xdr:colOff>
      <xdr:row>80</xdr:row>
      <xdr:rowOff>91057</xdr:rowOff>
    </xdr:to>
    <xdr:pic>
      <xdr:nvPicPr>
        <xdr:cNvPr id="3" name="図 2">
          <a:extLst>
            <a:ext uri="{FF2B5EF4-FFF2-40B4-BE49-F238E27FC236}">
              <a16:creationId xmlns:a16="http://schemas.microsoft.com/office/drawing/2014/main" id="{92A98000-6316-FE39-F7E2-F998ED81B1DA}"/>
            </a:ext>
          </a:extLst>
        </xdr:cNvPr>
        <xdr:cNvPicPr>
          <a:picLocks noChangeAspect="1"/>
        </xdr:cNvPicPr>
      </xdr:nvPicPr>
      <xdr:blipFill>
        <a:blip xmlns:r="http://schemas.openxmlformats.org/officeDocument/2006/relationships" r:embed="rId2"/>
        <a:stretch>
          <a:fillRect/>
        </a:stretch>
      </xdr:blipFill>
      <xdr:spPr>
        <a:xfrm>
          <a:off x="526676" y="9883588"/>
          <a:ext cx="18295395" cy="9033351"/>
        </a:xfrm>
        <a:prstGeom prst="rect">
          <a:avLst/>
        </a:prstGeom>
      </xdr:spPr>
    </xdr:pic>
    <xdr:clientData/>
  </xdr:twoCellAnchor>
  <xdr:twoCellAnchor editAs="oneCell">
    <xdr:from>
      <xdr:col>1</xdr:col>
      <xdr:colOff>0</xdr:colOff>
      <xdr:row>82</xdr:row>
      <xdr:rowOff>0</xdr:rowOff>
    </xdr:from>
    <xdr:to>
      <xdr:col>27</xdr:col>
      <xdr:colOff>522865</xdr:colOff>
      <xdr:row>120</xdr:row>
      <xdr:rowOff>91056</xdr:rowOff>
    </xdr:to>
    <xdr:pic>
      <xdr:nvPicPr>
        <xdr:cNvPr id="4" name="図 3">
          <a:extLst>
            <a:ext uri="{FF2B5EF4-FFF2-40B4-BE49-F238E27FC236}">
              <a16:creationId xmlns:a16="http://schemas.microsoft.com/office/drawing/2014/main" id="{13A19B5F-7E1C-2FB6-D868-114CA76D7045}"/>
            </a:ext>
          </a:extLst>
        </xdr:cNvPr>
        <xdr:cNvPicPr>
          <a:picLocks noChangeAspect="1"/>
        </xdr:cNvPicPr>
      </xdr:nvPicPr>
      <xdr:blipFill>
        <a:blip xmlns:r="http://schemas.openxmlformats.org/officeDocument/2006/relationships" r:embed="rId3"/>
        <a:stretch>
          <a:fillRect/>
        </a:stretch>
      </xdr:blipFill>
      <xdr:spPr>
        <a:xfrm>
          <a:off x="526676" y="19296529"/>
          <a:ext cx="18295395" cy="9033351"/>
        </a:xfrm>
        <a:prstGeom prst="rect">
          <a:avLst/>
        </a:prstGeom>
      </xdr:spPr>
    </xdr:pic>
    <xdr:clientData/>
  </xdr:twoCellAnchor>
  <xdr:twoCellAnchor editAs="oneCell">
    <xdr:from>
      <xdr:col>1</xdr:col>
      <xdr:colOff>0</xdr:colOff>
      <xdr:row>122</xdr:row>
      <xdr:rowOff>0</xdr:rowOff>
    </xdr:from>
    <xdr:to>
      <xdr:col>27</xdr:col>
      <xdr:colOff>522865</xdr:colOff>
      <xdr:row>160</xdr:row>
      <xdr:rowOff>91057</xdr:rowOff>
    </xdr:to>
    <xdr:pic>
      <xdr:nvPicPr>
        <xdr:cNvPr id="5" name="図 4">
          <a:extLst>
            <a:ext uri="{FF2B5EF4-FFF2-40B4-BE49-F238E27FC236}">
              <a16:creationId xmlns:a16="http://schemas.microsoft.com/office/drawing/2014/main" id="{0DEA4136-79B1-51E9-9512-72B33F2410C7}"/>
            </a:ext>
          </a:extLst>
        </xdr:cNvPr>
        <xdr:cNvPicPr>
          <a:picLocks noChangeAspect="1"/>
        </xdr:cNvPicPr>
      </xdr:nvPicPr>
      <xdr:blipFill>
        <a:blip xmlns:r="http://schemas.openxmlformats.org/officeDocument/2006/relationships" r:embed="rId4"/>
        <a:stretch>
          <a:fillRect/>
        </a:stretch>
      </xdr:blipFill>
      <xdr:spPr>
        <a:xfrm>
          <a:off x="526676" y="28709471"/>
          <a:ext cx="18295395" cy="9033351"/>
        </a:xfrm>
        <a:prstGeom prst="rect">
          <a:avLst/>
        </a:prstGeom>
      </xdr:spPr>
    </xdr:pic>
    <xdr:clientData/>
  </xdr:twoCellAnchor>
  <xdr:twoCellAnchor editAs="oneCell">
    <xdr:from>
      <xdr:col>1</xdr:col>
      <xdr:colOff>0</xdr:colOff>
      <xdr:row>162</xdr:row>
      <xdr:rowOff>0</xdr:rowOff>
    </xdr:from>
    <xdr:to>
      <xdr:col>27</xdr:col>
      <xdr:colOff>522865</xdr:colOff>
      <xdr:row>200</xdr:row>
      <xdr:rowOff>91057</xdr:rowOff>
    </xdr:to>
    <xdr:pic>
      <xdr:nvPicPr>
        <xdr:cNvPr id="6" name="図 5">
          <a:extLst>
            <a:ext uri="{FF2B5EF4-FFF2-40B4-BE49-F238E27FC236}">
              <a16:creationId xmlns:a16="http://schemas.microsoft.com/office/drawing/2014/main" id="{8B5B2925-1D60-101E-B795-83ECCF6AB6A4}"/>
            </a:ext>
          </a:extLst>
        </xdr:cNvPr>
        <xdr:cNvPicPr>
          <a:picLocks noChangeAspect="1"/>
        </xdr:cNvPicPr>
      </xdr:nvPicPr>
      <xdr:blipFill>
        <a:blip xmlns:r="http://schemas.openxmlformats.org/officeDocument/2006/relationships" r:embed="rId5"/>
        <a:stretch>
          <a:fillRect/>
        </a:stretch>
      </xdr:blipFill>
      <xdr:spPr>
        <a:xfrm>
          <a:off x="526676" y="38122412"/>
          <a:ext cx="18295395" cy="9033351"/>
        </a:xfrm>
        <a:prstGeom prst="rect">
          <a:avLst/>
        </a:prstGeom>
      </xdr:spPr>
    </xdr:pic>
    <xdr:clientData/>
  </xdr:twoCellAnchor>
  <xdr:twoCellAnchor editAs="oneCell">
    <xdr:from>
      <xdr:col>1</xdr:col>
      <xdr:colOff>0</xdr:colOff>
      <xdr:row>202</xdr:row>
      <xdr:rowOff>0</xdr:rowOff>
    </xdr:from>
    <xdr:to>
      <xdr:col>27</xdr:col>
      <xdr:colOff>522865</xdr:colOff>
      <xdr:row>240</xdr:row>
      <xdr:rowOff>91057</xdr:rowOff>
    </xdr:to>
    <xdr:pic>
      <xdr:nvPicPr>
        <xdr:cNvPr id="7" name="図 6">
          <a:extLst>
            <a:ext uri="{FF2B5EF4-FFF2-40B4-BE49-F238E27FC236}">
              <a16:creationId xmlns:a16="http://schemas.microsoft.com/office/drawing/2014/main" id="{2AEFFFDD-EA02-DDB4-0264-A36B6F41BFBD}"/>
            </a:ext>
          </a:extLst>
        </xdr:cNvPr>
        <xdr:cNvPicPr>
          <a:picLocks noChangeAspect="1"/>
        </xdr:cNvPicPr>
      </xdr:nvPicPr>
      <xdr:blipFill>
        <a:blip xmlns:r="http://schemas.openxmlformats.org/officeDocument/2006/relationships" r:embed="rId6"/>
        <a:stretch>
          <a:fillRect/>
        </a:stretch>
      </xdr:blipFill>
      <xdr:spPr>
        <a:xfrm>
          <a:off x="526676" y="47535353"/>
          <a:ext cx="18295395" cy="9033351"/>
        </a:xfrm>
        <a:prstGeom prst="rect">
          <a:avLst/>
        </a:prstGeom>
      </xdr:spPr>
    </xdr:pic>
    <xdr:clientData/>
  </xdr:twoCellAnchor>
  <xdr:twoCellAnchor editAs="oneCell">
    <xdr:from>
      <xdr:col>1</xdr:col>
      <xdr:colOff>0</xdr:colOff>
      <xdr:row>242</xdr:row>
      <xdr:rowOff>0</xdr:rowOff>
    </xdr:from>
    <xdr:to>
      <xdr:col>27</xdr:col>
      <xdr:colOff>522865</xdr:colOff>
      <xdr:row>280</xdr:row>
      <xdr:rowOff>91057</xdr:rowOff>
    </xdr:to>
    <xdr:pic>
      <xdr:nvPicPr>
        <xdr:cNvPr id="8" name="図 7">
          <a:extLst>
            <a:ext uri="{FF2B5EF4-FFF2-40B4-BE49-F238E27FC236}">
              <a16:creationId xmlns:a16="http://schemas.microsoft.com/office/drawing/2014/main" id="{14B7D55E-656D-1BAD-597C-2BEBDDDDCAC2}"/>
            </a:ext>
          </a:extLst>
        </xdr:cNvPr>
        <xdr:cNvPicPr>
          <a:picLocks noChangeAspect="1"/>
        </xdr:cNvPicPr>
      </xdr:nvPicPr>
      <xdr:blipFill>
        <a:blip xmlns:r="http://schemas.openxmlformats.org/officeDocument/2006/relationships" r:embed="rId7"/>
        <a:stretch>
          <a:fillRect/>
        </a:stretch>
      </xdr:blipFill>
      <xdr:spPr>
        <a:xfrm>
          <a:off x="526676" y="56948294"/>
          <a:ext cx="18295395" cy="9033351"/>
        </a:xfrm>
        <a:prstGeom prst="rect">
          <a:avLst/>
        </a:prstGeom>
      </xdr:spPr>
    </xdr:pic>
    <xdr:clientData/>
  </xdr:twoCellAnchor>
  <xdr:twoCellAnchor editAs="oneCell">
    <xdr:from>
      <xdr:col>1</xdr:col>
      <xdr:colOff>0</xdr:colOff>
      <xdr:row>282</xdr:row>
      <xdr:rowOff>0</xdr:rowOff>
    </xdr:from>
    <xdr:to>
      <xdr:col>27</xdr:col>
      <xdr:colOff>522865</xdr:colOff>
      <xdr:row>320</xdr:row>
      <xdr:rowOff>91057</xdr:rowOff>
    </xdr:to>
    <xdr:pic>
      <xdr:nvPicPr>
        <xdr:cNvPr id="9" name="図 8">
          <a:extLst>
            <a:ext uri="{FF2B5EF4-FFF2-40B4-BE49-F238E27FC236}">
              <a16:creationId xmlns:a16="http://schemas.microsoft.com/office/drawing/2014/main" id="{D8DA0334-5EE7-BE0C-3E52-661A045BAE6D}"/>
            </a:ext>
          </a:extLst>
        </xdr:cNvPr>
        <xdr:cNvPicPr>
          <a:picLocks noChangeAspect="1"/>
        </xdr:cNvPicPr>
      </xdr:nvPicPr>
      <xdr:blipFill>
        <a:blip xmlns:r="http://schemas.openxmlformats.org/officeDocument/2006/relationships" r:embed="rId8"/>
        <a:stretch>
          <a:fillRect/>
        </a:stretch>
      </xdr:blipFill>
      <xdr:spPr>
        <a:xfrm>
          <a:off x="526676" y="66361235"/>
          <a:ext cx="18295395" cy="9033351"/>
        </a:xfrm>
        <a:prstGeom prst="rect">
          <a:avLst/>
        </a:prstGeom>
      </xdr:spPr>
    </xdr:pic>
    <xdr:clientData/>
  </xdr:twoCellAnchor>
  <xdr:twoCellAnchor editAs="oneCell">
    <xdr:from>
      <xdr:col>1</xdr:col>
      <xdr:colOff>0</xdr:colOff>
      <xdr:row>322</xdr:row>
      <xdr:rowOff>0</xdr:rowOff>
    </xdr:from>
    <xdr:to>
      <xdr:col>27</xdr:col>
      <xdr:colOff>522865</xdr:colOff>
      <xdr:row>360</xdr:row>
      <xdr:rowOff>91056</xdr:rowOff>
    </xdr:to>
    <xdr:pic>
      <xdr:nvPicPr>
        <xdr:cNvPr id="10" name="図 9">
          <a:extLst>
            <a:ext uri="{FF2B5EF4-FFF2-40B4-BE49-F238E27FC236}">
              <a16:creationId xmlns:a16="http://schemas.microsoft.com/office/drawing/2014/main" id="{1CC3D344-97C3-C85E-05FC-7737FAC1CB21}"/>
            </a:ext>
          </a:extLst>
        </xdr:cNvPr>
        <xdr:cNvPicPr>
          <a:picLocks noChangeAspect="1"/>
        </xdr:cNvPicPr>
      </xdr:nvPicPr>
      <xdr:blipFill>
        <a:blip xmlns:r="http://schemas.openxmlformats.org/officeDocument/2006/relationships" r:embed="rId9"/>
        <a:stretch>
          <a:fillRect/>
        </a:stretch>
      </xdr:blipFill>
      <xdr:spPr>
        <a:xfrm>
          <a:off x="526676" y="75774176"/>
          <a:ext cx="18295395" cy="9033351"/>
        </a:xfrm>
        <a:prstGeom prst="rect">
          <a:avLst/>
        </a:prstGeom>
      </xdr:spPr>
    </xdr:pic>
    <xdr:clientData/>
  </xdr:twoCellAnchor>
  <xdr:twoCellAnchor editAs="oneCell">
    <xdr:from>
      <xdr:col>1</xdr:col>
      <xdr:colOff>0</xdr:colOff>
      <xdr:row>362</xdr:row>
      <xdr:rowOff>0</xdr:rowOff>
    </xdr:from>
    <xdr:to>
      <xdr:col>27</xdr:col>
      <xdr:colOff>522865</xdr:colOff>
      <xdr:row>400</xdr:row>
      <xdr:rowOff>91057</xdr:rowOff>
    </xdr:to>
    <xdr:pic>
      <xdr:nvPicPr>
        <xdr:cNvPr id="11" name="図 10">
          <a:extLst>
            <a:ext uri="{FF2B5EF4-FFF2-40B4-BE49-F238E27FC236}">
              <a16:creationId xmlns:a16="http://schemas.microsoft.com/office/drawing/2014/main" id="{9FB8B367-0F5A-FE90-7F19-4F05FE08DCB9}"/>
            </a:ext>
          </a:extLst>
        </xdr:cNvPr>
        <xdr:cNvPicPr>
          <a:picLocks noChangeAspect="1"/>
        </xdr:cNvPicPr>
      </xdr:nvPicPr>
      <xdr:blipFill>
        <a:blip xmlns:r="http://schemas.openxmlformats.org/officeDocument/2006/relationships" r:embed="rId10"/>
        <a:stretch>
          <a:fillRect/>
        </a:stretch>
      </xdr:blipFill>
      <xdr:spPr>
        <a:xfrm>
          <a:off x="526676" y="85187118"/>
          <a:ext cx="18295395" cy="9033351"/>
        </a:xfrm>
        <a:prstGeom prst="rect">
          <a:avLst/>
        </a:prstGeom>
      </xdr:spPr>
    </xdr:pic>
    <xdr:clientData/>
  </xdr:twoCellAnchor>
  <xdr:twoCellAnchor editAs="oneCell">
    <xdr:from>
      <xdr:col>1</xdr:col>
      <xdr:colOff>0</xdr:colOff>
      <xdr:row>402</xdr:row>
      <xdr:rowOff>0</xdr:rowOff>
    </xdr:from>
    <xdr:to>
      <xdr:col>27</xdr:col>
      <xdr:colOff>522865</xdr:colOff>
      <xdr:row>440</xdr:row>
      <xdr:rowOff>91057</xdr:rowOff>
    </xdr:to>
    <xdr:pic>
      <xdr:nvPicPr>
        <xdr:cNvPr id="12" name="図 11">
          <a:extLst>
            <a:ext uri="{FF2B5EF4-FFF2-40B4-BE49-F238E27FC236}">
              <a16:creationId xmlns:a16="http://schemas.microsoft.com/office/drawing/2014/main" id="{CBE00D04-2291-D66D-D64A-1A6FD70BF46C}"/>
            </a:ext>
          </a:extLst>
        </xdr:cNvPr>
        <xdr:cNvPicPr>
          <a:picLocks noChangeAspect="1"/>
        </xdr:cNvPicPr>
      </xdr:nvPicPr>
      <xdr:blipFill>
        <a:blip xmlns:r="http://schemas.openxmlformats.org/officeDocument/2006/relationships" r:embed="rId11"/>
        <a:stretch>
          <a:fillRect/>
        </a:stretch>
      </xdr:blipFill>
      <xdr:spPr>
        <a:xfrm>
          <a:off x="526676" y="94600059"/>
          <a:ext cx="18295395" cy="9033351"/>
        </a:xfrm>
        <a:prstGeom prst="rect">
          <a:avLst/>
        </a:prstGeom>
      </xdr:spPr>
    </xdr:pic>
    <xdr:clientData/>
  </xdr:twoCellAnchor>
  <xdr:twoCellAnchor editAs="oneCell">
    <xdr:from>
      <xdr:col>1</xdr:col>
      <xdr:colOff>0</xdr:colOff>
      <xdr:row>442</xdr:row>
      <xdr:rowOff>0</xdr:rowOff>
    </xdr:from>
    <xdr:to>
      <xdr:col>27</xdr:col>
      <xdr:colOff>522865</xdr:colOff>
      <xdr:row>480</xdr:row>
      <xdr:rowOff>91057</xdr:rowOff>
    </xdr:to>
    <xdr:pic>
      <xdr:nvPicPr>
        <xdr:cNvPr id="13" name="図 12">
          <a:extLst>
            <a:ext uri="{FF2B5EF4-FFF2-40B4-BE49-F238E27FC236}">
              <a16:creationId xmlns:a16="http://schemas.microsoft.com/office/drawing/2014/main" id="{D588B5A9-2CE7-39C0-2BC8-E8B555555DDA}"/>
            </a:ext>
          </a:extLst>
        </xdr:cNvPr>
        <xdr:cNvPicPr>
          <a:picLocks noChangeAspect="1"/>
        </xdr:cNvPicPr>
      </xdr:nvPicPr>
      <xdr:blipFill>
        <a:blip xmlns:r="http://schemas.openxmlformats.org/officeDocument/2006/relationships" r:embed="rId12"/>
        <a:stretch>
          <a:fillRect/>
        </a:stretch>
      </xdr:blipFill>
      <xdr:spPr>
        <a:xfrm>
          <a:off x="526676" y="104013000"/>
          <a:ext cx="18295395" cy="9033351"/>
        </a:xfrm>
        <a:prstGeom prst="rect">
          <a:avLst/>
        </a:prstGeom>
      </xdr:spPr>
    </xdr:pic>
    <xdr:clientData/>
  </xdr:twoCellAnchor>
  <xdr:twoCellAnchor editAs="oneCell">
    <xdr:from>
      <xdr:col>1</xdr:col>
      <xdr:colOff>0</xdr:colOff>
      <xdr:row>482</xdr:row>
      <xdr:rowOff>0</xdr:rowOff>
    </xdr:from>
    <xdr:to>
      <xdr:col>27</xdr:col>
      <xdr:colOff>522865</xdr:colOff>
      <xdr:row>520</xdr:row>
      <xdr:rowOff>91057</xdr:rowOff>
    </xdr:to>
    <xdr:pic>
      <xdr:nvPicPr>
        <xdr:cNvPr id="14" name="図 13">
          <a:extLst>
            <a:ext uri="{FF2B5EF4-FFF2-40B4-BE49-F238E27FC236}">
              <a16:creationId xmlns:a16="http://schemas.microsoft.com/office/drawing/2014/main" id="{19176AE6-EC04-0A7F-5734-E9D270C5F350}"/>
            </a:ext>
          </a:extLst>
        </xdr:cNvPr>
        <xdr:cNvPicPr>
          <a:picLocks noChangeAspect="1"/>
        </xdr:cNvPicPr>
      </xdr:nvPicPr>
      <xdr:blipFill>
        <a:blip xmlns:r="http://schemas.openxmlformats.org/officeDocument/2006/relationships" r:embed="rId13"/>
        <a:stretch>
          <a:fillRect/>
        </a:stretch>
      </xdr:blipFill>
      <xdr:spPr>
        <a:xfrm>
          <a:off x="526676" y="113425941"/>
          <a:ext cx="18295395" cy="9033351"/>
        </a:xfrm>
        <a:prstGeom prst="rect">
          <a:avLst/>
        </a:prstGeom>
      </xdr:spPr>
    </xdr:pic>
    <xdr:clientData/>
  </xdr:twoCellAnchor>
  <xdr:twoCellAnchor editAs="oneCell">
    <xdr:from>
      <xdr:col>1</xdr:col>
      <xdr:colOff>0</xdr:colOff>
      <xdr:row>522</xdr:row>
      <xdr:rowOff>0</xdr:rowOff>
    </xdr:from>
    <xdr:to>
      <xdr:col>27</xdr:col>
      <xdr:colOff>522865</xdr:colOff>
      <xdr:row>560</xdr:row>
      <xdr:rowOff>91057</xdr:rowOff>
    </xdr:to>
    <xdr:pic>
      <xdr:nvPicPr>
        <xdr:cNvPr id="15" name="図 14">
          <a:extLst>
            <a:ext uri="{FF2B5EF4-FFF2-40B4-BE49-F238E27FC236}">
              <a16:creationId xmlns:a16="http://schemas.microsoft.com/office/drawing/2014/main" id="{2A16CBE9-E84D-0594-168E-CFF8D03195F1}"/>
            </a:ext>
          </a:extLst>
        </xdr:cNvPr>
        <xdr:cNvPicPr>
          <a:picLocks noChangeAspect="1"/>
        </xdr:cNvPicPr>
      </xdr:nvPicPr>
      <xdr:blipFill>
        <a:blip xmlns:r="http://schemas.openxmlformats.org/officeDocument/2006/relationships" r:embed="rId14"/>
        <a:stretch>
          <a:fillRect/>
        </a:stretch>
      </xdr:blipFill>
      <xdr:spPr>
        <a:xfrm>
          <a:off x="526676" y="122838882"/>
          <a:ext cx="18295395" cy="9033351"/>
        </a:xfrm>
        <a:prstGeom prst="rect">
          <a:avLst/>
        </a:prstGeom>
      </xdr:spPr>
    </xdr:pic>
    <xdr:clientData/>
  </xdr:twoCellAnchor>
  <xdr:twoCellAnchor editAs="oneCell">
    <xdr:from>
      <xdr:col>1</xdr:col>
      <xdr:colOff>0</xdr:colOff>
      <xdr:row>562</xdr:row>
      <xdr:rowOff>0</xdr:rowOff>
    </xdr:from>
    <xdr:to>
      <xdr:col>27</xdr:col>
      <xdr:colOff>522865</xdr:colOff>
      <xdr:row>600</xdr:row>
      <xdr:rowOff>91057</xdr:rowOff>
    </xdr:to>
    <xdr:pic>
      <xdr:nvPicPr>
        <xdr:cNvPr id="16" name="図 15">
          <a:extLst>
            <a:ext uri="{FF2B5EF4-FFF2-40B4-BE49-F238E27FC236}">
              <a16:creationId xmlns:a16="http://schemas.microsoft.com/office/drawing/2014/main" id="{F6E1CE69-4DB0-5D28-291A-1106DCB31E31}"/>
            </a:ext>
          </a:extLst>
        </xdr:cNvPr>
        <xdr:cNvPicPr>
          <a:picLocks noChangeAspect="1"/>
        </xdr:cNvPicPr>
      </xdr:nvPicPr>
      <xdr:blipFill>
        <a:blip xmlns:r="http://schemas.openxmlformats.org/officeDocument/2006/relationships" r:embed="rId15"/>
        <a:stretch>
          <a:fillRect/>
        </a:stretch>
      </xdr:blipFill>
      <xdr:spPr>
        <a:xfrm>
          <a:off x="526676" y="132251824"/>
          <a:ext cx="18295395" cy="9033351"/>
        </a:xfrm>
        <a:prstGeom prst="rect">
          <a:avLst/>
        </a:prstGeom>
      </xdr:spPr>
    </xdr:pic>
    <xdr:clientData/>
  </xdr:twoCellAnchor>
  <xdr:twoCellAnchor editAs="oneCell">
    <xdr:from>
      <xdr:col>1</xdr:col>
      <xdr:colOff>0</xdr:colOff>
      <xdr:row>602</xdr:row>
      <xdr:rowOff>0</xdr:rowOff>
    </xdr:from>
    <xdr:to>
      <xdr:col>27</xdr:col>
      <xdr:colOff>522865</xdr:colOff>
      <xdr:row>640</xdr:row>
      <xdr:rowOff>91057</xdr:rowOff>
    </xdr:to>
    <xdr:pic>
      <xdr:nvPicPr>
        <xdr:cNvPr id="17" name="図 16">
          <a:extLst>
            <a:ext uri="{FF2B5EF4-FFF2-40B4-BE49-F238E27FC236}">
              <a16:creationId xmlns:a16="http://schemas.microsoft.com/office/drawing/2014/main" id="{4DF86995-8C3A-51B5-87F3-8993A01A03D5}"/>
            </a:ext>
          </a:extLst>
        </xdr:cNvPr>
        <xdr:cNvPicPr>
          <a:picLocks noChangeAspect="1"/>
        </xdr:cNvPicPr>
      </xdr:nvPicPr>
      <xdr:blipFill>
        <a:blip xmlns:r="http://schemas.openxmlformats.org/officeDocument/2006/relationships" r:embed="rId16"/>
        <a:stretch>
          <a:fillRect/>
        </a:stretch>
      </xdr:blipFill>
      <xdr:spPr>
        <a:xfrm>
          <a:off x="526676" y="141664765"/>
          <a:ext cx="18295395" cy="9033351"/>
        </a:xfrm>
        <a:prstGeom prst="rect">
          <a:avLst/>
        </a:prstGeom>
      </xdr:spPr>
    </xdr:pic>
    <xdr:clientData/>
  </xdr:twoCellAnchor>
  <xdr:twoCellAnchor editAs="oneCell">
    <xdr:from>
      <xdr:col>1</xdr:col>
      <xdr:colOff>0</xdr:colOff>
      <xdr:row>642</xdr:row>
      <xdr:rowOff>0</xdr:rowOff>
    </xdr:from>
    <xdr:to>
      <xdr:col>27</xdr:col>
      <xdr:colOff>522865</xdr:colOff>
      <xdr:row>680</xdr:row>
      <xdr:rowOff>91057</xdr:rowOff>
    </xdr:to>
    <xdr:pic>
      <xdr:nvPicPr>
        <xdr:cNvPr id="18" name="図 17">
          <a:extLst>
            <a:ext uri="{FF2B5EF4-FFF2-40B4-BE49-F238E27FC236}">
              <a16:creationId xmlns:a16="http://schemas.microsoft.com/office/drawing/2014/main" id="{0DC67570-E93B-B980-5BA9-B50FFD795DC5}"/>
            </a:ext>
          </a:extLst>
        </xdr:cNvPr>
        <xdr:cNvPicPr>
          <a:picLocks noChangeAspect="1"/>
        </xdr:cNvPicPr>
      </xdr:nvPicPr>
      <xdr:blipFill>
        <a:blip xmlns:r="http://schemas.openxmlformats.org/officeDocument/2006/relationships" r:embed="rId17"/>
        <a:stretch>
          <a:fillRect/>
        </a:stretch>
      </xdr:blipFill>
      <xdr:spPr>
        <a:xfrm>
          <a:off x="526676" y="151077706"/>
          <a:ext cx="18295395" cy="9033351"/>
        </a:xfrm>
        <a:prstGeom prst="rect">
          <a:avLst/>
        </a:prstGeom>
      </xdr:spPr>
    </xdr:pic>
    <xdr:clientData/>
  </xdr:twoCellAnchor>
  <xdr:twoCellAnchor editAs="oneCell">
    <xdr:from>
      <xdr:col>1</xdr:col>
      <xdr:colOff>0</xdr:colOff>
      <xdr:row>682</xdr:row>
      <xdr:rowOff>0</xdr:rowOff>
    </xdr:from>
    <xdr:to>
      <xdr:col>27</xdr:col>
      <xdr:colOff>522865</xdr:colOff>
      <xdr:row>720</xdr:row>
      <xdr:rowOff>91057</xdr:rowOff>
    </xdr:to>
    <xdr:pic>
      <xdr:nvPicPr>
        <xdr:cNvPr id="20" name="図 19">
          <a:extLst>
            <a:ext uri="{FF2B5EF4-FFF2-40B4-BE49-F238E27FC236}">
              <a16:creationId xmlns:a16="http://schemas.microsoft.com/office/drawing/2014/main" id="{919FB3F7-6E3E-AA81-F099-74393AF7B580}"/>
            </a:ext>
          </a:extLst>
        </xdr:cNvPr>
        <xdr:cNvPicPr>
          <a:picLocks noChangeAspect="1"/>
        </xdr:cNvPicPr>
      </xdr:nvPicPr>
      <xdr:blipFill>
        <a:blip xmlns:r="http://schemas.openxmlformats.org/officeDocument/2006/relationships" r:embed="rId18"/>
        <a:stretch>
          <a:fillRect/>
        </a:stretch>
      </xdr:blipFill>
      <xdr:spPr>
        <a:xfrm>
          <a:off x="526676" y="160490647"/>
          <a:ext cx="18295395" cy="9033351"/>
        </a:xfrm>
        <a:prstGeom prst="rect">
          <a:avLst/>
        </a:prstGeom>
      </xdr:spPr>
    </xdr:pic>
    <xdr:clientData/>
  </xdr:twoCellAnchor>
  <xdr:twoCellAnchor editAs="oneCell">
    <xdr:from>
      <xdr:col>1</xdr:col>
      <xdr:colOff>0</xdr:colOff>
      <xdr:row>722</xdr:row>
      <xdr:rowOff>0</xdr:rowOff>
    </xdr:from>
    <xdr:to>
      <xdr:col>27</xdr:col>
      <xdr:colOff>522865</xdr:colOff>
      <xdr:row>760</xdr:row>
      <xdr:rowOff>91057</xdr:rowOff>
    </xdr:to>
    <xdr:pic>
      <xdr:nvPicPr>
        <xdr:cNvPr id="21" name="図 20">
          <a:extLst>
            <a:ext uri="{FF2B5EF4-FFF2-40B4-BE49-F238E27FC236}">
              <a16:creationId xmlns:a16="http://schemas.microsoft.com/office/drawing/2014/main" id="{12AA302C-2AD2-594B-140C-D052379EE070}"/>
            </a:ext>
          </a:extLst>
        </xdr:cNvPr>
        <xdr:cNvPicPr>
          <a:picLocks noChangeAspect="1"/>
        </xdr:cNvPicPr>
      </xdr:nvPicPr>
      <xdr:blipFill>
        <a:blip xmlns:r="http://schemas.openxmlformats.org/officeDocument/2006/relationships" r:embed="rId19"/>
        <a:stretch>
          <a:fillRect/>
        </a:stretch>
      </xdr:blipFill>
      <xdr:spPr>
        <a:xfrm>
          <a:off x="526676" y="169903588"/>
          <a:ext cx="18295395" cy="9033351"/>
        </a:xfrm>
        <a:prstGeom prst="rect">
          <a:avLst/>
        </a:prstGeom>
      </xdr:spPr>
    </xdr:pic>
    <xdr:clientData/>
  </xdr:twoCellAnchor>
  <xdr:twoCellAnchor editAs="oneCell">
    <xdr:from>
      <xdr:col>1</xdr:col>
      <xdr:colOff>0</xdr:colOff>
      <xdr:row>762</xdr:row>
      <xdr:rowOff>0</xdr:rowOff>
    </xdr:from>
    <xdr:to>
      <xdr:col>27</xdr:col>
      <xdr:colOff>522865</xdr:colOff>
      <xdr:row>800</xdr:row>
      <xdr:rowOff>91056</xdr:rowOff>
    </xdr:to>
    <xdr:pic>
      <xdr:nvPicPr>
        <xdr:cNvPr id="22" name="図 21">
          <a:extLst>
            <a:ext uri="{FF2B5EF4-FFF2-40B4-BE49-F238E27FC236}">
              <a16:creationId xmlns:a16="http://schemas.microsoft.com/office/drawing/2014/main" id="{23DE762D-68C6-EC29-4EB8-4A3C98A11DE2}"/>
            </a:ext>
          </a:extLst>
        </xdr:cNvPr>
        <xdr:cNvPicPr>
          <a:picLocks noChangeAspect="1"/>
        </xdr:cNvPicPr>
      </xdr:nvPicPr>
      <xdr:blipFill>
        <a:blip xmlns:r="http://schemas.openxmlformats.org/officeDocument/2006/relationships" r:embed="rId20"/>
        <a:stretch>
          <a:fillRect/>
        </a:stretch>
      </xdr:blipFill>
      <xdr:spPr>
        <a:xfrm>
          <a:off x="526676" y="179316529"/>
          <a:ext cx="18295395" cy="9033351"/>
        </a:xfrm>
        <a:prstGeom prst="rect">
          <a:avLst/>
        </a:prstGeom>
      </xdr:spPr>
    </xdr:pic>
    <xdr:clientData/>
  </xdr:twoCellAnchor>
  <xdr:twoCellAnchor editAs="oneCell">
    <xdr:from>
      <xdr:col>1</xdr:col>
      <xdr:colOff>0</xdr:colOff>
      <xdr:row>802</xdr:row>
      <xdr:rowOff>0</xdr:rowOff>
    </xdr:from>
    <xdr:to>
      <xdr:col>27</xdr:col>
      <xdr:colOff>522865</xdr:colOff>
      <xdr:row>840</xdr:row>
      <xdr:rowOff>91057</xdr:rowOff>
    </xdr:to>
    <xdr:pic>
      <xdr:nvPicPr>
        <xdr:cNvPr id="23" name="図 22">
          <a:extLst>
            <a:ext uri="{FF2B5EF4-FFF2-40B4-BE49-F238E27FC236}">
              <a16:creationId xmlns:a16="http://schemas.microsoft.com/office/drawing/2014/main" id="{C0B0CAAB-A80C-A12E-F4B9-5C91E7BFD3F2}"/>
            </a:ext>
          </a:extLst>
        </xdr:cNvPr>
        <xdr:cNvPicPr>
          <a:picLocks noChangeAspect="1"/>
        </xdr:cNvPicPr>
      </xdr:nvPicPr>
      <xdr:blipFill>
        <a:blip xmlns:r="http://schemas.openxmlformats.org/officeDocument/2006/relationships" r:embed="rId21"/>
        <a:stretch>
          <a:fillRect/>
        </a:stretch>
      </xdr:blipFill>
      <xdr:spPr>
        <a:xfrm>
          <a:off x="526676" y="188729471"/>
          <a:ext cx="18295395" cy="9033351"/>
        </a:xfrm>
        <a:prstGeom prst="rect">
          <a:avLst/>
        </a:prstGeom>
      </xdr:spPr>
    </xdr:pic>
    <xdr:clientData/>
  </xdr:twoCellAnchor>
  <xdr:twoCellAnchor editAs="oneCell">
    <xdr:from>
      <xdr:col>1</xdr:col>
      <xdr:colOff>0</xdr:colOff>
      <xdr:row>842</xdr:row>
      <xdr:rowOff>0</xdr:rowOff>
    </xdr:from>
    <xdr:to>
      <xdr:col>27</xdr:col>
      <xdr:colOff>522865</xdr:colOff>
      <xdr:row>880</xdr:row>
      <xdr:rowOff>91057</xdr:rowOff>
    </xdr:to>
    <xdr:pic>
      <xdr:nvPicPr>
        <xdr:cNvPr id="24" name="図 23">
          <a:extLst>
            <a:ext uri="{FF2B5EF4-FFF2-40B4-BE49-F238E27FC236}">
              <a16:creationId xmlns:a16="http://schemas.microsoft.com/office/drawing/2014/main" id="{1F0B8A75-4B1D-1C2B-3E8D-1B80601BBCEB}"/>
            </a:ext>
          </a:extLst>
        </xdr:cNvPr>
        <xdr:cNvPicPr>
          <a:picLocks noChangeAspect="1"/>
        </xdr:cNvPicPr>
      </xdr:nvPicPr>
      <xdr:blipFill>
        <a:blip xmlns:r="http://schemas.openxmlformats.org/officeDocument/2006/relationships" r:embed="rId22"/>
        <a:stretch>
          <a:fillRect/>
        </a:stretch>
      </xdr:blipFill>
      <xdr:spPr>
        <a:xfrm>
          <a:off x="526676" y="198142412"/>
          <a:ext cx="18295395" cy="9033351"/>
        </a:xfrm>
        <a:prstGeom prst="rect">
          <a:avLst/>
        </a:prstGeom>
      </xdr:spPr>
    </xdr:pic>
    <xdr:clientData/>
  </xdr:twoCellAnchor>
  <xdr:twoCellAnchor editAs="oneCell">
    <xdr:from>
      <xdr:col>1</xdr:col>
      <xdr:colOff>0</xdr:colOff>
      <xdr:row>882</xdr:row>
      <xdr:rowOff>0</xdr:rowOff>
    </xdr:from>
    <xdr:to>
      <xdr:col>27</xdr:col>
      <xdr:colOff>522865</xdr:colOff>
      <xdr:row>920</xdr:row>
      <xdr:rowOff>91057</xdr:rowOff>
    </xdr:to>
    <xdr:pic>
      <xdr:nvPicPr>
        <xdr:cNvPr id="25" name="図 24">
          <a:extLst>
            <a:ext uri="{FF2B5EF4-FFF2-40B4-BE49-F238E27FC236}">
              <a16:creationId xmlns:a16="http://schemas.microsoft.com/office/drawing/2014/main" id="{26A9FFAE-31BF-E7E2-16BE-8F348C8DB854}"/>
            </a:ext>
          </a:extLst>
        </xdr:cNvPr>
        <xdr:cNvPicPr>
          <a:picLocks noChangeAspect="1"/>
        </xdr:cNvPicPr>
      </xdr:nvPicPr>
      <xdr:blipFill>
        <a:blip xmlns:r="http://schemas.openxmlformats.org/officeDocument/2006/relationships" r:embed="rId23"/>
        <a:stretch>
          <a:fillRect/>
        </a:stretch>
      </xdr:blipFill>
      <xdr:spPr>
        <a:xfrm>
          <a:off x="526676" y="207555353"/>
          <a:ext cx="18295395" cy="9033351"/>
        </a:xfrm>
        <a:prstGeom prst="rect">
          <a:avLst/>
        </a:prstGeom>
      </xdr:spPr>
    </xdr:pic>
    <xdr:clientData/>
  </xdr:twoCellAnchor>
  <xdr:twoCellAnchor editAs="oneCell">
    <xdr:from>
      <xdr:col>1</xdr:col>
      <xdr:colOff>0</xdr:colOff>
      <xdr:row>922</xdr:row>
      <xdr:rowOff>0</xdr:rowOff>
    </xdr:from>
    <xdr:to>
      <xdr:col>27</xdr:col>
      <xdr:colOff>522865</xdr:colOff>
      <xdr:row>960</xdr:row>
      <xdr:rowOff>91057</xdr:rowOff>
    </xdr:to>
    <xdr:pic>
      <xdr:nvPicPr>
        <xdr:cNvPr id="26" name="図 25">
          <a:extLst>
            <a:ext uri="{FF2B5EF4-FFF2-40B4-BE49-F238E27FC236}">
              <a16:creationId xmlns:a16="http://schemas.microsoft.com/office/drawing/2014/main" id="{CC9963F0-DA37-5836-09D8-0C7BFBF3E1A1}"/>
            </a:ext>
          </a:extLst>
        </xdr:cNvPr>
        <xdr:cNvPicPr>
          <a:picLocks noChangeAspect="1"/>
        </xdr:cNvPicPr>
      </xdr:nvPicPr>
      <xdr:blipFill>
        <a:blip xmlns:r="http://schemas.openxmlformats.org/officeDocument/2006/relationships" r:embed="rId24"/>
        <a:stretch>
          <a:fillRect/>
        </a:stretch>
      </xdr:blipFill>
      <xdr:spPr>
        <a:xfrm>
          <a:off x="526676" y="216968294"/>
          <a:ext cx="18295395" cy="9033351"/>
        </a:xfrm>
        <a:prstGeom prst="rect">
          <a:avLst/>
        </a:prstGeom>
      </xdr:spPr>
    </xdr:pic>
    <xdr:clientData/>
  </xdr:twoCellAnchor>
  <xdr:twoCellAnchor editAs="oneCell">
    <xdr:from>
      <xdr:col>1</xdr:col>
      <xdr:colOff>0</xdr:colOff>
      <xdr:row>962</xdr:row>
      <xdr:rowOff>0</xdr:rowOff>
    </xdr:from>
    <xdr:to>
      <xdr:col>27</xdr:col>
      <xdr:colOff>522865</xdr:colOff>
      <xdr:row>1000</xdr:row>
      <xdr:rowOff>91057</xdr:rowOff>
    </xdr:to>
    <xdr:pic>
      <xdr:nvPicPr>
        <xdr:cNvPr id="27" name="図 26">
          <a:extLst>
            <a:ext uri="{FF2B5EF4-FFF2-40B4-BE49-F238E27FC236}">
              <a16:creationId xmlns:a16="http://schemas.microsoft.com/office/drawing/2014/main" id="{D5AE9AEE-E299-A7B9-9646-8E869266E4CF}"/>
            </a:ext>
          </a:extLst>
        </xdr:cNvPr>
        <xdr:cNvPicPr>
          <a:picLocks noChangeAspect="1"/>
        </xdr:cNvPicPr>
      </xdr:nvPicPr>
      <xdr:blipFill>
        <a:blip xmlns:r="http://schemas.openxmlformats.org/officeDocument/2006/relationships" r:embed="rId25"/>
        <a:stretch>
          <a:fillRect/>
        </a:stretch>
      </xdr:blipFill>
      <xdr:spPr>
        <a:xfrm>
          <a:off x="526676" y="226381235"/>
          <a:ext cx="18295395" cy="9033351"/>
        </a:xfrm>
        <a:prstGeom prst="rect">
          <a:avLst/>
        </a:prstGeom>
      </xdr:spPr>
    </xdr:pic>
    <xdr:clientData/>
  </xdr:twoCellAnchor>
  <xdr:twoCellAnchor editAs="oneCell">
    <xdr:from>
      <xdr:col>1</xdr:col>
      <xdr:colOff>0</xdr:colOff>
      <xdr:row>1002</xdr:row>
      <xdr:rowOff>0</xdr:rowOff>
    </xdr:from>
    <xdr:to>
      <xdr:col>27</xdr:col>
      <xdr:colOff>522865</xdr:colOff>
      <xdr:row>1040</xdr:row>
      <xdr:rowOff>91056</xdr:rowOff>
    </xdr:to>
    <xdr:pic>
      <xdr:nvPicPr>
        <xdr:cNvPr id="28" name="図 27">
          <a:extLst>
            <a:ext uri="{FF2B5EF4-FFF2-40B4-BE49-F238E27FC236}">
              <a16:creationId xmlns:a16="http://schemas.microsoft.com/office/drawing/2014/main" id="{AFCC08A5-DAA2-6A42-38FA-3E0FBCD7FC72}"/>
            </a:ext>
          </a:extLst>
        </xdr:cNvPr>
        <xdr:cNvPicPr>
          <a:picLocks noChangeAspect="1"/>
        </xdr:cNvPicPr>
      </xdr:nvPicPr>
      <xdr:blipFill>
        <a:blip xmlns:r="http://schemas.openxmlformats.org/officeDocument/2006/relationships" r:embed="rId26"/>
        <a:stretch>
          <a:fillRect/>
        </a:stretch>
      </xdr:blipFill>
      <xdr:spPr>
        <a:xfrm>
          <a:off x="526676" y="235794176"/>
          <a:ext cx="18295395" cy="9033351"/>
        </a:xfrm>
        <a:prstGeom prst="rect">
          <a:avLst/>
        </a:prstGeom>
      </xdr:spPr>
    </xdr:pic>
    <xdr:clientData/>
  </xdr:twoCellAnchor>
  <xdr:twoCellAnchor editAs="oneCell">
    <xdr:from>
      <xdr:col>1</xdr:col>
      <xdr:colOff>0</xdr:colOff>
      <xdr:row>1042</xdr:row>
      <xdr:rowOff>0</xdr:rowOff>
    </xdr:from>
    <xdr:to>
      <xdr:col>27</xdr:col>
      <xdr:colOff>522865</xdr:colOff>
      <xdr:row>1080</xdr:row>
      <xdr:rowOff>91057</xdr:rowOff>
    </xdr:to>
    <xdr:pic>
      <xdr:nvPicPr>
        <xdr:cNvPr id="29" name="図 28">
          <a:extLst>
            <a:ext uri="{FF2B5EF4-FFF2-40B4-BE49-F238E27FC236}">
              <a16:creationId xmlns:a16="http://schemas.microsoft.com/office/drawing/2014/main" id="{91F1FBE9-1476-A43F-2434-D9AAEF1C54A9}"/>
            </a:ext>
          </a:extLst>
        </xdr:cNvPr>
        <xdr:cNvPicPr>
          <a:picLocks noChangeAspect="1"/>
        </xdr:cNvPicPr>
      </xdr:nvPicPr>
      <xdr:blipFill>
        <a:blip xmlns:r="http://schemas.openxmlformats.org/officeDocument/2006/relationships" r:embed="rId27"/>
        <a:stretch>
          <a:fillRect/>
        </a:stretch>
      </xdr:blipFill>
      <xdr:spPr>
        <a:xfrm>
          <a:off x="526676" y="245207118"/>
          <a:ext cx="18295395" cy="9033351"/>
        </a:xfrm>
        <a:prstGeom prst="rect">
          <a:avLst/>
        </a:prstGeom>
      </xdr:spPr>
    </xdr:pic>
    <xdr:clientData/>
  </xdr:twoCellAnchor>
  <xdr:twoCellAnchor editAs="oneCell">
    <xdr:from>
      <xdr:col>1</xdr:col>
      <xdr:colOff>0</xdr:colOff>
      <xdr:row>1082</xdr:row>
      <xdr:rowOff>0</xdr:rowOff>
    </xdr:from>
    <xdr:to>
      <xdr:col>27</xdr:col>
      <xdr:colOff>522865</xdr:colOff>
      <xdr:row>1120</xdr:row>
      <xdr:rowOff>91057</xdr:rowOff>
    </xdr:to>
    <xdr:pic>
      <xdr:nvPicPr>
        <xdr:cNvPr id="30" name="図 29">
          <a:extLst>
            <a:ext uri="{FF2B5EF4-FFF2-40B4-BE49-F238E27FC236}">
              <a16:creationId xmlns:a16="http://schemas.microsoft.com/office/drawing/2014/main" id="{85699C53-D79C-1FB8-5946-05EF31B08C3B}"/>
            </a:ext>
          </a:extLst>
        </xdr:cNvPr>
        <xdr:cNvPicPr>
          <a:picLocks noChangeAspect="1"/>
        </xdr:cNvPicPr>
      </xdr:nvPicPr>
      <xdr:blipFill>
        <a:blip xmlns:r="http://schemas.openxmlformats.org/officeDocument/2006/relationships" r:embed="rId28"/>
        <a:stretch>
          <a:fillRect/>
        </a:stretch>
      </xdr:blipFill>
      <xdr:spPr>
        <a:xfrm>
          <a:off x="526676" y="254620059"/>
          <a:ext cx="18295395" cy="90333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601980</xdr:colOff>
      <xdr:row>13</xdr:row>
      <xdr:rowOff>76200</xdr:rowOff>
    </xdr:from>
    <xdr:to>
      <xdr:col>9</xdr:col>
      <xdr:colOff>510540</xdr:colOff>
      <xdr:row>17</xdr:row>
      <xdr:rowOff>134779</xdr:rowOff>
    </xdr:to>
    <xdr:sp macro="" textlink="">
      <xdr:nvSpPr>
        <xdr:cNvPr id="2" name="正方形/長方形 2">
          <a:extLst>
            <a:ext uri="{FF2B5EF4-FFF2-40B4-BE49-F238E27FC236}">
              <a16:creationId xmlns:a16="http://schemas.microsoft.com/office/drawing/2014/main" id="{807E1551-A7FE-4B2B-8BD2-1A9EEA7DC199}"/>
            </a:ext>
          </a:extLst>
        </xdr:cNvPr>
        <xdr:cNvSpPr>
          <a:spLocks noChangeArrowheads="1"/>
        </xdr:cNvSpPr>
      </xdr:nvSpPr>
      <xdr:spPr bwMode="auto">
        <a:xfrm rot="856518">
          <a:off x="5364480" y="2453640"/>
          <a:ext cx="525780" cy="937260"/>
        </a:xfrm>
        <a:prstGeom prst="rect">
          <a:avLst/>
        </a:prstGeom>
        <a:noFill/>
        <a:ln>
          <a:noFill/>
        </a:ln>
      </xdr:spPr>
      <xdr:txBody>
        <a:bodyPr vertOverflow="clip" wrap="square" lIns="18288" tIns="0" rIns="0" bIns="0" anchor="t" upright="1"/>
        <a:lstStyle/>
        <a:p>
          <a:pPr algn="ctr" rtl="0">
            <a:defRPr sz="1000"/>
          </a:pPr>
          <a:endParaRPr lang="ja-JP" altLang="en-US"/>
        </a:p>
      </xdr:txBody>
    </xdr:sp>
    <xdr:clientData/>
  </xdr:twoCellAnchor>
  <xdr:oneCellAnchor>
    <xdr:from>
      <xdr:col>10</xdr:col>
      <xdr:colOff>45720</xdr:colOff>
      <xdr:row>60</xdr:row>
      <xdr:rowOff>106680</xdr:rowOff>
    </xdr:from>
    <xdr:ext cx="20848" cy="209085"/>
    <xdr:sp macro="" textlink="">
      <xdr:nvSpPr>
        <xdr:cNvPr id="3" name="正方形/長方形 7">
          <a:extLst>
            <a:ext uri="{FF2B5EF4-FFF2-40B4-BE49-F238E27FC236}">
              <a16:creationId xmlns:a16="http://schemas.microsoft.com/office/drawing/2014/main" id="{ECC4C193-ADB4-470E-8B1A-3CF12632E866}"/>
            </a:ext>
          </a:extLst>
        </xdr:cNvPr>
        <xdr:cNvSpPr>
          <a:spLocks noChangeArrowheads="1"/>
        </xdr:cNvSpPr>
      </xdr:nvSpPr>
      <xdr:spPr bwMode="auto">
        <a:xfrm>
          <a:off x="6042660" y="11079480"/>
          <a:ext cx="20848"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10</xdr:col>
      <xdr:colOff>266700</xdr:colOff>
      <xdr:row>31</xdr:row>
      <xdr:rowOff>30480</xdr:rowOff>
    </xdr:from>
    <xdr:ext cx="20848" cy="209085"/>
    <xdr:sp macro="" textlink="">
      <xdr:nvSpPr>
        <xdr:cNvPr id="4" name="正方形/長方形 1">
          <a:extLst>
            <a:ext uri="{FF2B5EF4-FFF2-40B4-BE49-F238E27FC236}">
              <a16:creationId xmlns:a16="http://schemas.microsoft.com/office/drawing/2014/main" id="{CE595B1E-BDDB-4D34-AC4E-9F805EDA7964}"/>
            </a:ext>
          </a:extLst>
        </xdr:cNvPr>
        <xdr:cNvSpPr>
          <a:spLocks noChangeArrowheads="1"/>
        </xdr:cNvSpPr>
      </xdr:nvSpPr>
      <xdr:spPr bwMode="auto">
        <a:xfrm>
          <a:off x="6263640" y="5699760"/>
          <a:ext cx="20848"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13</xdr:col>
      <xdr:colOff>327660</xdr:colOff>
      <xdr:row>77</xdr:row>
      <xdr:rowOff>68580</xdr:rowOff>
    </xdr:from>
    <xdr:ext cx="18531" cy="156518"/>
    <xdr:sp macro="" textlink="">
      <xdr:nvSpPr>
        <xdr:cNvPr id="5" name="正方形/長方形 3">
          <a:extLst>
            <a:ext uri="{FF2B5EF4-FFF2-40B4-BE49-F238E27FC236}">
              <a16:creationId xmlns:a16="http://schemas.microsoft.com/office/drawing/2014/main" id="{41017E77-4AFF-481C-8F70-7DF0B0D8F7AD}"/>
            </a:ext>
          </a:extLst>
        </xdr:cNvPr>
        <xdr:cNvSpPr>
          <a:spLocks noChangeArrowheads="1"/>
        </xdr:cNvSpPr>
      </xdr:nvSpPr>
      <xdr:spPr bwMode="auto">
        <a:xfrm>
          <a:off x="8176260" y="1415034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6</xdr:col>
      <xdr:colOff>304800</xdr:colOff>
      <xdr:row>136</xdr:row>
      <xdr:rowOff>175260</xdr:rowOff>
    </xdr:from>
    <xdr:ext cx="20848" cy="209122"/>
    <xdr:sp macro="" textlink="">
      <xdr:nvSpPr>
        <xdr:cNvPr id="6" name="正方形/長方形 5">
          <a:extLst>
            <a:ext uri="{FF2B5EF4-FFF2-40B4-BE49-F238E27FC236}">
              <a16:creationId xmlns:a16="http://schemas.microsoft.com/office/drawing/2014/main" id="{2B7F2513-716F-4657-AD2B-EB6DA7A3F7D6}"/>
            </a:ext>
          </a:extLst>
        </xdr:cNvPr>
        <xdr:cNvSpPr>
          <a:spLocks noChangeArrowheads="1"/>
        </xdr:cNvSpPr>
      </xdr:nvSpPr>
      <xdr:spPr bwMode="auto">
        <a:xfrm>
          <a:off x="3832860" y="25046940"/>
          <a:ext cx="20848" cy="209122"/>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7</xdr:col>
      <xdr:colOff>198120</xdr:colOff>
      <xdr:row>135</xdr:row>
      <xdr:rowOff>30480</xdr:rowOff>
    </xdr:from>
    <xdr:ext cx="20848" cy="209085"/>
    <xdr:sp macro="" textlink="">
      <xdr:nvSpPr>
        <xdr:cNvPr id="7" name="正方形/長方形 6">
          <a:extLst>
            <a:ext uri="{FF2B5EF4-FFF2-40B4-BE49-F238E27FC236}">
              <a16:creationId xmlns:a16="http://schemas.microsoft.com/office/drawing/2014/main" id="{AC6F7D77-18C6-42A1-8C11-9E4D13BC71C5}"/>
            </a:ext>
          </a:extLst>
        </xdr:cNvPr>
        <xdr:cNvSpPr>
          <a:spLocks noChangeArrowheads="1"/>
        </xdr:cNvSpPr>
      </xdr:nvSpPr>
      <xdr:spPr bwMode="auto">
        <a:xfrm>
          <a:off x="4343400" y="24719280"/>
          <a:ext cx="20848"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7</xdr:col>
      <xdr:colOff>612866</xdr:colOff>
      <xdr:row>134</xdr:row>
      <xdr:rowOff>22860</xdr:rowOff>
    </xdr:from>
    <xdr:ext cx="18531" cy="156518"/>
    <xdr:sp macro="" textlink="">
      <xdr:nvSpPr>
        <xdr:cNvPr id="8" name="正方形/長方形 14">
          <a:extLst>
            <a:ext uri="{FF2B5EF4-FFF2-40B4-BE49-F238E27FC236}">
              <a16:creationId xmlns:a16="http://schemas.microsoft.com/office/drawing/2014/main" id="{9892F898-5CE1-4B94-8A9A-D905175BF9CC}"/>
            </a:ext>
          </a:extLst>
        </xdr:cNvPr>
        <xdr:cNvSpPr>
          <a:spLocks noChangeArrowheads="1"/>
        </xdr:cNvSpPr>
      </xdr:nvSpPr>
      <xdr:spPr bwMode="auto">
        <a:xfrm>
          <a:off x="4758146" y="2452878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8</xdr:col>
      <xdr:colOff>144780</xdr:colOff>
      <xdr:row>105</xdr:row>
      <xdr:rowOff>22860</xdr:rowOff>
    </xdr:from>
    <xdr:ext cx="18531" cy="201237"/>
    <xdr:sp macro="" textlink="">
      <xdr:nvSpPr>
        <xdr:cNvPr id="9" name="正方形/長方形 17">
          <a:extLst>
            <a:ext uri="{FF2B5EF4-FFF2-40B4-BE49-F238E27FC236}">
              <a16:creationId xmlns:a16="http://schemas.microsoft.com/office/drawing/2014/main" id="{845B2ED7-55D0-4FB8-8528-7E037606B9DA}"/>
            </a:ext>
          </a:extLst>
        </xdr:cNvPr>
        <xdr:cNvSpPr>
          <a:spLocks noChangeArrowheads="1"/>
        </xdr:cNvSpPr>
      </xdr:nvSpPr>
      <xdr:spPr bwMode="auto">
        <a:xfrm>
          <a:off x="4907280" y="19225260"/>
          <a:ext cx="18531" cy="201237"/>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342900</xdr:colOff>
      <xdr:row>102</xdr:row>
      <xdr:rowOff>175260</xdr:rowOff>
    </xdr:from>
    <xdr:ext cx="20848" cy="210820"/>
    <xdr:sp macro="" textlink="">
      <xdr:nvSpPr>
        <xdr:cNvPr id="10" name="正方形/長方形 10">
          <a:extLst>
            <a:ext uri="{FF2B5EF4-FFF2-40B4-BE49-F238E27FC236}">
              <a16:creationId xmlns:a16="http://schemas.microsoft.com/office/drawing/2014/main" id="{CA04D5F8-3EEC-48D4-949D-50B446FF53AD}"/>
            </a:ext>
          </a:extLst>
        </xdr:cNvPr>
        <xdr:cNvSpPr>
          <a:spLocks noChangeArrowheads="1"/>
        </xdr:cNvSpPr>
      </xdr:nvSpPr>
      <xdr:spPr bwMode="auto">
        <a:xfrm>
          <a:off x="5722620" y="18829020"/>
          <a:ext cx="20848"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449580</xdr:colOff>
      <xdr:row>178</xdr:row>
      <xdr:rowOff>144780</xdr:rowOff>
    </xdr:from>
    <xdr:ext cx="18531" cy="210820"/>
    <xdr:sp macro="" textlink="">
      <xdr:nvSpPr>
        <xdr:cNvPr id="11" name="正方形/長方形 22">
          <a:extLst>
            <a:ext uri="{FF2B5EF4-FFF2-40B4-BE49-F238E27FC236}">
              <a16:creationId xmlns:a16="http://schemas.microsoft.com/office/drawing/2014/main" id="{F322E9FD-AF18-42EC-BDF1-A035AE634F9B}"/>
            </a:ext>
          </a:extLst>
        </xdr:cNvPr>
        <xdr:cNvSpPr>
          <a:spLocks noChangeArrowheads="1"/>
        </xdr:cNvSpPr>
      </xdr:nvSpPr>
      <xdr:spPr bwMode="auto">
        <a:xfrm>
          <a:off x="7680960" y="32697420"/>
          <a:ext cx="18531"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15</xdr:col>
      <xdr:colOff>480060</xdr:colOff>
      <xdr:row>180</xdr:row>
      <xdr:rowOff>22860</xdr:rowOff>
    </xdr:from>
    <xdr:ext cx="18531" cy="156518"/>
    <xdr:sp macro="" textlink="">
      <xdr:nvSpPr>
        <xdr:cNvPr id="12" name="正方形/長方形 23">
          <a:extLst>
            <a:ext uri="{FF2B5EF4-FFF2-40B4-BE49-F238E27FC236}">
              <a16:creationId xmlns:a16="http://schemas.microsoft.com/office/drawing/2014/main" id="{93D0F979-B7B7-473C-BEDD-461D0DFE7B18}"/>
            </a:ext>
          </a:extLst>
        </xdr:cNvPr>
        <xdr:cNvSpPr>
          <a:spLocks noChangeArrowheads="1"/>
        </xdr:cNvSpPr>
      </xdr:nvSpPr>
      <xdr:spPr bwMode="auto">
        <a:xfrm>
          <a:off x="9563100" y="3294126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15</xdr:col>
      <xdr:colOff>190500</xdr:colOff>
      <xdr:row>223</xdr:row>
      <xdr:rowOff>68580</xdr:rowOff>
    </xdr:from>
    <xdr:ext cx="20848" cy="209122"/>
    <xdr:sp macro="" textlink="">
      <xdr:nvSpPr>
        <xdr:cNvPr id="13" name="正方形/長方形 27">
          <a:extLst>
            <a:ext uri="{FF2B5EF4-FFF2-40B4-BE49-F238E27FC236}">
              <a16:creationId xmlns:a16="http://schemas.microsoft.com/office/drawing/2014/main" id="{088E49E8-0FCF-4541-A2CA-2092E9D97F4B}"/>
            </a:ext>
          </a:extLst>
        </xdr:cNvPr>
        <xdr:cNvSpPr>
          <a:spLocks noChangeArrowheads="1"/>
        </xdr:cNvSpPr>
      </xdr:nvSpPr>
      <xdr:spPr bwMode="auto">
        <a:xfrm>
          <a:off x="9273540" y="40850820"/>
          <a:ext cx="20848" cy="209122"/>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8</xdr:col>
      <xdr:colOff>381000</xdr:colOff>
      <xdr:row>274</xdr:row>
      <xdr:rowOff>175260</xdr:rowOff>
    </xdr:from>
    <xdr:ext cx="20848" cy="210384"/>
    <xdr:sp macro="" textlink="">
      <xdr:nvSpPr>
        <xdr:cNvPr id="14" name="正方形/長方形 9">
          <a:extLst>
            <a:ext uri="{FF2B5EF4-FFF2-40B4-BE49-F238E27FC236}">
              <a16:creationId xmlns:a16="http://schemas.microsoft.com/office/drawing/2014/main" id="{4610F084-7BC8-4D8E-AB60-5F79A24F2250}"/>
            </a:ext>
          </a:extLst>
        </xdr:cNvPr>
        <xdr:cNvSpPr>
          <a:spLocks noChangeArrowheads="1"/>
        </xdr:cNvSpPr>
      </xdr:nvSpPr>
      <xdr:spPr bwMode="auto">
        <a:xfrm>
          <a:off x="5143500" y="50284380"/>
          <a:ext cx="20848" cy="210384"/>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144780</xdr:colOff>
      <xdr:row>266</xdr:row>
      <xdr:rowOff>175260</xdr:rowOff>
    </xdr:from>
    <xdr:ext cx="18531" cy="210820"/>
    <xdr:sp macro="" textlink="">
      <xdr:nvSpPr>
        <xdr:cNvPr id="15" name="正方形/長方形 11">
          <a:extLst>
            <a:ext uri="{FF2B5EF4-FFF2-40B4-BE49-F238E27FC236}">
              <a16:creationId xmlns:a16="http://schemas.microsoft.com/office/drawing/2014/main" id="{DE5FD452-1484-4D6C-8D9B-B8BB18808C89}"/>
            </a:ext>
          </a:extLst>
        </xdr:cNvPr>
        <xdr:cNvSpPr>
          <a:spLocks noChangeArrowheads="1"/>
        </xdr:cNvSpPr>
      </xdr:nvSpPr>
      <xdr:spPr bwMode="auto">
        <a:xfrm>
          <a:off x="7376160" y="48821340"/>
          <a:ext cx="18531"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612866</xdr:colOff>
      <xdr:row>314</xdr:row>
      <xdr:rowOff>68580</xdr:rowOff>
    </xdr:from>
    <xdr:ext cx="18531" cy="156518"/>
    <xdr:sp macro="" textlink="">
      <xdr:nvSpPr>
        <xdr:cNvPr id="16" name="正方形/長方形 13">
          <a:extLst>
            <a:ext uri="{FF2B5EF4-FFF2-40B4-BE49-F238E27FC236}">
              <a16:creationId xmlns:a16="http://schemas.microsoft.com/office/drawing/2014/main" id="{80D7BDD7-3AC9-4C9C-B38F-1521E9708808}"/>
            </a:ext>
          </a:extLst>
        </xdr:cNvPr>
        <xdr:cNvSpPr>
          <a:spLocks noChangeArrowheads="1"/>
        </xdr:cNvSpPr>
      </xdr:nvSpPr>
      <xdr:spPr bwMode="auto">
        <a:xfrm>
          <a:off x="5992586" y="5749290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247795</xdr:colOff>
      <xdr:row>329</xdr:row>
      <xdr:rowOff>104775</xdr:rowOff>
    </xdr:from>
    <xdr:ext cx="184731" cy="264560"/>
    <xdr:sp macro="" textlink="">
      <xdr:nvSpPr>
        <xdr:cNvPr id="17" name="テキスト ボックス 15">
          <a:extLst>
            <a:ext uri="{FF2B5EF4-FFF2-40B4-BE49-F238E27FC236}">
              <a16:creationId xmlns:a16="http://schemas.microsoft.com/office/drawing/2014/main" id="{C658E11D-DA75-4827-97E5-F679A30145EF}"/>
            </a:ext>
          </a:extLst>
        </xdr:cNvPr>
        <xdr:cNvSpPr txBox="1"/>
      </xdr:nvSpPr>
      <xdr:spPr>
        <a:xfrm>
          <a:off x="7479175" y="6027229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556260</xdr:colOff>
      <xdr:row>307</xdr:row>
      <xdr:rowOff>68580</xdr:rowOff>
    </xdr:from>
    <xdr:ext cx="18531" cy="156518"/>
    <xdr:sp macro="" textlink="">
      <xdr:nvSpPr>
        <xdr:cNvPr id="18" name="正方形/長方形 16">
          <a:extLst>
            <a:ext uri="{FF2B5EF4-FFF2-40B4-BE49-F238E27FC236}">
              <a16:creationId xmlns:a16="http://schemas.microsoft.com/office/drawing/2014/main" id="{BD612AF5-0220-4B00-8D84-5FF17E8E7F61}"/>
            </a:ext>
          </a:extLst>
        </xdr:cNvPr>
        <xdr:cNvSpPr>
          <a:spLocks noChangeArrowheads="1"/>
        </xdr:cNvSpPr>
      </xdr:nvSpPr>
      <xdr:spPr bwMode="auto">
        <a:xfrm>
          <a:off x="9022080" y="5621274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7</xdr:col>
      <xdr:colOff>251460</xdr:colOff>
      <xdr:row>355</xdr:row>
      <xdr:rowOff>144780</xdr:rowOff>
    </xdr:from>
    <xdr:ext cx="18531" cy="156518"/>
    <xdr:sp macro="" textlink="">
      <xdr:nvSpPr>
        <xdr:cNvPr id="19" name="正方形/長方形 19">
          <a:extLst>
            <a:ext uri="{FF2B5EF4-FFF2-40B4-BE49-F238E27FC236}">
              <a16:creationId xmlns:a16="http://schemas.microsoft.com/office/drawing/2014/main" id="{B8F88D7C-F9BC-431F-98F3-74EAE2A5AAED}"/>
            </a:ext>
          </a:extLst>
        </xdr:cNvPr>
        <xdr:cNvSpPr>
          <a:spLocks noChangeArrowheads="1"/>
        </xdr:cNvSpPr>
      </xdr:nvSpPr>
      <xdr:spPr bwMode="auto">
        <a:xfrm>
          <a:off x="4396740" y="6506718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68580</xdr:colOff>
      <xdr:row>355</xdr:row>
      <xdr:rowOff>160020</xdr:rowOff>
    </xdr:from>
    <xdr:ext cx="18531" cy="208690"/>
    <xdr:sp macro="" textlink="">
      <xdr:nvSpPr>
        <xdr:cNvPr id="20" name="正方形/長方形 20">
          <a:extLst>
            <a:ext uri="{FF2B5EF4-FFF2-40B4-BE49-F238E27FC236}">
              <a16:creationId xmlns:a16="http://schemas.microsoft.com/office/drawing/2014/main" id="{D57A13ED-E583-48D7-B706-36143E3C8B56}"/>
            </a:ext>
          </a:extLst>
        </xdr:cNvPr>
        <xdr:cNvSpPr>
          <a:spLocks noChangeArrowheads="1"/>
        </xdr:cNvSpPr>
      </xdr:nvSpPr>
      <xdr:spPr bwMode="auto">
        <a:xfrm>
          <a:off x="5448300" y="65082420"/>
          <a:ext cx="18531" cy="20869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114300</xdr:colOff>
      <xdr:row>398</xdr:row>
      <xdr:rowOff>175260</xdr:rowOff>
    </xdr:from>
    <xdr:ext cx="20848" cy="210820"/>
    <xdr:sp macro="" textlink="">
      <xdr:nvSpPr>
        <xdr:cNvPr id="21" name="正方形/長方形 24">
          <a:extLst>
            <a:ext uri="{FF2B5EF4-FFF2-40B4-BE49-F238E27FC236}">
              <a16:creationId xmlns:a16="http://schemas.microsoft.com/office/drawing/2014/main" id="{DF17369B-89D3-4238-BAB7-6732DE6C3A49}"/>
            </a:ext>
          </a:extLst>
        </xdr:cNvPr>
        <xdr:cNvSpPr>
          <a:spLocks noChangeArrowheads="1"/>
        </xdr:cNvSpPr>
      </xdr:nvSpPr>
      <xdr:spPr bwMode="auto">
        <a:xfrm>
          <a:off x="5494020" y="72961500"/>
          <a:ext cx="20848"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11</xdr:col>
      <xdr:colOff>220980</xdr:colOff>
      <xdr:row>403</xdr:row>
      <xdr:rowOff>160020</xdr:rowOff>
    </xdr:from>
    <xdr:ext cx="18531" cy="209085"/>
    <xdr:sp macro="" textlink="">
      <xdr:nvSpPr>
        <xdr:cNvPr id="22" name="正方形/長方形 25">
          <a:extLst>
            <a:ext uri="{FF2B5EF4-FFF2-40B4-BE49-F238E27FC236}">
              <a16:creationId xmlns:a16="http://schemas.microsoft.com/office/drawing/2014/main" id="{D691EBC3-328F-4026-9556-6712B72D5FB3}"/>
            </a:ext>
          </a:extLst>
        </xdr:cNvPr>
        <xdr:cNvSpPr>
          <a:spLocks noChangeArrowheads="1"/>
        </xdr:cNvSpPr>
      </xdr:nvSpPr>
      <xdr:spPr bwMode="auto">
        <a:xfrm>
          <a:off x="6835140" y="73860660"/>
          <a:ext cx="18531"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144780</xdr:colOff>
      <xdr:row>406</xdr:row>
      <xdr:rowOff>144780</xdr:rowOff>
    </xdr:from>
    <xdr:ext cx="18531" cy="210820"/>
    <xdr:sp macro="" textlink="">
      <xdr:nvSpPr>
        <xdr:cNvPr id="23" name="正方形/長方形 28">
          <a:extLst>
            <a:ext uri="{FF2B5EF4-FFF2-40B4-BE49-F238E27FC236}">
              <a16:creationId xmlns:a16="http://schemas.microsoft.com/office/drawing/2014/main" id="{739F3FE8-DB84-4726-8DAA-542A5183E315}"/>
            </a:ext>
          </a:extLst>
        </xdr:cNvPr>
        <xdr:cNvSpPr>
          <a:spLocks noChangeArrowheads="1"/>
        </xdr:cNvSpPr>
      </xdr:nvSpPr>
      <xdr:spPr bwMode="auto">
        <a:xfrm>
          <a:off x="7376160" y="74394060"/>
          <a:ext cx="18531"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411480</xdr:colOff>
      <xdr:row>408</xdr:row>
      <xdr:rowOff>106680</xdr:rowOff>
    </xdr:from>
    <xdr:ext cx="18531" cy="156518"/>
    <xdr:sp macro="" textlink="">
      <xdr:nvSpPr>
        <xdr:cNvPr id="24" name="正方形/長方形 29">
          <a:extLst>
            <a:ext uri="{FF2B5EF4-FFF2-40B4-BE49-F238E27FC236}">
              <a16:creationId xmlns:a16="http://schemas.microsoft.com/office/drawing/2014/main" id="{DAF55A35-9EEC-4368-9BAB-D1112E982A08}"/>
            </a:ext>
          </a:extLst>
        </xdr:cNvPr>
        <xdr:cNvSpPr>
          <a:spLocks noChangeArrowheads="1"/>
        </xdr:cNvSpPr>
      </xdr:nvSpPr>
      <xdr:spPr bwMode="auto">
        <a:xfrm>
          <a:off x="7642860" y="7472172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twoCellAnchor>
    <xdr:from>
      <xdr:col>26</xdr:col>
      <xdr:colOff>273844</xdr:colOff>
      <xdr:row>1013</xdr:row>
      <xdr:rowOff>95250</xdr:rowOff>
    </xdr:from>
    <xdr:to>
      <xdr:col>26</xdr:col>
      <xdr:colOff>535781</xdr:colOff>
      <xdr:row>1015</xdr:row>
      <xdr:rowOff>23812</xdr:rowOff>
    </xdr:to>
    <xdr:sp macro="" textlink="">
      <xdr:nvSpPr>
        <xdr:cNvPr id="64" name="正方形/長方形 63">
          <a:extLst>
            <a:ext uri="{FF2B5EF4-FFF2-40B4-BE49-F238E27FC236}">
              <a16:creationId xmlns:a16="http://schemas.microsoft.com/office/drawing/2014/main" id="{827A2B7C-7AB7-D3B4-2BBD-87C56555472D}"/>
            </a:ext>
          </a:extLst>
        </xdr:cNvPr>
        <xdr:cNvSpPr/>
      </xdr:nvSpPr>
      <xdr:spPr>
        <a:xfrm>
          <a:off x="16180594" y="217217625"/>
          <a:ext cx="261937" cy="357187"/>
        </a:xfrm>
        <a:prstGeom prst="rect">
          <a:avLst/>
        </a:prstGeom>
        <a:noFill/>
        <a:ln w="28575">
          <a:solidFill>
            <a:srgbClr val="7030A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0</xdr:colOff>
      <xdr:row>1</xdr:row>
      <xdr:rowOff>0</xdr:rowOff>
    </xdr:from>
    <xdr:to>
      <xdr:col>30</xdr:col>
      <xdr:colOff>412208</xdr:colOff>
      <xdr:row>43</xdr:row>
      <xdr:rowOff>32226</xdr:rowOff>
    </xdr:to>
    <xdr:pic>
      <xdr:nvPicPr>
        <xdr:cNvPr id="68" name="図 67">
          <a:extLst>
            <a:ext uri="{FF2B5EF4-FFF2-40B4-BE49-F238E27FC236}">
              <a16:creationId xmlns:a16="http://schemas.microsoft.com/office/drawing/2014/main" id="{7784BE01-F7C7-2386-B294-6DC71B14324A}"/>
            </a:ext>
          </a:extLst>
        </xdr:cNvPr>
        <xdr:cNvPicPr>
          <a:picLocks noChangeAspect="1"/>
        </xdr:cNvPicPr>
      </xdr:nvPicPr>
      <xdr:blipFill>
        <a:blip xmlns:r="http://schemas.openxmlformats.org/officeDocument/2006/relationships" r:embed="rId1"/>
        <a:stretch>
          <a:fillRect/>
        </a:stretch>
      </xdr:blipFill>
      <xdr:spPr>
        <a:xfrm>
          <a:off x="500063" y="214313"/>
          <a:ext cx="18295395" cy="9033351"/>
        </a:xfrm>
        <a:prstGeom prst="rect">
          <a:avLst/>
        </a:prstGeom>
      </xdr:spPr>
    </xdr:pic>
    <xdr:clientData/>
  </xdr:twoCellAnchor>
  <xdr:twoCellAnchor editAs="oneCell">
    <xdr:from>
      <xdr:col>1</xdr:col>
      <xdr:colOff>0</xdr:colOff>
      <xdr:row>44</xdr:row>
      <xdr:rowOff>0</xdr:rowOff>
    </xdr:from>
    <xdr:to>
      <xdr:col>30</xdr:col>
      <xdr:colOff>412208</xdr:colOff>
      <xdr:row>86</xdr:row>
      <xdr:rowOff>32226</xdr:rowOff>
    </xdr:to>
    <xdr:pic>
      <xdr:nvPicPr>
        <xdr:cNvPr id="69" name="図 68">
          <a:extLst>
            <a:ext uri="{FF2B5EF4-FFF2-40B4-BE49-F238E27FC236}">
              <a16:creationId xmlns:a16="http://schemas.microsoft.com/office/drawing/2014/main" id="{2C856BF1-ACB5-D9EB-465D-CD4241BB3531}"/>
            </a:ext>
          </a:extLst>
        </xdr:cNvPr>
        <xdr:cNvPicPr>
          <a:picLocks noChangeAspect="1"/>
        </xdr:cNvPicPr>
      </xdr:nvPicPr>
      <xdr:blipFill>
        <a:blip xmlns:r="http://schemas.openxmlformats.org/officeDocument/2006/relationships" r:embed="rId2"/>
        <a:stretch>
          <a:fillRect/>
        </a:stretch>
      </xdr:blipFill>
      <xdr:spPr>
        <a:xfrm>
          <a:off x="500063" y="9429750"/>
          <a:ext cx="18295395" cy="9033351"/>
        </a:xfrm>
        <a:prstGeom prst="rect">
          <a:avLst/>
        </a:prstGeom>
      </xdr:spPr>
    </xdr:pic>
    <xdr:clientData/>
  </xdr:twoCellAnchor>
  <xdr:twoCellAnchor editAs="oneCell">
    <xdr:from>
      <xdr:col>1</xdr:col>
      <xdr:colOff>0</xdr:colOff>
      <xdr:row>87</xdr:row>
      <xdr:rowOff>0</xdr:rowOff>
    </xdr:from>
    <xdr:to>
      <xdr:col>30</xdr:col>
      <xdr:colOff>412208</xdr:colOff>
      <xdr:row>129</xdr:row>
      <xdr:rowOff>32226</xdr:rowOff>
    </xdr:to>
    <xdr:pic>
      <xdr:nvPicPr>
        <xdr:cNvPr id="73" name="図 72">
          <a:extLst>
            <a:ext uri="{FF2B5EF4-FFF2-40B4-BE49-F238E27FC236}">
              <a16:creationId xmlns:a16="http://schemas.microsoft.com/office/drawing/2014/main" id="{1D69AE1F-CC87-ABD4-9DD1-2B51EEA17C5B}"/>
            </a:ext>
          </a:extLst>
        </xdr:cNvPr>
        <xdr:cNvPicPr>
          <a:picLocks noChangeAspect="1"/>
        </xdr:cNvPicPr>
      </xdr:nvPicPr>
      <xdr:blipFill>
        <a:blip xmlns:r="http://schemas.openxmlformats.org/officeDocument/2006/relationships" r:embed="rId3"/>
        <a:stretch>
          <a:fillRect/>
        </a:stretch>
      </xdr:blipFill>
      <xdr:spPr>
        <a:xfrm>
          <a:off x="500063" y="18645188"/>
          <a:ext cx="18295395" cy="9033351"/>
        </a:xfrm>
        <a:prstGeom prst="rect">
          <a:avLst/>
        </a:prstGeom>
      </xdr:spPr>
    </xdr:pic>
    <xdr:clientData/>
  </xdr:twoCellAnchor>
  <xdr:twoCellAnchor editAs="oneCell">
    <xdr:from>
      <xdr:col>1</xdr:col>
      <xdr:colOff>0</xdr:colOff>
      <xdr:row>130</xdr:row>
      <xdr:rowOff>0</xdr:rowOff>
    </xdr:from>
    <xdr:to>
      <xdr:col>30</xdr:col>
      <xdr:colOff>412208</xdr:colOff>
      <xdr:row>172</xdr:row>
      <xdr:rowOff>32226</xdr:rowOff>
    </xdr:to>
    <xdr:pic>
      <xdr:nvPicPr>
        <xdr:cNvPr id="79" name="図 78">
          <a:extLst>
            <a:ext uri="{FF2B5EF4-FFF2-40B4-BE49-F238E27FC236}">
              <a16:creationId xmlns:a16="http://schemas.microsoft.com/office/drawing/2014/main" id="{7D11B16A-1E61-68E7-FD39-41468466E7B3}"/>
            </a:ext>
          </a:extLst>
        </xdr:cNvPr>
        <xdr:cNvPicPr>
          <a:picLocks noChangeAspect="1"/>
        </xdr:cNvPicPr>
      </xdr:nvPicPr>
      <xdr:blipFill>
        <a:blip xmlns:r="http://schemas.openxmlformats.org/officeDocument/2006/relationships" r:embed="rId4"/>
        <a:stretch>
          <a:fillRect/>
        </a:stretch>
      </xdr:blipFill>
      <xdr:spPr>
        <a:xfrm>
          <a:off x="500063" y="27860625"/>
          <a:ext cx="18295395" cy="9033351"/>
        </a:xfrm>
        <a:prstGeom prst="rect">
          <a:avLst/>
        </a:prstGeom>
      </xdr:spPr>
    </xdr:pic>
    <xdr:clientData/>
  </xdr:twoCellAnchor>
  <xdr:twoCellAnchor editAs="oneCell">
    <xdr:from>
      <xdr:col>1</xdr:col>
      <xdr:colOff>0</xdr:colOff>
      <xdr:row>173</xdr:row>
      <xdr:rowOff>0</xdr:rowOff>
    </xdr:from>
    <xdr:to>
      <xdr:col>30</xdr:col>
      <xdr:colOff>412208</xdr:colOff>
      <xdr:row>215</xdr:row>
      <xdr:rowOff>32226</xdr:rowOff>
    </xdr:to>
    <xdr:pic>
      <xdr:nvPicPr>
        <xdr:cNvPr id="80" name="図 79">
          <a:extLst>
            <a:ext uri="{FF2B5EF4-FFF2-40B4-BE49-F238E27FC236}">
              <a16:creationId xmlns:a16="http://schemas.microsoft.com/office/drawing/2014/main" id="{F21729B7-2ECC-133C-B41D-9DFC1159BFDF}"/>
            </a:ext>
          </a:extLst>
        </xdr:cNvPr>
        <xdr:cNvPicPr>
          <a:picLocks noChangeAspect="1"/>
        </xdr:cNvPicPr>
      </xdr:nvPicPr>
      <xdr:blipFill>
        <a:blip xmlns:r="http://schemas.openxmlformats.org/officeDocument/2006/relationships" r:embed="rId5"/>
        <a:stretch>
          <a:fillRect/>
        </a:stretch>
      </xdr:blipFill>
      <xdr:spPr>
        <a:xfrm>
          <a:off x="500063" y="37076063"/>
          <a:ext cx="18295395" cy="9033351"/>
        </a:xfrm>
        <a:prstGeom prst="rect">
          <a:avLst/>
        </a:prstGeom>
      </xdr:spPr>
    </xdr:pic>
    <xdr:clientData/>
  </xdr:twoCellAnchor>
  <xdr:twoCellAnchor editAs="oneCell">
    <xdr:from>
      <xdr:col>1</xdr:col>
      <xdr:colOff>0</xdr:colOff>
      <xdr:row>216</xdr:row>
      <xdr:rowOff>0</xdr:rowOff>
    </xdr:from>
    <xdr:to>
      <xdr:col>30</xdr:col>
      <xdr:colOff>412208</xdr:colOff>
      <xdr:row>258</xdr:row>
      <xdr:rowOff>32226</xdr:rowOff>
    </xdr:to>
    <xdr:pic>
      <xdr:nvPicPr>
        <xdr:cNvPr id="81" name="図 80">
          <a:extLst>
            <a:ext uri="{FF2B5EF4-FFF2-40B4-BE49-F238E27FC236}">
              <a16:creationId xmlns:a16="http://schemas.microsoft.com/office/drawing/2014/main" id="{3DB3E830-D384-3489-87FE-B18BAF4ADB65}"/>
            </a:ext>
          </a:extLst>
        </xdr:cNvPr>
        <xdr:cNvPicPr>
          <a:picLocks noChangeAspect="1"/>
        </xdr:cNvPicPr>
      </xdr:nvPicPr>
      <xdr:blipFill>
        <a:blip xmlns:r="http://schemas.openxmlformats.org/officeDocument/2006/relationships" r:embed="rId6"/>
        <a:stretch>
          <a:fillRect/>
        </a:stretch>
      </xdr:blipFill>
      <xdr:spPr>
        <a:xfrm>
          <a:off x="500063" y="46291500"/>
          <a:ext cx="18295395" cy="9033351"/>
        </a:xfrm>
        <a:prstGeom prst="rect">
          <a:avLst/>
        </a:prstGeom>
      </xdr:spPr>
    </xdr:pic>
    <xdr:clientData/>
  </xdr:twoCellAnchor>
  <xdr:twoCellAnchor editAs="oneCell">
    <xdr:from>
      <xdr:col>1</xdr:col>
      <xdr:colOff>0</xdr:colOff>
      <xdr:row>259</xdr:row>
      <xdr:rowOff>0</xdr:rowOff>
    </xdr:from>
    <xdr:to>
      <xdr:col>30</xdr:col>
      <xdr:colOff>412208</xdr:colOff>
      <xdr:row>301</xdr:row>
      <xdr:rowOff>32226</xdr:rowOff>
    </xdr:to>
    <xdr:pic>
      <xdr:nvPicPr>
        <xdr:cNvPr id="83" name="図 82">
          <a:extLst>
            <a:ext uri="{FF2B5EF4-FFF2-40B4-BE49-F238E27FC236}">
              <a16:creationId xmlns:a16="http://schemas.microsoft.com/office/drawing/2014/main" id="{7F1B0F4B-1EE3-C9B6-BC31-3F996785AAD0}"/>
            </a:ext>
          </a:extLst>
        </xdr:cNvPr>
        <xdr:cNvPicPr>
          <a:picLocks noChangeAspect="1"/>
        </xdr:cNvPicPr>
      </xdr:nvPicPr>
      <xdr:blipFill>
        <a:blip xmlns:r="http://schemas.openxmlformats.org/officeDocument/2006/relationships" r:embed="rId7"/>
        <a:stretch>
          <a:fillRect/>
        </a:stretch>
      </xdr:blipFill>
      <xdr:spPr>
        <a:xfrm>
          <a:off x="500063" y="55506938"/>
          <a:ext cx="18295395" cy="9033351"/>
        </a:xfrm>
        <a:prstGeom prst="rect">
          <a:avLst/>
        </a:prstGeom>
      </xdr:spPr>
    </xdr:pic>
    <xdr:clientData/>
  </xdr:twoCellAnchor>
  <xdr:twoCellAnchor editAs="oneCell">
    <xdr:from>
      <xdr:col>1</xdr:col>
      <xdr:colOff>0</xdr:colOff>
      <xdr:row>302</xdr:row>
      <xdr:rowOff>0</xdr:rowOff>
    </xdr:from>
    <xdr:to>
      <xdr:col>30</xdr:col>
      <xdr:colOff>412208</xdr:colOff>
      <xdr:row>344</xdr:row>
      <xdr:rowOff>32226</xdr:rowOff>
    </xdr:to>
    <xdr:pic>
      <xdr:nvPicPr>
        <xdr:cNvPr id="84" name="図 83">
          <a:extLst>
            <a:ext uri="{FF2B5EF4-FFF2-40B4-BE49-F238E27FC236}">
              <a16:creationId xmlns:a16="http://schemas.microsoft.com/office/drawing/2014/main" id="{DE6D03D6-EA22-B0D0-2CD3-D9ECDB6D2789}"/>
            </a:ext>
          </a:extLst>
        </xdr:cNvPr>
        <xdr:cNvPicPr>
          <a:picLocks noChangeAspect="1"/>
        </xdr:cNvPicPr>
      </xdr:nvPicPr>
      <xdr:blipFill>
        <a:blip xmlns:r="http://schemas.openxmlformats.org/officeDocument/2006/relationships" r:embed="rId8"/>
        <a:stretch>
          <a:fillRect/>
        </a:stretch>
      </xdr:blipFill>
      <xdr:spPr>
        <a:xfrm>
          <a:off x="500063" y="64722375"/>
          <a:ext cx="18295395" cy="9033351"/>
        </a:xfrm>
        <a:prstGeom prst="rect">
          <a:avLst/>
        </a:prstGeom>
      </xdr:spPr>
    </xdr:pic>
    <xdr:clientData/>
  </xdr:twoCellAnchor>
  <xdr:twoCellAnchor editAs="oneCell">
    <xdr:from>
      <xdr:col>1</xdr:col>
      <xdr:colOff>0</xdr:colOff>
      <xdr:row>345</xdr:row>
      <xdr:rowOff>0</xdr:rowOff>
    </xdr:from>
    <xdr:to>
      <xdr:col>30</xdr:col>
      <xdr:colOff>412208</xdr:colOff>
      <xdr:row>387</xdr:row>
      <xdr:rowOff>32226</xdr:rowOff>
    </xdr:to>
    <xdr:pic>
      <xdr:nvPicPr>
        <xdr:cNvPr id="85" name="図 84">
          <a:extLst>
            <a:ext uri="{FF2B5EF4-FFF2-40B4-BE49-F238E27FC236}">
              <a16:creationId xmlns:a16="http://schemas.microsoft.com/office/drawing/2014/main" id="{CAB88C66-F02D-DFBF-5192-DD784D862FED}"/>
            </a:ext>
          </a:extLst>
        </xdr:cNvPr>
        <xdr:cNvPicPr>
          <a:picLocks noChangeAspect="1"/>
        </xdr:cNvPicPr>
      </xdr:nvPicPr>
      <xdr:blipFill>
        <a:blip xmlns:r="http://schemas.openxmlformats.org/officeDocument/2006/relationships" r:embed="rId9"/>
        <a:stretch>
          <a:fillRect/>
        </a:stretch>
      </xdr:blipFill>
      <xdr:spPr>
        <a:xfrm>
          <a:off x="500063" y="73937813"/>
          <a:ext cx="18295395" cy="9033351"/>
        </a:xfrm>
        <a:prstGeom prst="rect">
          <a:avLst/>
        </a:prstGeom>
      </xdr:spPr>
    </xdr:pic>
    <xdr:clientData/>
  </xdr:twoCellAnchor>
  <xdr:twoCellAnchor editAs="oneCell">
    <xdr:from>
      <xdr:col>1</xdr:col>
      <xdr:colOff>0</xdr:colOff>
      <xdr:row>388</xdr:row>
      <xdr:rowOff>0</xdr:rowOff>
    </xdr:from>
    <xdr:to>
      <xdr:col>30</xdr:col>
      <xdr:colOff>412208</xdr:colOff>
      <xdr:row>430</xdr:row>
      <xdr:rowOff>32226</xdr:rowOff>
    </xdr:to>
    <xdr:pic>
      <xdr:nvPicPr>
        <xdr:cNvPr id="86" name="図 85">
          <a:extLst>
            <a:ext uri="{FF2B5EF4-FFF2-40B4-BE49-F238E27FC236}">
              <a16:creationId xmlns:a16="http://schemas.microsoft.com/office/drawing/2014/main" id="{9E6D78C7-4C7F-EA75-EF6D-5756014C7A0D}"/>
            </a:ext>
          </a:extLst>
        </xdr:cNvPr>
        <xdr:cNvPicPr>
          <a:picLocks noChangeAspect="1"/>
        </xdr:cNvPicPr>
      </xdr:nvPicPr>
      <xdr:blipFill>
        <a:blip xmlns:r="http://schemas.openxmlformats.org/officeDocument/2006/relationships" r:embed="rId10"/>
        <a:stretch>
          <a:fillRect/>
        </a:stretch>
      </xdr:blipFill>
      <xdr:spPr>
        <a:xfrm>
          <a:off x="500063" y="83153250"/>
          <a:ext cx="18295395" cy="9033351"/>
        </a:xfrm>
        <a:prstGeom prst="rect">
          <a:avLst/>
        </a:prstGeom>
      </xdr:spPr>
    </xdr:pic>
    <xdr:clientData/>
  </xdr:twoCellAnchor>
  <xdr:twoCellAnchor editAs="oneCell">
    <xdr:from>
      <xdr:col>1</xdr:col>
      <xdr:colOff>0</xdr:colOff>
      <xdr:row>431</xdr:row>
      <xdr:rowOff>0</xdr:rowOff>
    </xdr:from>
    <xdr:to>
      <xdr:col>30</xdr:col>
      <xdr:colOff>412208</xdr:colOff>
      <xdr:row>473</xdr:row>
      <xdr:rowOff>32226</xdr:rowOff>
    </xdr:to>
    <xdr:pic>
      <xdr:nvPicPr>
        <xdr:cNvPr id="88" name="図 87">
          <a:extLst>
            <a:ext uri="{FF2B5EF4-FFF2-40B4-BE49-F238E27FC236}">
              <a16:creationId xmlns:a16="http://schemas.microsoft.com/office/drawing/2014/main" id="{6769F006-5419-7D70-3072-0BAC28759FB8}"/>
            </a:ext>
          </a:extLst>
        </xdr:cNvPr>
        <xdr:cNvPicPr>
          <a:picLocks noChangeAspect="1"/>
        </xdr:cNvPicPr>
      </xdr:nvPicPr>
      <xdr:blipFill>
        <a:blip xmlns:r="http://schemas.openxmlformats.org/officeDocument/2006/relationships" r:embed="rId11"/>
        <a:stretch>
          <a:fillRect/>
        </a:stretch>
      </xdr:blipFill>
      <xdr:spPr>
        <a:xfrm>
          <a:off x="500063" y="92368688"/>
          <a:ext cx="18295395" cy="9033351"/>
        </a:xfrm>
        <a:prstGeom prst="rect">
          <a:avLst/>
        </a:prstGeom>
      </xdr:spPr>
    </xdr:pic>
    <xdr:clientData/>
  </xdr:twoCellAnchor>
  <xdr:twoCellAnchor editAs="oneCell">
    <xdr:from>
      <xdr:col>1</xdr:col>
      <xdr:colOff>0</xdr:colOff>
      <xdr:row>474</xdr:row>
      <xdr:rowOff>0</xdr:rowOff>
    </xdr:from>
    <xdr:to>
      <xdr:col>30</xdr:col>
      <xdr:colOff>412208</xdr:colOff>
      <xdr:row>516</xdr:row>
      <xdr:rowOff>32226</xdr:rowOff>
    </xdr:to>
    <xdr:pic>
      <xdr:nvPicPr>
        <xdr:cNvPr id="89" name="図 88">
          <a:extLst>
            <a:ext uri="{FF2B5EF4-FFF2-40B4-BE49-F238E27FC236}">
              <a16:creationId xmlns:a16="http://schemas.microsoft.com/office/drawing/2014/main" id="{C820EDB0-8F3D-9A33-F6FE-8CBD0A542AA9}"/>
            </a:ext>
          </a:extLst>
        </xdr:cNvPr>
        <xdr:cNvPicPr>
          <a:picLocks noChangeAspect="1"/>
        </xdr:cNvPicPr>
      </xdr:nvPicPr>
      <xdr:blipFill>
        <a:blip xmlns:r="http://schemas.openxmlformats.org/officeDocument/2006/relationships" r:embed="rId12"/>
        <a:stretch>
          <a:fillRect/>
        </a:stretch>
      </xdr:blipFill>
      <xdr:spPr>
        <a:xfrm>
          <a:off x="500063" y="101584125"/>
          <a:ext cx="18295395" cy="9033351"/>
        </a:xfrm>
        <a:prstGeom prst="rect">
          <a:avLst/>
        </a:prstGeom>
      </xdr:spPr>
    </xdr:pic>
    <xdr:clientData/>
  </xdr:twoCellAnchor>
  <xdr:twoCellAnchor editAs="oneCell">
    <xdr:from>
      <xdr:col>1</xdr:col>
      <xdr:colOff>0</xdr:colOff>
      <xdr:row>518</xdr:row>
      <xdr:rowOff>0</xdr:rowOff>
    </xdr:from>
    <xdr:to>
      <xdr:col>30</xdr:col>
      <xdr:colOff>412208</xdr:colOff>
      <xdr:row>560</xdr:row>
      <xdr:rowOff>32226</xdr:rowOff>
    </xdr:to>
    <xdr:pic>
      <xdr:nvPicPr>
        <xdr:cNvPr id="91" name="図 90">
          <a:extLst>
            <a:ext uri="{FF2B5EF4-FFF2-40B4-BE49-F238E27FC236}">
              <a16:creationId xmlns:a16="http://schemas.microsoft.com/office/drawing/2014/main" id="{6870D9A6-67AD-D6E3-5EA1-9F5EF9E5AA52}"/>
            </a:ext>
          </a:extLst>
        </xdr:cNvPr>
        <xdr:cNvPicPr>
          <a:picLocks noChangeAspect="1"/>
        </xdr:cNvPicPr>
      </xdr:nvPicPr>
      <xdr:blipFill>
        <a:blip xmlns:r="http://schemas.openxmlformats.org/officeDocument/2006/relationships" r:embed="rId13"/>
        <a:stretch>
          <a:fillRect/>
        </a:stretch>
      </xdr:blipFill>
      <xdr:spPr>
        <a:xfrm>
          <a:off x="500063" y="111013875"/>
          <a:ext cx="18295395" cy="90333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27</xdr:col>
      <xdr:colOff>522865</xdr:colOff>
      <xdr:row>39</xdr:row>
      <xdr:rowOff>91057</xdr:rowOff>
    </xdr:to>
    <xdr:pic>
      <xdr:nvPicPr>
        <xdr:cNvPr id="2" name="図 1">
          <a:extLst>
            <a:ext uri="{FF2B5EF4-FFF2-40B4-BE49-F238E27FC236}">
              <a16:creationId xmlns:a16="http://schemas.microsoft.com/office/drawing/2014/main" id="{44806927-8230-8B29-EF9A-F4E93B5DF8C1}"/>
            </a:ext>
          </a:extLst>
        </xdr:cNvPr>
        <xdr:cNvPicPr>
          <a:picLocks noChangeAspect="1"/>
        </xdr:cNvPicPr>
      </xdr:nvPicPr>
      <xdr:blipFill>
        <a:blip xmlns:r="http://schemas.openxmlformats.org/officeDocument/2006/relationships" r:embed="rId1"/>
        <a:stretch>
          <a:fillRect/>
        </a:stretch>
      </xdr:blipFill>
      <xdr:spPr>
        <a:xfrm>
          <a:off x="526676" y="235324"/>
          <a:ext cx="18295395" cy="9033351"/>
        </a:xfrm>
        <a:prstGeom prst="rect">
          <a:avLst/>
        </a:prstGeom>
      </xdr:spPr>
    </xdr:pic>
    <xdr:clientData/>
  </xdr:twoCellAnchor>
  <xdr:twoCellAnchor editAs="oneCell">
    <xdr:from>
      <xdr:col>1</xdr:col>
      <xdr:colOff>0</xdr:colOff>
      <xdr:row>41</xdr:row>
      <xdr:rowOff>0</xdr:rowOff>
    </xdr:from>
    <xdr:to>
      <xdr:col>27</xdr:col>
      <xdr:colOff>522865</xdr:colOff>
      <xdr:row>79</xdr:row>
      <xdr:rowOff>91057</xdr:rowOff>
    </xdr:to>
    <xdr:pic>
      <xdr:nvPicPr>
        <xdr:cNvPr id="3" name="図 2">
          <a:extLst>
            <a:ext uri="{FF2B5EF4-FFF2-40B4-BE49-F238E27FC236}">
              <a16:creationId xmlns:a16="http://schemas.microsoft.com/office/drawing/2014/main" id="{FD78FA97-4C4F-4A58-F9D5-F9FFDB6F31E1}"/>
            </a:ext>
          </a:extLst>
        </xdr:cNvPr>
        <xdr:cNvPicPr>
          <a:picLocks noChangeAspect="1"/>
        </xdr:cNvPicPr>
      </xdr:nvPicPr>
      <xdr:blipFill>
        <a:blip xmlns:r="http://schemas.openxmlformats.org/officeDocument/2006/relationships" r:embed="rId2"/>
        <a:stretch>
          <a:fillRect/>
        </a:stretch>
      </xdr:blipFill>
      <xdr:spPr>
        <a:xfrm>
          <a:off x="526676" y="9648265"/>
          <a:ext cx="18295395" cy="9033351"/>
        </a:xfrm>
        <a:prstGeom prst="rect">
          <a:avLst/>
        </a:prstGeom>
      </xdr:spPr>
    </xdr:pic>
    <xdr:clientData/>
  </xdr:twoCellAnchor>
  <xdr:twoCellAnchor editAs="oneCell">
    <xdr:from>
      <xdr:col>1</xdr:col>
      <xdr:colOff>0</xdr:colOff>
      <xdr:row>81</xdr:row>
      <xdr:rowOff>0</xdr:rowOff>
    </xdr:from>
    <xdr:to>
      <xdr:col>27</xdr:col>
      <xdr:colOff>522865</xdr:colOff>
      <xdr:row>119</xdr:row>
      <xdr:rowOff>91057</xdr:rowOff>
    </xdr:to>
    <xdr:pic>
      <xdr:nvPicPr>
        <xdr:cNvPr id="4" name="図 3">
          <a:extLst>
            <a:ext uri="{FF2B5EF4-FFF2-40B4-BE49-F238E27FC236}">
              <a16:creationId xmlns:a16="http://schemas.microsoft.com/office/drawing/2014/main" id="{94B8912B-41AB-C373-29BD-A36C64BABB03}"/>
            </a:ext>
          </a:extLst>
        </xdr:cNvPr>
        <xdr:cNvPicPr>
          <a:picLocks noChangeAspect="1"/>
        </xdr:cNvPicPr>
      </xdr:nvPicPr>
      <xdr:blipFill>
        <a:blip xmlns:r="http://schemas.openxmlformats.org/officeDocument/2006/relationships" r:embed="rId3"/>
        <a:stretch>
          <a:fillRect/>
        </a:stretch>
      </xdr:blipFill>
      <xdr:spPr>
        <a:xfrm>
          <a:off x="526676" y="19061206"/>
          <a:ext cx="18295395" cy="9033351"/>
        </a:xfrm>
        <a:prstGeom prst="rect">
          <a:avLst/>
        </a:prstGeom>
      </xdr:spPr>
    </xdr:pic>
    <xdr:clientData/>
  </xdr:twoCellAnchor>
  <xdr:twoCellAnchor editAs="oneCell">
    <xdr:from>
      <xdr:col>1</xdr:col>
      <xdr:colOff>0</xdr:colOff>
      <xdr:row>121</xdr:row>
      <xdr:rowOff>0</xdr:rowOff>
    </xdr:from>
    <xdr:to>
      <xdr:col>27</xdr:col>
      <xdr:colOff>522865</xdr:colOff>
      <xdr:row>159</xdr:row>
      <xdr:rowOff>91057</xdr:rowOff>
    </xdr:to>
    <xdr:pic>
      <xdr:nvPicPr>
        <xdr:cNvPr id="5" name="図 4">
          <a:extLst>
            <a:ext uri="{FF2B5EF4-FFF2-40B4-BE49-F238E27FC236}">
              <a16:creationId xmlns:a16="http://schemas.microsoft.com/office/drawing/2014/main" id="{96B92837-CFBB-CE18-89F4-74774FABE6AA}"/>
            </a:ext>
          </a:extLst>
        </xdr:cNvPr>
        <xdr:cNvPicPr>
          <a:picLocks noChangeAspect="1"/>
        </xdr:cNvPicPr>
      </xdr:nvPicPr>
      <xdr:blipFill>
        <a:blip xmlns:r="http://schemas.openxmlformats.org/officeDocument/2006/relationships" r:embed="rId4"/>
        <a:stretch>
          <a:fillRect/>
        </a:stretch>
      </xdr:blipFill>
      <xdr:spPr>
        <a:xfrm>
          <a:off x="526676" y="28474147"/>
          <a:ext cx="18295395" cy="9033351"/>
        </a:xfrm>
        <a:prstGeom prst="rect">
          <a:avLst/>
        </a:prstGeom>
      </xdr:spPr>
    </xdr:pic>
    <xdr:clientData/>
  </xdr:twoCellAnchor>
  <xdr:twoCellAnchor editAs="oneCell">
    <xdr:from>
      <xdr:col>1</xdr:col>
      <xdr:colOff>0</xdr:colOff>
      <xdr:row>161</xdr:row>
      <xdr:rowOff>0</xdr:rowOff>
    </xdr:from>
    <xdr:to>
      <xdr:col>27</xdr:col>
      <xdr:colOff>522865</xdr:colOff>
      <xdr:row>199</xdr:row>
      <xdr:rowOff>91057</xdr:rowOff>
    </xdr:to>
    <xdr:pic>
      <xdr:nvPicPr>
        <xdr:cNvPr id="6" name="図 5">
          <a:extLst>
            <a:ext uri="{FF2B5EF4-FFF2-40B4-BE49-F238E27FC236}">
              <a16:creationId xmlns:a16="http://schemas.microsoft.com/office/drawing/2014/main" id="{35AF74E3-2017-1A3E-1B42-E8B0FA929133}"/>
            </a:ext>
          </a:extLst>
        </xdr:cNvPr>
        <xdr:cNvPicPr>
          <a:picLocks noChangeAspect="1"/>
        </xdr:cNvPicPr>
      </xdr:nvPicPr>
      <xdr:blipFill>
        <a:blip xmlns:r="http://schemas.openxmlformats.org/officeDocument/2006/relationships" r:embed="rId5"/>
        <a:stretch>
          <a:fillRect/>
        </a:stretch>
      </xdr:blipFill>
      <xdr:spPr>
        <a:xfrm>
          <a:off x="526676" y="37887088"/>
          <a:ext cx="18295395" cy="9033351"/>
        </a:xfrm>
        <a:prstGeom prst="rect">
          <a:avLst/>
        </a:prstGeom>
      </xdr:spPr>
    </xdr:pic>
    <xdr:clientData/>
  </xdr:twoCellAnchor>
  <xdr:twoCellAnchor editAs="oneCell">
    <xdr:from>
      <xdr:col>1</xdr:col>
      <xdr:colOff>0</xdr:colOff>
      <xdr:row>201</xdr:row>
      <xdr:rowOff>0</xdr:rowOff>
    </xdr:from>
    <xdr:to>
      <xdr:col>27</xdr:col>
      <xdr:colOff>522865</xdr:colOff>
      <xdr:row>239</xdr:row>
      <xdr:rowOff>91056</xdr:rowOff>
    </xdr:to>
    <xdr:pic>
      <xdr:nvPicPr>
        <xdr:cNvPr id="7" name="図 6">
          <a:extLst>
            <a:ext uri="{FF2B5EF4-FFF2-40B4-BE49-F238E27FC236}">
              <a16:creationId xmlns:a16="http://schemas.microsoft.com/office/drawing/2014/main" id="{7531F8FF-84B8-BF24-0FF1-3974DA4CC4A2}"/>
            </a:ext>
          </a:extLst>
        </xdr:cNvPr>
        <xdr:cNvPicPr>
          <a:picLocks noChangeAspect="1"/>
        </xdr:cNvPicPr>
      </xdr:nvPicPr>
      <xdr:blipFill>
        <a:blip xmlns:r="http://schemas.openxmlformats.org/officeDocument/2006/relationships" r:embed="rId6"/>
        <a:stretch>
          <a:fillRect/>
        </a:stretch>
      </xdr:blipFill>
      <xdr:spPr>
        <a:xfrm>
          <a:off x="526676" y="47300029"/>
          <a:ext cx="18295395" cy="9033351"/>
        </a:xfrm>
        <a:prstGeom prst="rect">
          <a:avLst/>
        </a:prstGeom>
      </xdr:spPr>
    </xdr:pic>
    <xdr:clientData/>
  </xdr:twoCellAnchor>
  <xdr:twoCellAnchor editAs="oneCell">
    <xdr:from>
      <xdr:col>1</xdr:col>
      <xdr:colOff>0</xdr:colOff>
      <xdr:row>241</xdr:row>
      <xdr:rowOff>0</xdr:rowOff>
    </xdr:from>
    <xdr:to>
      <xdr:col>27</xdr:col>
      <xdr:colOff>522865</xdr:colOff>
      <xdr:row>279</xdr:row>
      <xdr:rowOff>91057</xdr:rowOff>
    </xdr:to>
    <xdr:pic>
      <xdr:nvPicPr>
        <xdr:cNvPr id="8" name="図 7">
          <a:extLst>
            <a:ext uri="{FF2B5EF4-FFF2-40B4-BE49-F238E27FC236}">
              <a16:creationId xmlns:a16="http://schemas.microsoft.com/office/drawing/2014/main" id="{0E464EEF-2763-62F5-1E03-B504A597E050}"/>
            </a:ext>
          </a:extLst>
        </xdr:cNvPr>
        <xdr:cNvPicPr>
          <a:picLocks noChangeAspect="1"/>
        </xdr:cNvPicPr>
      </xdr:nvPicPr>
      <xdr:blipFill>
        <a:blip xmlns:r="http://schemas.openxmlformats.org/officeDocument/2006/relationships" r:embed="rId7"/>
        <a:stretch>
          <a:fillRect/>
        </a:stretch>
      </xdr:blipFill>
      <xdr:spPr>
        <a:xfrm>
          <a:off x="526676" y="56712971"/>
          <a:ext cx="18295395" cy="9033351"/>
        </a:xfrm>
        <a:prstGeom prst="rect">
          <a:avLst/>
        </a:prstGeom>
      </xdr:spPr>
    </xdr:pic>
    <xdr:clientData/>
  </xdr:twoCellAnchor>
  <xdr:twoCellAnchor editAs="oneCell">
    <xdr:from>
      <xdr:col>1</xdr:col>
      <xdr:colOff>0</xdr:colOff>
      <xdr:row>281</xdr:row>
      <xdr:rowOff>0</xdr:rowOff>
    </xdr:from>
    <xdr:to>
      <xdr:col>27</xdr:col>
      <xdr:colOff>522865</xdr:colOff>
      <xdr:row>319</xdr:row>
      <xdr:rowOff>91057</xdr:rowOff>
    </xdr:to>
    <xdr:pic>
      <xdr:nvPicPr>
        <xdr:cNvPr id="9" name="図 8">
          <a:extLst>
            <a:ext uri="{FF2B5EF4-FFF2-40B4-BE49-F238E27FC236}">
              <a16:creationId xmlns:a16="http://schemas.microsoft.com/office/drawing/2014/main" id="{12AF5CA0-24B0-576C-5699-E0DEF2FEE28C}"/>
            </a:ext>
          </a:extLst>
        </xdr:cNvPr>
        <xdr:cNvPicPr>
          <a:picLocks noChangeAspect="1"/>
        </xdr:cNvPicPr>
      </xdr:nvPicPr>
      <xdr:blipFill>
        <a:blip xmlns:r="http://schemas.openxmlformats.org/officeDocument/2006/relationships" r:embed="rId8"/>
        <a:stretch>
          <a:fillRect/>
        </a:stretch>
      </xdr:blipFill>
      <xdr:spPr>
        <a:xfrm>
          <a:off x="526676" y="66125912"/>
          <a:ext cx="18295395" cy="9033351"/>
        </a:xfrm>
        <a:prstGeom prst="rect">
          <a:avLst/>
        </a:prstGeom>
      </xdr:spPr>
    </xdr:pic>
    <xdr:clientData/>
  </xdr:twoCellAnchor>
  <xdr:twoCellAnchor editAs="oneCell">
    <xdr:from>
      <xdr:col>1</xdr:col>
      <xdr:colOff>0</xdr:colOff>
      <xdr:row>321</xdr:row>
      <xdr:rowOff>0</xdr:rowOff>
    </xdr:from>
    <xdr:to>
      <xdr:col>27</xdr:col>
      <xdr:colOff>522865</xdr:colOff>
      <xdr:row>359</xdr:row>
      <xdr:rowOff>91057</xdr:rowOff>
    </xdr:to>
    <xdr:pic>
      <xdr:nvPicPr>
        <xdr:cNvPr id="10" name="図 9">
          <a:extLst>
            <a:ext uri="{FF2B5EF4-FFF2-40B4-BE49-F238E27FC236}">
              <a16:creationId xmlns:a16="http://schemas.microsoft.com/office/drawing/2014/main" id="{9154872D-A5B8-5294-36E4-73859B3D4500}"/>
            </a:ext>
          </a:extLst>
        </xdr:cNvPr>
        <xdr:cNvPicPr>
          <a:picLocks noChangeAspect="1"/>
        </xdr:cNvPicPr>
      </xdr:nvPicPr>
      <xdr:blipFill>
        <a:blip xmlns:r="http://schemas.openxmlformats.org/officeDocument/2006/relationships" r:embed="rId9"/>
        <a:stretch>
          <a:fillRect/>
        </a:stretch>
      </xdr:blipFill>
      <xdr:spPr>
        <a:xfrm>
          <a:off x="526676" y="75538853"/>
          <a:ext cx="18295395" cy="9033351"/>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5BCF7-0D1E-4AF8-9FB1-EB79F13567BE}">
  <dimension ref="A1:R64"/>
  <sheetViews>
    <sheetView workbookViewId="0">
      <selection activeCell="B3" sqref="B3"/>
    </sheetView>
  </sheetViews>
  <sheetFormatPr defaultRowHeight="18.75" x14ac:dyDescent="0.4"/>
  <cols>
    <col min="1" max="1" width="4.875" customWidth="1"/>
    <col min="2" max="2" width="12" customWidth="1"/>
    <col min="3" max="3" width="10.625" customWidth="1"/>
    <col min="4" max="6" width="8.25" customWidth="1"/>
    <col min="7" max="7" width="9.875" customWidth="1"/>
    <col min="10" max="12" width="9.875" bestFit="1" customWidth="1"/>
    <col min="13" max="15" width="7.75" customWidth="1"/>
  </cols>
  <sheetData>
    <row r="1" spans="1:18" x14ac:dyDescent="0.4">
      <c r="A1" s="1" t="s">
        <v>7</v>
      </c>
      <c r="C1" t="s">
        <v>99</v>
      </c>
    </row>
    <row r="2" spans="1:18" x14ac:dyDescent="0.4">
      <c r="A2" s="1" t="s">
        <v>8</v>
      </c>
      <c r="C2" t="s">
        <v>86</v>
      </c>
    </row>
    <row r="3" spans="1:18" x14ac:dyDescent="0.4">
      <c r="A3" s="1" t="s">
        <v>10</v>
      </c>
      <c r="C3" s="26">
        <v>100000</v>
      </c>
    </row>
    <row r="4" spans="1:18" x14ac:dyDescent="0.4">
      <c r="A4" s="1" t="s">
        <v>11</v>
      </c>
      <c r="C4" s="26" t="s">
        <v>102</v>
      </c>
    </row>
    <row r="5" spans="1:18" ht="19.5" thickBot="1" x14ac:dyDescent="0.45">
      <c r="A5" s="1" t="s">
        <v>12</v>
      </c>
      <c r="C5" s="26" t="s">
        <v>101</v>
      </c>
    </row>
    <row r="6" spans="1:18" ht="19.5" thickBot="1" x14ac:dyDescent="0.45">
      <c r="A6" s="21" t="s">
        <v>0</v>
      </c>
      <c r="B6" s="21" t="s">
        <v>1</v>
      </c>
      <c r="C6" s="21" t="s">
        <v>1</v>
      </c>
      <c r="D6" s="44" t="s">
        <v>23</v>
      </c>
      <c r="E6" s="22"/>
      <c r="F6" s="23"/>
      <c r="G6" s="87" t="s">
        <v>3</v>
      </c>
      <c r="H6" s="88"/>
      <c r="I6" s="89"/>
      <c r="J6" s="87" t="s">
        <v>21</v>
      </c>
      <c r="K6" s="88"/>
      <c r="L6" s="89"/>
      <c r="M6" s="87" t="s">
        <v>22</v>
      </c>
      <c r="N6" s="88"/>
      <c r="O6" s="89"/>
    </row>
    <row r="7" spans="1:18" ht="19.5" thickBot="1" x14ac:dyDescent="0.45">
      <c r="A7" s="24"/>
      <c r="B7" s="24" t="s">
        <v>2</v>
      </c>
      <c r="C7" s="48" t="s">
        <v>26</v>
      </c>
      <c r="D7" s="11">
        <v>0.61799999999999999</v>
      </c>
      <c r="E7" s="12">
        <v>1.27</v>
      </c>
      <c r="F7" s="13">
        <v>1.5</v>
      </c>
      <c r="G7" s="11">
        <v>0.61799999999999999</v>
      </c>
      <c r="H7" s="12">
        <v>1.27</v>
      </c>
      <c r="I7" s="13">
        <v>1.5</v>
      </c>
      <c r="J7" s="11">
        <v>0.61799999999999999</v>
      </c>
      <c r="K7" s="12">
        <v>1.27</v>
      </c>
      <c r="L7" s="13">
        <v>1.5</v>
      </c>
      <c r="M7" s="11">
        <v>0.61799999999999999</v>
      </c>
      <c r="N7" s="12">
        <v>1.27</v>
      </c>
      <c r="O7" s="13">
        <v>1.5</v>
      </c>
    </row>
    <row r="8" spans="1:18" ht="19.5" thickBot="1" x14ac:dyDescent="0.45">
      <c r="A8" s="25" t="s">
        <v>9</v>
      </c>
      <c r="B8" s="10"/>
      <c r="C8" s="45"/>
      <c r="D8" s="15"/>
      <c r="E8" s="14"/>
      <c r="F8" s="16"/>
      <c r="G8" s="17">
        <f>C3</f>
        <v>100000</v>
      </c>
      <c r="H8" s="18">
        <f>C3</f>
        <v>100000</v>
      </c>
      <c r="I8" s="19">
        <f>C3</f>
        <v>100000</v>
      </c>
      <c r="J8" s="90" t="s">
        <v>21</v>
      </c>
      <c r="K8" s="91"/>
      <c r="L8" s="92"/>
      <c r="M8" s="90"/>
      <c r="N8" s="91"/>
      <c r="O8" s="92"/>
    </row>
    <row r="9" spans="1:18" x14ac:dyDescent="0.4">
      <c r="A9" s="7">
        <v>1</v>
      </c>
      <c r="B9" s="71">
        <v>42032</v>
      </c>
      <c r="C9" s="72">
        <v>2</v>
      </c>
      <c r="D9" s="73">
        <v>0.61799999999999999</v>
      </c>
      <c r="E9" s="74">
        <v>1.27</v>
      </c>
      <c r="F9" s="75">
        <v>1.5</v>
      </c>
      <c r="G9" s="20">
        <f>IF(D9="","",G8+M9)</f>
        <v>101236</v>
      </c>
      <c r="H9" s="20">
        <f t="shared" ref="H9:I24" si="0">IF(E9="","",H8+N9)</f>
        <v>102540</v>
      </c>
      <c r="I9" s="20">
        <f t="shared" si="0"/>
        <v>103000</v>
      </c>
      <c r="J9" s="38">
        <f>IF(G8="","",G8*0.02)</f>
        <v>2000</v>
      </c>
      <c r="K9" s="39">
        <f>IF(H8="","",H8*0.02)</f>
        <v>2000</v>
      </c>
      <c r="L9" s="40">
        <f>IF(I8="","",I8*0.02)</f>
        <v>2000</v>
      </c>
      <c r="M9" s="38">
        <f>IF(D9="","",J9*D9)</f>
        <v>1236</v>
      </c>
      <c r="N9" s="39">
        <f>IF(E9="","",K9*E9)</f>
        <v>2540</v>
      </c>
      <c r="O9" s="40">
        <f>IF(F9="","",L9*F9)</f>
        <v>3000</v>
      </c>
      <c r="P9" s="37"/>
      <c r="Q9" s="37"/>
      <c r="R9" s="37"/>
    </row>
    <row r="10" spans="1:18" x14ac:dyDescent="0.4">
      <c r="A10" s="7">
        <v>2</v>
      </c>
      <c r="B10" s="76">
        <v>42047</v>
      </c>
      <c r="C10" s="77">
        <v>1</v>
      </c>
      <c r="D10" s="78">
        <v>0.61799999999999999</v>
      </c>
      <c r="E10" s="47">
        <v>1.27</v>
      </c>
      <c r="F10" s="79">
        <v>1.5</v>
      </c>
      <c r="G10" s="20">
        <f t="shared" ref="G10:I25" si="1">IF(D10="","",G9+M10)</f>
        <v>103112.91544</v>
      </c>
      <c r="H10" s="20">
        <f t="shared" si="0"/>
        <v>106446.774</v>
      </c>
      <c r="I10" s="20">
        <f t="shared" si="0"/>
        <v>107635</v>
      </c>
      <c r="J10" s="41">
        <f t="shared" ref="J10:L25" si="2">IF(G9="","",G9*0.03)</f>
        <v>3037.08</v>
      </c>
      <c r="K10" s="42">
        <f t="shared" si="2"/>
        <v>3076.2</v>
      </c>
      <c r="L10" s="43">
        <f t="shared" si="2"/>
        <v>3090</v>
      </c>
      <c r="M10" s="41">
        <f t="shared" ref="M10:O25" si="3">IF(D10="","",J10*D10)</f>
        <v>1876.91544</v>
      </c>
      <c r="N10" s="42">
        <f t="shared" si="3"/>
        <v>3906.7739999999999</v>
      </c>
      <c r="O10" s="43">
        <f t="shared" si="3"/>
        <v>4635</v>
      </c>
      <c r="P10" s="37"/>
      <c r="Q10" s="37"/>
      <c r="R10" s="37"/>
    </row>
    <row r="11" spans="1:18" x14ac:dyDescent="0.4">
      <c r="A11" s="7">
        <v>3</v>
      </c>
      <c r="B11" s="76">
        <v>42083</v>
      </c>
      <c r="C11" s="77">
        <v>1</v>
      </c>
      <c r="D11" s="78">
        <v>0.61799999999999999</v>
      </c>
      <c r="E11" s="47">
        <v>1.27</v>
      </c>
      <c r="F11" s="79">
        <v>1.5</v>
      </c>
      <c r="G11" s="20">
        <f t="shared" si="1"/>
        <v>105024.62889225759</v>
      </c>
      <c r="H11" s="20">
        <f t="shared" si="0"/>
        <v>110502.3960894</v>
      </c>
      <c r="I11" s="20">
        <f t="shared" si="0"/>
        <v>112478.575</v>
      </c>
      <c r="J11" s="41">
        <f t="shared" si="2"/>
        <v>3093.3874631999997</v>
      </c>
      <c r="K11" s="42">
        <f t="shared" si="2"/>
        <v>3193.4032200000001</v>
      </c>
      <c r="L11" s="43">
        <f t="shared" si="2"/>
        <v>3229.0499999999997</v>
      </c>
      <c r="M11" s="41">
        <f t="shared" si="3"/>
        <v>1911.7134522575998</v>
      </c>
      <c r="N11" s="42">
        <f t="shared" si="3"/>
        <v>4055.6220894000003</v>
      </c>
      <c r="O11" s="43">
        <f t="shared" si="3"/>
        <v>4843.5749999999998</v>
      </c>
      <c r="P11" s="37"/>
      <c r="Q11" s="37"/>
      <c r="R11" s="37"/>
    </row>
    <row r="12" spans="1:18" x14ac:dyDescent="0.4">
      <c r="A12" s="7">
        <v>4</v>
      </c>
      <c r="B12" s="76">
        <v>42088</v>
      </c>
      <c r="C12" s="77">
        <v>2</v>
      </c>
      <c r="D12" s="78">
        <v>0.61799999999999999</v>
      </c>
      <c r="E12" s="47">
        <v>1.27</v>
      </c>
      <c r="F12" s="79">
        <v>1.5</v>
      </c>
      <c r="G12" s="20">
        <f t="shared" si="1"/>
        <v>106971.78551192005</v>
      </c>
      <c r="H12" s="20">
        <f t="shared" si="0"/>
        <v>114712.53738040614</v>
      </c>
      <c r="I12" s="20">
        <f t="shared" si="0"/>
        <v>117540.110875</v>
      </c>
      <c r="J12" s="41">
        <f t="shared" si="2"/>
        <v>3150.7388667677278</v>
      </c>
      <c r="K12" s="42">
        <f t="shared" si="2"/>
        <v>3315.0718826819998</v>
      </c>
      <c r="L12" s="43">
        <f t="shared" si="2"/>
        <v>3374.3572499999996</v>
      </c>
      <c r="M12" s="41">
        <f t="shared" si="3"/>
        <v>1947.1566196624558</v>
      </c>
      <c r="N12" s="42">
        <f t="shared" si="3"/>
        <v>4210.1412910061399</v>
      </c>
      <c r="O12" s="43">
        <f t="shared" si="3"/>
        <v>5061.5358749999996</v>
      </c>
      <c r="P12" s="37"/>
      <c r="Q12" s="37"/>
      <c r="R12" s="37"/>
    </row>
    <row r="13" spans="1:18" x14ac:dyDescent="0.4">
      <c r="A13" s="7">
        <v>5</v>
      </c>
      <c r="B13" s="76">
        <v>42097</v>
      </c>
      <c r="C13" s="77">
        <v>1</v>
      </c>
      <c r="D13" s="78">
        <v>0.61799999999999999</v>
      </c>
      <c r="E13" s="47">
        <v>1.27</v>
      </c>
      <c r="F13" s="79">
        <v>1.5</v>
      </c>
      <c r="G13" s="20">
        <f t="shared" si="1"/>
        <v>108955.04241531105</v>
      </c>
      <c r="H13" s="20">
        <f t="shared" si="0"/>
        <v>119083.08505459961</v>
      </c>
      <c r="I13" s="20">
        <f t="shared" si="0"/>
        <v>122829.415864375</v>
      </c>
      <c r="J13" s="41">
        <f t="shared" si="2"/>
        <v>3209.1535653576016</v>
      </c>
      <c r="K13" s="42">
        <f t="shared" si="2"/>
        <v>3441.3761214121841</v>
      </c>
      <c r="L13" s="43">
        <f t="shared" si="2"/>
        <v>3526.2033262499999</v>
      </c>
      <c r="M13" s="41">
        <f t="shared" si="3"/>
        <v>1983.2569033909976</v>
      </c>
      <c r="N13" s="42">
        <f t="shared" si="3"/>
        <v>4370.5476741934735</v>
      </c>
      <c r="O13" s="43">
        <f t="shared" si="3"/>
        <v>5289.3049893749994</v>
      </c>
      <c r="P13" s="37" t="s">
        <v>106</v>
      </c>
      <c r="Q13" s="37"/>
      <c r="R13" s="37"/>
    </row>
    <row r="14" spans="1:18" x14ac:dyDescent="0.4">
      <c r="A14" s="7">
        <v>6</v>
      </c>
      <c r="B14" s="76">
        <v>42108</v>
      </c>
      <c r="C14" s="77">
        <v>1</v>
      </c>
      <c r="D14" s="78">
        <v>0.61799999999999999</v>
      </c>
      <c r="E14" s="47">
        <v>1.27</v>
      </c>
      <c r="F14" s="79">
        <v>1.5</v>
      </c>
      <c r="G14" s="20">
        <f t="shared" si="1"/>
        <v>110975.06890169092</v>
      </c>
      <c r="H14" s="20">
        <f t="shared" si="0"/>
        <v>123620.15059517985</v>
      </c>
      <c r="I14" s="20">
        <f t="shared" si="0"/>
        <v>128356.73957827187</v>
      </c>
      <c r="J14" s="41">
        <f t="shared" si="2"/>
        <v>3268.6512724593313</v>
      </c>
      <c r="K14" s="42">
        <f t="shared" si="2"/>
        <v>3572.4925516379881</v>
      </c>
      <c r="L14" s="43">
        <f t="shared" si="2"/>
        <v>3684.8824759312497</v>
      </c>
      <c r="M14" s="41">
        <f t="shared" si="3"/>
        <v>2020.0264863798668</v>
      </c>
      <c r="N14" s="42">
        <f t="shared" si="3"/>
        <v>4537.0655405802445</v>
      </c>
      <c r="O14" s="43">
        <f t="shared" si="3"/>
        <v>5527.3237138968743</v>
      </c>
      <c r="P14" s="37"/>
      <c r="Q14" s="37"/>
      <c r="R14" s="37"/>
    </row>
    <row r="15" spans="1:18" x14ac:dyDescent="0.4">
      <c r="A15" s="7">
        <v>7</v>
      </c>
      <c r="B15" s="76">
        <v>42114</v>
      </c>
      <c r="C15" s="77">
        <v>2</v>
      </c>
      <c r="D15" s="78">
        <v>0.61799999999999999</v>
      </c>
      <c r="E15" s="47">
        <v>-1</v>
      </c>
      <c r="F15" s="79">
        <v>-1</v>
      </c>
      <c r="G15" s="20">
        <f t="shared" si="1"/>
        <v>113032.54667912827</v>
      </c>
      <c r="H15" s="20">
        <f t="shared" si="0"/>
        <v>119911.54607732446</v>
      </c>
      <c r="I15" s="20">
        <f t="shared" si="0"/>
        <v>124506.03739092371</v>
      </c>
      <c r="J15" s="41">
        <f t="shared" si="2"/>
        <v>3329.2520670507274</v>
      </c>
      <c r="K15" s="42">
        <f t="shared" si="2"/>
        <v>3708.6045178553954</v>
      </c>
      <c r="L15" s="43">
        <f t="shared" si="2"/>
        <v>3850.7021873481558</v>
      </c>
      <c r="M15" s="41">
        <f t="shared" si="3"/>
        <v>2057.4777774373497</v>
      </c>
      <c r="N15" s="42">
        <f t="shared" si="3"/>
        <v>-3708.6045178553954</v>
      </c>
      <c r="O15" s="43">
        <f t="shared" si="3"/>
        <v>-3850.7021873481558</v>
      </c>
      <c r="P15" s="37"/>
      <c r="Q15" s="37"/>
      <c r="R15" s="37"/>
    </row>
    <row r="16" spans="1:18" x14ac:dyDescent="0.4">
      <c r="A16" s="7">
        <v>8</v>
      </c>
      <c r="B16" s="76">
        <v>42116</v>
      </c>
      <c r="C16" s="77">
        <v>1</v>
      </c>
      <c r="D16" s="78">
        <v>0.61799999999999999</v>
      </c>
      <c r="E16" s="47">
        <v>1.27</v>
      </c>
      <c r="F16" s="79">
        <v>1.5</v>
      </c>
      <c r="G16" s="20">
        <f t="shared" si="1"/>
        <v>115128.1700945593</v>
      </c>
      <c r="H16" s="20">
        <f t="shared" si="0"/>
        <v>124480.17598287051</v>
      </c>
      <c r="I16" s="20">
        <f t="shared" si="0"/>
        <v>130108.80907351528</v>
      </c>
      <c r="J16" s="41">
        <f t="shared" si="2"/>
        <v>3390.9764003738478</v>
      </c>
      <c r="K16" s="42">
        <f t="shared" si="2"/>
        <v>3597.3463823197335</v>
      </c>
      <c r="L16" s="43">
        <f t="shared" si="2"/>
        <v>3735.1811217277113</v>
      </c>
      <c r="M16" s="41">
        <f t="shared" si="3"/>
        <v>2095.6234154310378</v>
      </c>
      <c r="N16" s="42">
        <f t="shared" si="3"/>
        <v>4568.6299055460613</v>
      </c>
      <c r="O16" s="43">
        <f t="shared" si="3"/>
        <v>5602.7716825915668</v>
      </c>
      <c r="P16" s="37"/>
      <c r="Q16" s="37"/>
      <c r="R16" s="37"/>
    </row>
    <row r="17" spans="1:18" x14ac:dyDescent="0.4">
      <c r="A17" s="7">
        <v>9</v>
      </c>
      <c r="B17" s="76">
        <v>42124</v>
      </c>
      <c r="C17" s="77">
        <v>2</v>
      </c>
      <c r="D17" s="78">
        <v>0.61799999999999999</v>
      </c>
      <c r="E17" s="47">
        <v>1.27</v>
      </c>
      <c r="F17" s="79">
        <v>1.5</v>
      </c>
      <c r="G17" s="20">
        <f t="shared" si="1"/>
        <v>117262.64636811243</v>
      </c>
      <c r="H17" s="20">
        <f t="shared" si="0"/>
        <v>129222.87068781788</v>
      </c>
      <c r="I17" s="20">
        <f t="shared" si="0"/>
        <v>135963.70548182348</v>
      </c>
      <c r="J17" s="41">
        <f t="shared" si="2"/>
        <v>3453.845102836779</v>
      </c>
      <c r="K17" s="42">
        <f t="shared" si="2"/>
        <v>3734.405279486115</v>
      </c>
      <c r="L17" s="43">
        <f t="shared" si="2"/>
        <v>3903.2642722054584</v>
      </c>
      <c r="M17" s="41">
        <f t="shared" si="3"/>
        <v>2134.4762735531294</v>
      </c>
      <c r="N17" s="42">
        <f t="shared" si="3"/>
        <v>4742.6947049473665</v>
      </c>
      <c r="O17" s="43">
        <f t="shared" si="3"/>
        <v>5854.8964083081873</v>
      </c>
      <c r="P17" s="37"/>
      <c r="Q17" s="37"/>
      <c r="R17" s="37"/>
    </row>
    <row r="18" spans="1:18" x14ac:dyDescent="0.4">
      <c r="A18" s="7">
        <v>10</v>
      </c>
      <c r="B18" s="76">
        <v>42131</v>
      </c>
      <c r="C18" s="77">
        <v>2</v>
      </c>
      <c r="D18" s="78">
        <v>0.61799999999999999</v>
      </c>
      <c r="E18" s="47">
        <v>-1</v>
      </c>
      <c r="F18" s="79">
        <v>-1</v>
      </c>
      <c r="G18" s="20">
        <f t="shared" si="1"/>
        <v>119436.69583177724</v>
      </c>
      <c r="H18" s="20">
        <f t="shared" si="0"/>
        <v>125346.18456718334</v>
      </c>
      <c r="I18" s="20">
        <f t="shared" si="0"/>
        <v>131884.79431736877</v>
      </c>
      <c r="J18" s="41">
        <f t="shared" si="2"/>
        <v>3517.8793910433728</v>
      </c>
      <c r="K18" s="42">
        <f t="shared" si="2"/>
        <v>3876.6861206345361</v>
      </c>
      <c r="L18" s="43">
        <f t="shared" si="2"/>
        <v>4078.9111644547042</v>
      </c>
      <c r="M18" s="41">
        <f t="shared" si="3"/>
        <v>2174.0494636648045</v>
      </c>
      <c r="N18" s="42">
        <f t="shared" si="3"/>
        <v>-3876.6861206345361</v>
      </c>
      <c r="O18" s="43">
        <f t="shared" si="3"/>
        <v>-4078.9111644547042</v>
      </c>
      <c r="P18" s="37"/>
      <c r="Q18" s="37"/>
      <c r="R18" s="37"/>
    </row>
    <row r="19" spans="1:18" x14ac:dyDescent="0.4">
      <c r="A19" s="7">
        <v>11</v>
      </c>
      <c r="B19" s="76">
        <v>42136</v>
      </c>
      <c r="C19" s="77">
        <v>1</v>
      </c>
      <c r="D19" s="78">
        <v>0.61799999999999999</v>
      </c>
      <c r="E19" s="47">
        <v>1.27</v>
      </c>
      <c r="F19" s="79">
        <v>1.5</v>
      </c>
      <c r="G19" s="20">
        <f t="shared" si="1"/>
        <v>121651.05217249838</v>
      </c>
      <c r="H19" s="20">
        <f t="shared" si="0"/>
        <v>130121.87419919303</v>
      </c>
      <c r="I19" s="20">
        <f t="shared" si="0"/>
        <v>137819.61006165037</v>
      </c>
      <c r="J19" s="41">
        <f t="shared" si="2"/>
        <v>3583.1008749533171</v>
      </c>
      <c r="K19" s="42">
        <f t="shared" si="2"/>
        <v>3760.3855370155002</v>
      </c>
      <c r="L19" s="43">
        <f t="shared" si="2"/>
        <v>3956.5438295210629</v>
      </c>
      <c r="M19" s="41">
        <f t="shared" si="3"/>
        <v>2214.35634072115</v>
      </c>
      <c r="N19" s="42">
        <f t="shared" si="3"/>
        <v>4775.6896320096857</v>
      </c>
      <c r="O19" s="43">
        <f t="shared" si="3"/>
        <v>5934.8157442815946</v>
      </c>
      <c r="P19" s="37"/>
      <c r="Q19" s="37"/>
      <c r="R19" s="37"/>
    </row>
    <row r="20" spans="1:18" x14ac:dyDescent="0.4">
      <c r="A20" s="7">
        <v>12</v>
      </c>
      <c r="B20" s="76">
        <v>42139</v>
      </c>
      <c r="C20" s="77">
        <v>2</v>
      </c>
      <c r="D20" s="78">
        <v>0.61799999999999999</v>
      </c>
      <c r="E20" s="47">
        <v>1.27</v>
      </c>
      <c r="F20" s="79">
        <v>1.5</v>
      </c>
      <c r="G20" s="20">
        <f t="shared" si="1"/>
        <v>123906.46267977651</v>
      </c>
      <c r="H20" s="20">
        <f t="shared" si="0"/>
        <v>135079.51760618229</v>
      </c>
      <c r="I20" s="20">
        <f t="shared" si="0"/>
        <v>144021.49251442464</v>
      </c>
      <c r="J20" s="41">
        <f t="shared" si="2"/>
        <v>3649.5315651749515</v>
      </c>
      <c r="K20" s="42">
        <f t="shared" si="2"/>
        <v>3903.6562259757907</v>
      </c>
      <c r="L20" s="43">
        <f t="shared" si="2"/>
        <v>4134.5883018495106</v>
      </c>
      <c r="M20" s="41">
        <f t="shared" si="3"/>
        <v>2255.4105072781199</v>
      </c>
      <c r="N20" s="42">
        <f t="shared" si="3"/>
        <v>4957.6434069892539</v>
      </c>
      <c r="O20" s="43">
        <f t="shared" si="3"/>
        <v>6201.8824527742654</v>
      </c>
      <c r="P20" s="37"/>
      <c r="Q20" s="37"/>
      <c r="R20" s="37"/>
    </row>
    <row r="21" spans="1:18" x14ac:dyDescent="0.4">
      <c r="A21" s="7">
        <v>13</v>
      </c>
      <c r="B21" s="76">
        <v>42157</v>
      </c>
      <c r="C21" s="77">
        <v>1</v>
      </c>
      <c r="D21" s="78">
        <v>0.61799999999999999</v>
      </c>
      <c r="E21" s="47">
        <v>-1</v>
      </c>
      <c r="F21" s="79">
        <v>-1</v>
      </c>
      <c r="G21" s="20">
        <f t="shared" si="1"/>
        <v>126203.68849785956</v>
      </c>
      <c r="H21" s="20">
        <f t="shared" si="0"/>
        <v>131027.13207799682</v>
      </c>
      <c r="I21" s="20">
        <f t="shared" si="0"/>
        <v>139700.8477389919</v>
      </c>
      <c r="J21" s="41">
        <f t="shared" si="2"/>
        <v>3717.1938803932953</v>
      </c>
      <c r="K21" s="42">
        <f t="shared" si="2"/>
        <v>4052.3855281854685</v>
      </c>
      <c r="L21" s="43">
        <f t="shared" si="2"/>
        <v>4320.6447754327392</v>
      </c>
      <c r="M21" s="41">
        <f t="shared" si="3"/>
        <v>2297.2258180830563</v>
      </c>
      <c r="N21" s="42">
        <f t="shared" si="3"/>
        <v>-4052.3855281854685</v>
      </c>
      <c r="O21" s="43">
        <f t="shared" si="3"/>
        <v>-4320.6447754327392</v>
      </c>
      <c r="P21" s="37"/>
      <c r="Q21" s="37"/>
      <c r="R21" s="37"/>
    </row>
    <row r="22" spans="1:18" x14ac:dyDescent="0.4">
      <c r="A22" s="7">
        <v>14</v>
      </c>
      <c r="B22" s="76">
        <v>42159</v>
      </c>
      <c r="C22" s="77">
        <v>2</v>
      </c>
      <c r="D22" s="78">
        <v>0.61799999999999999</v>
      </c>
      <c r="E22" s="47">
        <v>1.27</v>
      </c>
      <c r="F22" s="79">
        <v>1.5</v>
      </c>
      <c r="G22" s="20">
        <f t="shared" si="1"/>
        <v>128543.50488260988</v>
      </c>
      <c r="H22" s="20">
        <f t="shared" si="0"/>
        <v>136019.26581016849</v>
      </c>
      <c r="I22" s="20">
        <f t="shared" si="0"/>
        <v>145987.38588724652</v>
      </c>
      <c r="J22" s="41">
        <f t="shared" si="2"/>
        <v>3786.1106549357869</v>
      </c>
      <c r="K22" s="42">
        <f t="shared" si="2"/>
        <v>3930.8139623399047</v>
      </c>
      <c r="L22" s="43">
        <f t="shared" si="2"/>
        <v>4191.0254321697566</v>
      </c>
      <c r="M22" s="41">
        <f t="shared" si="3"/>
        <v>2339.8163847503165</v>
      </c>
      <c r="N22" s="42">
        <f t="shared" si="3"/>
        <v>4992.1337321716792</v>
      </c>
      <c r="O22" s="43">
        <f t="shared" si="3"/>
        <v>6286.5381482546345</v>
      </c>
      <c r="P22" s="37"/>
      <c r="Q22" s="37"/>
      <c r="R22" s="37"/>
    </row>
    <row r="23" spans="1:18" x14ac:dyDescent="0.4">
      <c r="A23" s="7">
        <v>15</v>
      </c>
      <c r="B23" s="76">
        <v>42173</v>
      </c>
      <c r="C23" s="77">
        <v>2</v>
      </c>
      <c r="D23" s="78">
        <v>0.61799999999999999</v>
      </c>
      <c r="E23" s="47">
        <v>1.27</v>
      </c>
      <c r="F23" s="79">
        <v>1.5</v>
      </c>
      <c r="G23" s="20">
        <f t="shared" si="1"/>
        <v>130926.70146313346</v>
      </c>
      <c r="H23" s="20">
        <f t="shared" si="0"/>
        <v>141201.5998375359</v>
      </c>
      <c r="I23" s="20">
        <f t="shared" si="0"/>
        <v>152556.81825217261</v>
      </c>
      <c r="J23" s="41">
        <f t="shared" si="2"/>
        <v>3856.3051464782961</v>
      </c>
      <c r="K23" s="42">
        <f t="shared" si="2"/>
        <v>4080.5779743050548</v>
      </c>
      <c r="L23" s="43">
        <f t="shared" si="2"/>
        <v>4379.6215766173955</v>
      </c>
      <c r="M23" s="41">
        <f t="shared" si="3"/>
        <v>2383.1965805235868</v>
      </c>
      <c r="N23" s="42">
        <f t="shared" si="3"/>
        <v>5182.3340273674194</v>
      </c>
      <c r="O23" s="43">
        <f t="shared" si="3"/>
        <v>6569.4323649260932</v>
      </c>
      <c r="P23" s="37"/>
      <c r="Q23" s="37"/>
      <c r="R23" s="37"/>
    </row>
    <row r="24" spans="1:18" x14ac:dyDescent="0.4">
      <c r="A24" s="7">
        <v>16</v>
      </c>
      <c r="B24" s="76">
        <v>42186</v>
      </c>
      <c r="C24" s="77">
        <v>2</v>
      </c>
      <c r="D24" s="78">
        <v>0.61799999999999999</v>
      </c>
      <c r="E24" s="47">
        <v>1.27</v>
      </c>
      <c r="F24" s="79">
        <v>1.5</v>
      </c>
      <c r="G24" s="20">
        <f t="shared" si="1"/>
        <v>133354.08250825995</v>
      </c>
      <c r="H24" s="20">
        <f t="shared" si="0"/>
        <v>146581.38079134602</v>
      </c>
      <c r="I24" s="20">
        <f t="shared" si="0"/>
        <v>159421.87507352038</v>
      </c>
      <c r="J24" s="41">
        <f t="shared" si="2"/>
        <v>3927.8010438940037</v>
      </c>
      <c r="K24" s="42">
        <f t="shared" si="2"/>
        <v>4236.0479951260768</v>
      </c>
      <c r="L24" s="43">
        <f t="shared" si="2"/>
        <v>4576.7045475651785</v>
      </c>
      <c r="M24" s="41">
        <f t="shared" si="3"/>
        <v>2427.3810451264944</v>
      </c>
      <c r="N24" s="42">
        <f t="shared" si="3"/>
        <v>5379.7809538101174</v>
      </c>
      <c r="O24" s="43">
        <f t="shared" si="3"/>
        <v>6865.0568213477673</v>
      </c>
      <c r="P24" s="37"/>
      <c r="Q24" s="37"/>
      <c r="R24" s="37"/>
    </row>
    <row r="25" spans="1:18" x14ac:dyDescent="0.4">
      <c r="A25" s="7">
        <v>17</v>
      </c>
      <c r="B25" s="76">
        <v>42194</v>
      </c>
      <c r="C25" s="77">
        <v>1</v>
      </c>
      <c r="D25" s="78">
        <v>0.61799999999999999</v>
      </c>
      <c r="E25" s="47">
        <v>-1</v>
      </c>
      <c r="F25" s="79">
        <v>-1</v>
      </c>
      <c r="G25" s="20">
        <f t="shared" si="1"/>
        <v>135826.46719796309</v>
      </c>
      <c r="H25" s="20">
        <f t="shared" si="1"/>
        <v>142183.93936760564</v>
      </c>
      <c r="I25" s="20">
        <f t="shared" si="1"/>
        <v>154639.21882131477</v>
      </c>
      <c r="J25" s="41">
        <f t="shared" si="2"/>
        <v>4000.6224752477983</v>
      </c>
      <c r="K25" s="42">
        <f t="shared" si="2"/>
        <v>4397.4414237403807</v>
      </c>
      <c r="L25" s="43">
        <f t="shared" si="2"/>
        <v>4782.6562522056111</v>
      </c>
      <c r="M25" s="41">
        <f t="shared" si="3"/>
        <v>2472.3846897031394</v>
      </c>
      <c r="N25" s="42">
        <f t="shared" si="3"/>
        <v>-4397.4414237403807</v>
      </c>
      <c r="O25" s="43">
        <f t="shared" si="3"/>
        <v>-4782.6562522056111</v>
      </c>
      <c r="P25" s="37"/>
      <c r="Q25" s="37"/>
      <c r="R25" s="37"/>
    </row>
    <row r="26" spans="1:18" x14ac:dyDescent="0.4">
      <c r="A26" s="7">
        <v>18</v>
      </c>
      <c r="B26" s="76">
        <v>42202</v>
      </c>
      <c r="C26" s="77">
        <v>2</v>
      </c>
      <c r="D26" s="78">
        <v>0.61799999999999999</v>
      </c>
      <c r="E26" s="47">
        <v>1.27</v>
      </c>
      <c r="F26" s="79">
        <v>1.5</v>
      </c>
      <c r="G26" s="20">
        <f t="shared" ref="G26:I41" si="4">IF(D26="","",G25+M26)</f>
        <v>138344.68989981333</v>
      </c>
      <c r="H26" s="20">
        <f t="shared" si="4"/>
        <v>147601.1474575114</v>
      </c>
      <c r="I26" s="20">
        <f t="shared" si="4"/>
        <v>161597.98366827393</v>
      </c>
      <c r="J26" s="41">
        <f t="shared" ref="J26:L58" si="5">IF(G25="","",G25*0.03)</f>
        <v>4074.7940159388927</v>
      </c>
      <c r="K26" s="42">
        <f t="shared" si="5"/>
        <v>4265.5181810281692</v>
      </c>
      <c r="L26" s="43">
        <f t="shared" si="5"/>
        <v>4639.1765646394433</v>
      </c>
      <c r="M26" s="41">
        <f t="shared" ref="M26:O58" si="6">IF(D26="","",J26*D26)</f>
        <v>2518.2227018502358</v>
      </c>
      <c r="N26" s="42">
        <f t="shared" si="6"/>
        <v>5417.2080899057746</v>
      </c>
      <c r="O26" s="43">
        <f t="shared" si="6"/>
        <v>6958.764846959165</v>
      </c>
      <c r="P26" s="37"/>
      <c r="Q26" s="37"/>
      <c r="R26" s="37"/>
    </row>
    <row r="27" spans="1:18" x14ac:dyDescent="0.4">
      <c r="A27" s="7">
        <v>19</v>
      </c>
      <c r="B27" s="76">
        <v>42214</v>
      </c>
      <c r="C27" s="77">
        <v>2</v>
      </c>
      <c r="D27" s="78">
        <v>-1</v>
      </c>
      <c r="E27" s="47">
        <v>-1</v>
      </c>
      <c r="F27" s="79">
        <v>-1</v>
      </c>
      <c r="G27" s="20">
        <f t="shared" si="4"/>
        <v>134194.34920281894</v>
      </c>
      <c r="H27" s="20">
        <f t="shared" si="4"/>
        <v>143173.11303378607</v>
      </c>
      <c r="I27" s="20">
        <f t="shared" si="4"/>
        <v>156750.0441582257</v>
      </c>
      <c r="J27" s="41">
        <f t="shared" si="5"/>
        <v>4150.3406969943999</v>
      </c>
      <c r="K27" s="42">
        <f t="shared" si="5"/>
        <v>4428.0344237253421</v>
      </c>
      <c r="L27" s="43">
        <f t="shared" si="5"/>
        <v>4847.9395100482179</v>
      </c>
      <c r="M27" s="41">
        <f t="shared" si="6"/>
        <v>-4150.3406969943999</v>
      </c>
      <c r="N27" s="42">
        <f t="shared" si="6"/>
        <v>-4428.0344237253421</v>
      </c>
      <c r="O27" s="43">
        <f t="shared" si="6"/>
        <v>-4847.9395100482179</v>
      </c>
      <c r="P27" s="37"/>
      <c r="Q27" s="37"/>
      <c r="R27" s="37"/>
    </row>
    <row r="28" spans="1:18" x14ac:dyDescent="0.4">
      <c r="A28" s="7">
        <v>20</v>
      </c>
      <c r="B28" s="76">
        <v>42243</v>
      </c>
      <c r="C28" s="77">
        <v>1</v>
      </c>
      <c r="D28" s="78">
        <v>0.61799999999999999</v>
      </c>
      <c r="E28" s="47">
        <v>-1</v>
      </c>
      <c r="F28" s="79">
        <v>-1</v>
      </c>
      <c r="G28" s="20">
        <f t="shared" si="4"/>
        <v>136682.31243703919</v>
      </c>
      <c r="H28" s="20">
        <f t="shared" si="4"/>
        <v>138877.9196427725</v>
      </c>
      <c r="I28" s="20">
        <f t="shared" si="4"/>
        <v>152047.54283347895</v>
      </c>
      <c r="J28" s="41">
        <f t="shared" si="5"/>
        <v>4025.8304760845681</v>
      </c>
      <c r="K28" s="42">
        <f t="shared" si="5"/>
        <v>4295.1933910135822</v>
      </c>
      <c r="L28" s="43">
        <f t="shared" si="5"/>
        <v>4702.5013247467714</v>
      </c>
      <c r="M28" s="41">
        <f t="shared" si="6"/>
        <v>2487.9632342202631</v>
      </c>
      <c r="N28" s="42">
        <f t="shared" si="6"/>
        <v>-4295.1933910135822</v>
      </c>
      <c r="O28" s="43">
        <f t="shared" si="6"/>
        <v>-4702.5013247467714</v>
      </c>
      <c r="P28" s="37"/>
      <c r="Q28" s="37"/>
      <c r="R28" s="37"/>
    </row>
    <row r="29" spans="1:18" x14ac:dyDescent="0.4">
      <c r="A29" s="7">
        <v>21</v>
      </c>
      <c r="B29" s="76">
        <v>42244</v>
      </c>
      <c r="C29" s="77">
        <v>2</v>
      </c>
      <c r="D29" s="78">
        <v>0.61799999999999999</v>
      </c>
      <c r="E29" s="47">
        <v>1.27</v>
      </c>
      <c r="F29" s="79">
        <v>1.5</v>
      </c>
      <c r="G29" s="20">
        <f t="shared" si="4"/>
        <v>139216.4025096219</v>
      </c>
      <c r="H29" s="20">
        <f t="shared" si="4"/>
        <v>144169.16838116213</v>
      </c>
      <c r="I29" s="20">
        <f t="shared" si="4"/>
        <v>158889.68226098549</v>
      </c>
      <c r="J29" s="41">
        <f t="shared" si="5"/>
        <v>4100.4693731111756</v>
      </c>
      <c r="K29" s="42">
        <f t="shared" si="5"/>
        <v>4166.3375892831746</v>
      </c>
      <c r="L29" s="43">
        <f t="shared" si="5"/>
        <v>4561.4262850043679</v>
      </c>
      <c r="M29" s="41">
        <f t="shared" si="6"/>
        <v>2534.0900725827064</v>
      </c>
      <c r="N29" s="42">
        <f t="shared" si="6"/>
        <v>5291.2487383896314</v>
      </c>
      <c r="O29" s="43">
        <f t="shared" si="6"/>
        <v>6842.1394275065522</v>
      </c>
      <c r="P29" s="37"/>
      <c r="Q29" s="37"/>
      <c r="R29" s="37"/>
    </row>
    <row r="30" spans="1:18" x14ac:dyDescent="0.4">
      <c r="A30" s="7">
        <v>22</v>
      </c>
      <c r="B30" s="76">
        <v>42265</v>
      </c>
      <c r="C30" s="77">
        <v>2</v>
      </c>
      <c r="D30" s="78">
        <v>0.61799999999999999</v>
      </c>
      <c r="E30" s="47">
        <v>1.27</v>
      </c>
      <c r="F30" s="79">
        <v>1.5</v>
      </c>
      <c r="G30" s="20">
        <f t="shared" si="4"/>
        <v>141797.47461215028</v>
      </c>
      <c r="H30" s="20">
        <f t="shared" si="4"/>
        <v>149662.01369648441</v>
      </c>
      <c r="I30" s="20">
        <f t="shared" si="4"/>
        <v>166039.71796272983</v>
      </c>
      <c r="J30" s="41">
        <f t="shared" si="5"/>
        <v>4176.4920752886565</v>
      </c>
      <c r="K30" s="42">
        <f t="shared" si="5"/>
        <v>4325.0750514348638</v>
      </c>
      <c r="L30" s="43">
        <f t="shared" si="5"/>
        <v>4766.6904678295641</v>
      </c>
      <c r="M30" s="41">
        <f t="shared" si="6"/>
        <v>2581.0721025283897</v>
      </c>
      <c r="N30" s="42">
        <f t="shared" si="6"/>
        <v>5492.8453153222772</v>
      </c>
      <c r="O30" s="43">
        <f t="shared" si="6"/>
        <v>7150.0357017443457</v>
      </c>
      <c r="P30" s="37"/>
      <c r="Q30" s="37"/>
      <c r="R30" s="37"/>
    </row>
    <row r="31" spans="1:18" x14ac:dyDescent="0.4">
      <c r="A31" s="7">
        <v>23</v>
      </c>
      <c r="B31" s="76">
        <v>42290</v>
      </c>
      <c r="C31" s="77">
        <v>2</v>
      </c>
      <c r="D31" s="78">
        <v>0.61799999999999999</v>
      </c>
      <c r="E31" s="47">
        <v>-1</v>
      </c>
      <c r="F31" s="79">
        <v>-1</v>
      </c>
      <c r="G31" s="20">
        <f t="shared" si="4"/>
        <v>144426.39979145955</v>
      </c>
      <c r="H31" s="20">
        <f t="shared" si="4"/>
        <v>145172.15328558988</v>
      </c>
      <c r="I31" s="20">
        <f t="shared" si="4"/>
        <v>161058.52642384794</v>
      </c>
      <c r="J31" s="41">
        <f t="shared" si="5"/>
        <v>4253.9242383645087</v>
      </c>
      <c r="K31" s="42">
        <f t="shared" si="5"/>
        <v>4489.8604108945319</v>
      </c>
      <c r="L31" s="43">
        <f t="shared" si="5"/>
        <v>4981.1915388818952</v>
      </c>
      <c r="M31" s="41">
        <f t="shared" si="6"/>
        <v>2628.9251793092662</v>
      </c>
      <c r="N31" s="42">
        <f t="shared" si="6"/>
        <v>-4489.8604108945319</v>
      </c>
      <c r="O31" s="43">
        <f t="shared" si="6"/>
        <v>-4981.1915388818952</v>
      </c>
      <c r="P31" s="37"/>
      <c r="Q31" s="37"/>
      <c r="R31" s="37"/>
    </row>
    <row r="32" spans="1:18" x14ac:dyDescent="0.4">
      <c r="A32" s="7">
        <v>24</v>
      </c>
      <c r="B32" s="76">
        <v>42291</v>
      </c>
      <c r="C32" s="77">
        <v>1</v>
      </c>
      <c r="D32" s="78">
        <v>0.61799999999999999</v>
      </c>
      <c r="E32" s="47">
        <v>-1</v>
      </c>
      <c r="F32" s="79">
        <v>-1</v>
      </c>
      <c r="G32" s="20">
        <f t="shared" si="4"/>
        <v>147104.06524359321</v>
      </c>
      <c r="H32" s="20">
        <f t="shared" si="4"/>
        <v>140816.98868702218</v>
      </c>
      <c r="I32" s="20">
        <f t="shared" si="4"/>
        <v>156226.7706311325</v>
      </c>
      <c r="J32" s="41">
        <f t="shared" si="5"/>
        <v>4332.7919937437864</v>
      </c>
      <c r="K32" s="42">
        <f t="shared" si="5"/>
        <v>4355.164598567696</v>
      </c>
      <c r="L32" s="43">
        <f t="shared" si="5"/>
        <v>4831.7557927154385</v>
      </c>
      <c r="M32" s="41">
        <f t="shared" si="6"/>
        <v>2677.66545213366</v>
      </c>
      <c r="N32" s="42">
        <f t="shared" si="6"/>
        <v>-4355.164598567696</v>
      </c>
      <c r="O32" s="43">
        <f t="shared" si="6"/>
        <v>-4831.7557927154385</v>
      </c>
      <c r="P32" s="37"/>
      <c r="Q32" s="37"/>
      <c r="R32" s="37"/>
    </row>
    <row r="33" spans="1:18" x14ac:dyDescent="0.4">
      <c r="A33" s="7">
        <v>25</v>
      </c>
      <c r="B33" s="76">
        <v>42307</v>
      </c>
      <c r="C33" s="77">
        <v>1</v>
      </c>
      <c r="D33" s="78">
        <v>0.61799999999999999</v>
      </c>
      <c r="E33" s="47">
        <v>-1</v>
      </c>
      <c r="F33" s="79">
        <v>-1</v>
      </c>
      <c r="G33" s="20">
        <f t="shared" si="4"/>
        <v>149831.37461320942</v>
      </c>
      <c r="H33" s="20">
        <f t="shared" si="4"/>
        <v>136592.47902641151</v>
      </c>
      <c r="I33" s="20">
        <f t="shared" si="4"/>
        <v>151539.96751219852</v>
      </c>
      <c r="J33" s="41">
        <f t="shared" si="5"/>
        <v>4413.121957307796</v>
      </c>
      <c r="K33" s="42">
        <f t="shared" si="5"/>
        <v>4224.5096606106654</v>
      </c>
      <c r="L33" s="43">
        <f t="shared" si="5"/>
        <v>4686.8031189339745</v>
      </c>
      <c r="M33" s="41">
        <f t="shared" si="6"/>
        <v>2727.3093696162177</v>
      </c>
      <c r="N33" s="42">
        <f t="shared" si="6"/>
        <v>-4224.5096606106654</v>
      </c>
      <c r="O33" s="43">
        <f t="shared" si="6"/>
        <v>-4686.8031189339745</v>
      </c>
      <c r="P33" s="37"/>
      <c r="Q33" s="37"/>
      <c r="R33" s="37"/>
    </row>
    <row r="34" spans="1:18" x14ac:dyDescent="0.4">
      <c r="A34" s="7">
        <v>26</v>
      </c>
      <c r="B34" s="76">
        <v>42334</v>
      </c>
      <c r="C34" s="77">
        <v>2</v>
      </c>
      <c r="D34" s="78">
        <v>0.61799999999999999</v>
      </c>
      <c r="E34" s="47">
        <v>-1</v>
      </c>
      <c r="F34" s="79">
        <v>-1</v>
      </c>
      <c r="G34" s="20">
        <f t="shared" si="4"/>
        <v>152609.24829853832</v>
      </c>
      <c r="H34" s="20">
        <f t="shared" si="4"/>
        <v>132494.70465561916</v>
      </c>
      <c r="I34" s="20">
        <f t="shared" si="4"/>
        <v>146993.76848683256</v>
      </c>
      <c r="J34" s="41">
        <f t="shared" si="5"/>
        <v>4494.9412383962826</v>
      </c>
      <c r="K34" s="42">
        <f t="shared" si="5"/>
        <v>4097.7743707923455</v>
      </c>
      <c r="L34" s="43">
        <f t="shared" si="5"/>
        <v>4546.1990253659551</v>
      </c>
      <c r="M34" s="41">
        <f t="shared" si="6"/>
        <v>2777.8736853289029</v>
      </c>
      <c r="N34" s="42">
        <f t="shared" si="6"/>
        <v>-4097.7743707923455</v>
      </c>
      <c r="O34" s="43">
        <f t="shared" si="6"/>
        <v>-4546.1990253659551</v>
      </c>
      <c r="P34" s="37"/>
      <c r="Q34" s="37"/>
      <c r="R34" s="37"/>
    </row>
    <row r="35" spans="1:18" x14ac:dyDescent="0.4">
      <c r="A35" s="7">
        <v>27</v>
      </c>
      <c r="B35" s="76">
        <v>42352</v>
      </c>
      <c r="C35" s="77">
        <v>1</v>
      </c>
      <c r="D35" s="78">
        <v>0.61799999999999999</v>
      </c>
      <c r="E35" s="47">
        <v>-1</v>
      </c>
      <c r="F35" s="79">
        <v>-1</v>
      </c>
      <c r="G35" s="20">
        <f t="shared" si="4"/>
        <v>155438.62376199322</v>
      </c>
      <c r="H35" s="20">
        <f t="shared" si="4"/>
        <v>128519.86351595059</v>
      </c>
      <c r="I35" s="20">
        <f t="shared" si="4"/>
        <v>142583.95543222758</v>
      </c>
      <c r="J35" s="41">
        <f t="shared" si="5"/>
        <v>4578.2774489561498</v>
      </c>
      <c r="K35" s="42">
        <f t="shared" si="5"/>
        <v>3974.8411396685747</v>
      </c>
      <c r="L35" s="43">
        <f t="shared" si="5"/>
        <v>4409.813054604977</v>
      </c>
      <c r="M35" s="41">
        <f t="shared" si="6"/>
        <v>2829.3754634549005</v>
      </c>
      <c r="N35" s="42">
        <f t="shared" si="6"/>
        <v>-3974.8411396685747</v>
      </c>
      <c r="O35" s="43">
        <f t="shared" si="6"/>
        <v>-4409.813054604977</v>
      </c>
      <c r="P35" s="37"/>
      <c r="Q35" s="37"/>
      <c r="R35" s="37"/>
    </row>
    <row r="36" spans="1:18" x14ac:dyDescent="0.4">
      <c r="A36" s="7">
        <v>28</v>
      </c>
      <c r="B36" s="76">
        <v>42356</v>
      </c>
      <c r="C36" s="77">
        <v>1</v>
      </c>
      <c r="D36" s="78">
        <v>0.61799999999999999</v>
      </c>
      <c r="E36" s="47">
        <v>1.27</v>
      </c>
      <c r="F36" s="79">
        <v>1.5</v>
      </c>
      <c r="G36" s="20">
        <f t="shared" si="4"/>
        <v>158320.45584654057</v>
      </c>
      <c r="H36" s="20">
        <f t="shared" si="4"/>
        <v>133416.47031590831</v>
      </c>
      <c r="I36" s="20">
        <f t="shared" si="4"/>
        <v>149000.23342667782</v>
      </c>
      <c r="J36" s="41">
        <f t="shared" si="5"/>
        <v>4663.1587128597967</v>
      </c>
      <c r="K36" s="42">
        <f t="shared" si="5"/>
        <v>3855.5959054785176</v>
      </c>
      <c r="L36" s="43">
        <f t="shared" si="5"/>
        <v>4277.5186629668269</v>
      </c>
      <c r="M36" s="41">
        <f t="shared" si="6"/>
        <v>2881.8320845473545</v>
      </c>
      <c r="N36" s="42">
        <f t="shared" si="6"/>
        <v>4896.6067999577172</v>
      </c>
      <c r="O36" s="43">
        <f t="shared" si="6"/>
        <v>6416.2779944502399</v>
      </c>
      <c r="P36" s="37"/>
      <c r="Q36" s="37"/>
      <c r="R36" s="37"/>
    </row>
    <row r="37" spans="1:18" x14ac:dyDescent="0.4">
      <c r="A37" s="7">
        <v>29</v>
      </c>
      <c r="B37" s="76"/>
      <c r="C37" s="77"/>
      <c r="D37" s="78"/>
      <c r="E37" s="47"/>
      <c r="F37" s="79"/>
      <c r="G37" s="20" t="str">
        <f t="shared" si="4"/>
        <v/>
      </c>
      <c r="H37" s="20" t="str">
        <f t="shared" si="4"/>
        <v/>
      </c>
      <c r="I37" s="20" t="str">
        <f t="shared" si="4"/>
        <v/>
      </c>
      <c r="J37" s="41">
        <f t="shared" si="5"/>
        <v>4749.6136753962173</v>
      </c>
      <c r="K37" s="42">
        <f t="shared" si="5"/>
        <v>4002.4941094772494</v>
      </c>
      <c r="L37" s="43">
        <f t="shared" si="5"/>
        <v>4470.0070028003347</v>
      </c>
      <c r="M37" s="41" t="str">
        <f t="shared" si="6"/>
        <v/>
      </c>
      <c r="N37" s="42" t="str">
        <f t="shared" si="6"/>
        <v/>
      </c>
      <c r="O37" s="43" t="str">
        <f t="shared" si="6"/>
        <v/>
      </c>
      <c r="P37" s="37"/>
      <c r="Q37" s="37"/>
      <c r="R37" s="37"/>
    </row>
    <row r="38" spans="1:18" x14ac:dyDescent="0.4">
      <c r="A38" s="7">
        <v>30</v>
      </c>
      <c r="B38" s="76"/>
      <c r="C38" s="77"/>
      <c r="D38" s="78"/>
      <c r="E38" s="47"/>
      <c r="F38" s="79"/>
      <c r="G38" s="20" t="str">
        <f t="shared" si="4"/>
        <v/>
      </c>
      <c r="H38" s="20" t="str">
        <f t="shared" si="4"/>
        <v/>
      </c>
      <c r="I38" s="20" t="str">
        <f t="shared" si="4"/>
        <v/>
      </c>
      <c r="J38" s="41" t="str">
        <f t="shared" si="5"/>
        <v/>
      </c>
      <c r="K38" s="42" t="str">
        <f t="shared" si="5"/>
        <v/>
      </c>
      <c r="L38" s="43" t="str">
        <f t="shared" si="5"/>
        <v/>
      </c>
      <c r="M38" s="41" t="str">
        <f t="shared" si="6"/>
        <v/>
      </c>
      <c r="N38" s="42" t="str">
        <f t="shared" si="6"/>
        <v/>
      </c>
      <c r="O38" s="43" t="str">
        <f t="shared" si="6"/>
        <v/>
      </c>
      <c r="P38" s="37"/>
      <c r="Q38" s="37"/>
      <c r="R38" s="37"/>
    </row>
    <row r="39" spans="1:18" x14ac:dyDescent="0.4">
      <c r="A39" s="7">
        <v>31</v>
      </c>
      <c r="B39" s="76"/>
      <c r="C39" s="77"/>
      <c r="D39" s="78"/>
      <c r="E39" s="47"/>
      <c r="F39" s="79"/>
      <c r="G39" s="20" t="str">
        <f t="shared" si="4"/>
        <v/>
      </c>
      <c r="H39" s="20" t="str">
        <f t="shared" si="4"/>
        <v/>
      </c>
      <c r="I39" s="20" t="str">
        <f t="shared" si="4"/>
        <v/>
      </c>
      <c r="J39" s="41" t="str">
        <f t="shared" si="5"/>
        <v/>
      </c>
      <c r="K39" s="42" t="str">
        <f t="shared" si="5"/>
        <v/>
      </c>
      <c r="L39" s="43" t="str">
        <f t="shared" si="5"/>
        <v/>
      </c>
      <c r="M39" s="41" t="str">
        <f t="shared" si="6"/>
        <v/>
      </c>
      <c r="N39" s="42" t="str">
        <f t="shared" si="6"/>
        <v/>
      </c>
      <c r="O39" s="43" t="str">
        <f t="shared" si="6"/>
        <v/>
      </c>
      <c r="P39" s="37"/>
      <c r="Q39" s="37"/>
      <c r="R39" s="37"/>
    </row>
    <row r="40" spans="1:18" x14ac:dyDescent="0.4">
      <c r="A40" s="7">
        <v>32</v>
      </c>
      <c r="B40" s="76"/>
      <c r="C40" s="77"/>
      <c r="D40" s="78"/>
      <c r="E40" s="47"/>
      <c r="F40" s="79"/>
      <c r="G40" s="20" t="str">
        <f t="shared" si="4"/>
        <v/>
      </c>
      <c r="H40" s="20" t="str">
        <f t="shared" si="4"/>
        <v/>
      </c>
      <c r="I40" s="20" t="str">
        <f t="shared" si="4"/>
        <v/>
      </c>
      <c r="J40" s="41" t="str">
        <f t="shared" si="5"/>
        <v/>
      </c>
      <c r="K40" s="42" t="str">
        <f t="shared" si="5"/>
        <v/>
      </c>
      <c r="L40" s="43" t="str">
        <f t="shared" si="5"/>
        <v/>
      </c>
      <c r="M40" s="41" t="str">
        <f t="shared" si="6"/>
        <v/>
      </c>
      <c r="N40" s="42" t="str">
        <f t="shared" si="6"/>
        <v/>
      </c>
      <c r="O40" s="43" t="str">
        <f t="shared" si="6"/>
        <v/>
      </c>
      <c r="P40" s="37"/>
      <c r="Q40" s="37"/>
      <c r="R40" s="37"/>
    </row>
    <row r="41" spans="1:18" x14ac:dyDescent="0.4">
      <c r="A41" s="7">
        <v>33</v>
      </c>
      <c r="B41" s="76"/>
      <c r="C41" s="77"/>
      <c r="D41" s="78"/>
      <c r="E41" s="47"/>
      <c r="F41" s="79"/>
      <c r="G41" s="20" t="str">
        <f t="shared" si="4"/>
        <v/>
      </c>
      <c r="H41" s="20" t="str">
        <f t="shared" si="4"/>
        <v/>
      </c>
      <c r="I41" s="20" t="str">
        <f t="shared" si="4"/>
        <v/>
      </c>
      <c r="J41" s="41" t="str">
        <f t="shared" si="5"/>
        <v/>
      </c>
      <c r="K41" s="42" t="str">
        <f t="shared" si="5"/>
        <v/>
      </c>
      <c r="L41" s="43" t="str">
        <f t="shared" si="5"/>
        <v/>
      </c>
      <c r="M41" s="41" t="str">
        <f t="shared" si="6"/>
        <v/>
      </c>
      <c r="N41" s="42" t="str">
        <f t="shared" si="6"/>
        <v/>
      </c>
      <c r="O41" s="43" t="str">
        <f t="shared" si="6"/>
        <v/>
      </c>
      <c r="P41" s="37"/>
      <c r="Q41" s="37"/>
      <c r="R41" s="37"/>
    </row>
    <row r="42" spans="1:18" x14ac:dyDescent="0.4">
      <c r="A42" s="7">
        <v>34</v>
      </c>
      <c r="B42" s="76"/>
      <c r="C42" s="77"/>
      <c r="D42" s="78"/>
      <c r="E42" s="47"/>
      <c r="F42" s="79"/>
      <c r="G42" s="20" t="str">
        <f t="shared" ref="G42:I57" si="7">IF(D42="","",G41+M42)</f>
        <v/>
      </c>
      <c r="H42" s="20" t="str">
        <f t="shared" si="7"/>
        <v/>
      </c>
      <c r="I42" s="20" t="str">
        <f t="shared" si="7"/>
        <v/>
      </c>
      <c r="J42" s="41" t="str">
        <f t="shared" si="5"/>
        <v/>
      </c>
      <c r="K42" s="42" t="str">
        <f t="shared" si="5"/>
        <v/>
      </c>
      <c r="L42" s="43" t="str">
        <f t="shared" si="5"/>
        <v/>
      </c>
      <c r="M42" s="41" t="str">
        <f>IF(D42="","",J42*D42)</f>
        <v/>
      </c>
      <c r="N42" s="42" t="str">
        <f t="shared" si="6"/>
        <v/>
      </c>
      <c r="O42" s="43" t="str">
        <f t="shared" si="6"/>
        <v/>
      </c>
      <c r="P42" s="37"/>
      <c r="Q42" s="37"/>
      <c r="R42" s="37"/>
    </row>
    <row r="43" spans="1:18" x14ac:dyDescent="0.4">
      <c r="A43" s="3">
        <v>35</v>
      </c>
      <c r="B43" s="76"/>
      <c r="C43" s="77"/>
      <c r="D43" s="78"/>
      <c r="E43" s="47"/>
      <c r="F43" s="79"/>
      <c r="G43" s="20" t="str">
        <f>IF(D43="","",G42+M43)</f>
        <v/>
      </c>
      <c r="H43" s="20" t="str">
        <f t="shared" si="7"/>
        <v/>
      </c>
      <c r="I43" s="20" t="str">
        <f t="shared" si="7"/>
        <v/>
      </c>
      <c r="J43" s="41" t="str">
        <f t="shared" si="5"/>
        <v/>
      </c>
      <c r="K43" s="42" t="str">
        <f t="shared" si="5"/>
        <v/>
      </c>
      <c r="L43" s="43" t="str">
        <f t="shared" si="5"/>
        <v/>
      </c>
      <c r="M43" s="41" t="str">
        <f t="shared" si="6"/>
        <v/>
      </c>
      <c r="N43" s="42" t="str">
        <f t="shared" si="6"/>
        <v/>
      </c>
      <c r="O43" s="43" t="str">
        <f t="shared" si="6"/>
        <v/>
      </c>
    </row>
    <row r="44" spans="1:18" x14ac:dyDescent="0.4">
      <c r="A44" s="7">
        <v>36</v>
      </c>
      <c r="B44" s="76"/>
      <c r="C44" s="77"/>
      <c r="D44" s="78"/>
      <c r="E44" s="47"/>
      <c r="F44" s="79"/>
      <c r="G44" s="20" t="str">
        <f t="shared" ref="G44:I58" si="8">IF(D44="","",G43+M44)</f>
        <v/>
      </c>
      <c r="H44" s="20" t="str">
        <f t="shared" si="7"/>
        <v/>
      </c>
      <c r="I44" s="20" t="str">
        <f t="shared" si="7"/>
        <v/>
      </c>
      <c r="J44" s="41" t="str">
        <f>IF(G43="","",G43*0.03)</f>
        <v/>
      </c>
      <c r="K44" s="42" t="str">
        <f t="shared" si="5"/>
        <v/>
      </c>
      <c r="L44" s="43" t="str">
        <f t="shared" si="5"/>
        <v/>
      </c>
      <c r="M44" s="41" t="str">
        <f>IF(D44="","",J44*D44)</f>
        <v/>
      </c>
      <c r="N44" s="42" t="str">
        <f t="shared" si="6"/>
        <v/>
      </c>
      <c r="O44" s="43" t="str">
        <f t="shared" si="6"/>
        <v/>
      </c>
    </row>
    <row r="45" spans="1:18" x14ac:dyDescent="0.4">
      <c r="A45" s="7">
        <v>37</v>
      </c>
      <c r="B45" s="76"/>
      <c r="C45" s="77"/>
      <c r="D45" s="78"/>
      <c r="E45" s="47"/>
      <c r="F45" s="79"/>
      <c r="G45" s="20" t="str">
        <f t="shared" si="8"/>
        <v/>
      </c>
      <c r="H45" s="20" t="str">
        <f t="shared" si="7"/>
        <v/>
      </c>
      <c r="I45" s="20" t="str">
        <f t="shared" si="7"/>
        <v/>
      </c>
      <c r="J45" s="41" t="str">
        <f t="shared" si="5"/>
        <v/>
      </c>
      <c r="K45" s="42" t="str">
        <f t="shared" si="5"/>
        <v/>
      </c>
      <c r="L45" s="43" t="str">
        <f t="shared" si="5"/>
        <v/>
      </c>
      <c r="M45" s="41" t="str">
        <f t="shared" si="6"/>
        <v/>
      </c>
      <c r="N45" s="42" t="str">
        <f t="shared" si="6"/>
        <v/>
      </c>
      <c r="O45" s="43" t="str">
        <f t="shared" si="6"/>
        <v/>
      </c>
    </row>
    <row r="46" spans="1:18" x14ac:dyDescent="0.4">
      <c r="A46" s="7">
        <v>38</v>
      </c>
      <c r="B46" s="76"/>
      <c r="C46" s="77"/>
      <c r="D46" s="78"/>
      <c r="E46" s="47"/>
      <c r="F46" s="79"/>
      <c r="G46" s="20" t="str">
        <f t="shared" si="8"/>
        <v/>
      </c>
      <c r="H46" s="20" t="str">
        <f t="shared" si="7"/>
        <v/>
      </c>
      <c r="I46" s="20" t="str">
        <f t="shared" si="7"/>
        <v/>
      </c>
      <c r="J46" s="41" t="str">
        <f t="shared" si="5"/>
        <v/>
      </c>
      <c r="K46" s="42" t="str">
        <f t="shared" si="5"/>
        <v/>
      </c>
      <c r="L46" s="43" t="str">
        <f t="shared" si="5"/>
        <v/>
      </c>
      <c r="M46" s="41" t="str">
        <f t="shared" si="6"/>
        <v/>
      </c>
      <c r="N46" s="42" t="str">
        <f t="shared" si="6"/>
        <v/>
      </c>
      <c r="O46" s="43" t="str">
        <f t="shared" si="6"/>
        <v/>
      </c>
    </row>
    <row r="47" spans="1:18" x14ac:dyDescent="0.4">
      <c r="A47" s="7">
        <v>39</v>
      </c>
      <c r="B47" s="76"/>
      <c r="C47" s="77"/>
      <c r="D47" s="78"/>
      <c r="E47" s="47"/>
      <c r="F47" s="79"/>
      <c r="G47" s="20" t="str">
        <f t="shared" si="8"/>
        <v/>
      </c>
      <c r="H47" s="20" t="str">
        <f t="shared" si="7"/>
        <v/>
      </c>
      <c r="I47" s="20" t="str">
        <f t="shared" si="7"/>
        <v/>
      </c>
      <c r="J47" s="41" t="str">
        <f t="shared" si="5"/>
        <v/>
      </c>
      <c r="K47" s="42" t="str">
        <f t="shared" si="5"/>
        <v/>
      </c>
      <c r="L47" s="43" t="str">
        <f t="shared" si="5"/>
        <v/>
      </c>
      <c r="M47" s="41" t="str">
        <f t="shared" si="6"/>
        <v/>
      </c>
      <c r="N47" s="42" t="str">
        <f t="shared" si="6"/>
        <v/>
      </c>
      <c r="O47" s="43" t="str">
        <f t="shared" si="6"/>
        <v/>
      </c>
    </row>
    <row r="48" spans="1:18" x14ac:dyDescent="0.4">
      <c r="A48" s="7">
        <v>40</v>
      </c>
      <c r="B48" s="76"/>
      <c r="C48" s="77"/>
      <c r="D48" s="78"/>
      <c r="E48" s="47"/>
      <c r="F48" s="79"/>
      <c r="G48" s="20" t="str">
        <f t="shared" si="8"/>
        <v/>
      </c>
      <c r="H48" s="20" t="str">
        <f t="shared" si="7"/>
        <v/>
      </c>
      <c r="I48" s="20" t="str">
        <f t="shared" si="7"/>
        <v/>
      </c>
      <c r="J48" s="41" t="str">
        <f t="shared" si="5"/>
        <v/>
      </c>
      <c r="K48" s="42" t="str">
        <f t="shared" si="5"/>
        <v/>
      </c>
      <c r="L48" s="43" t="str">
        <f t="shared" si="5"/>
        <v/>
      </c>
      <c r="M48" s="41" t="str">
        <f t="shared" si="6"/>
        <v/>
      </c>
      <c r="N48" s="42" t="str">
        <f t="shared" si="6"/>
        <v/>
      </c>
      <c r="O48" s="43" t="str">
        <f t="shared" si="6"/>
        <v/>
      </c>
    </row>
    <row r="49" spans="1:15" x14ac:dyDescent="0.4">
      <c r="A49" s="7">
        <v>41</v>
      </c>
      <c r="B49" s="76"/>
      <c r="C49" s="77"/>
      <c r="D49" s="78"/>
      <c r="E49" s="47"/>
      <c r="F49" s="79"/>
      <c r="G49" s="20" t="str">
        <f t="shared" si="8"/>
        <v/>
      </c>
      <c r="H49" s="20" t="str">
        <f t="shared" si="7"/>
        <v/>
      </c>
      <c r="I49" s="20" t="str">
        <f t="shared" si="7"/>
        <v/>
      </c>
      <c r="J49" s="41" t="str">
        <f t="shared" si="5"/>
        <v/>
      </c>
      <c r="K49" s="42" t="str">
        <f t="shared" si="5"/>
        <v/>
      </c>
      <c r="L49" s="43" t="str">
        <f t="shared" si="5"/>
        <v/>
      </c>
      <c r="M49" s="41" t="str">
        <f t="shared" si="6"/>
        <v/>
      </c>
      <c r="N49" s="42" t="str">
        <f t="shared" si="6"/>
        <v/>
      </c>
      <c r="O49" s="43" t="str">
        <f t="shared" si="6"/>
        <v/>
      </c>
    </row>
    <row r="50" spans="1:15" x14ac:dyDescent="0.4">
      <c r="A50" s="7">
        <v>42</v>
      </c>
      <c r="B50" s="76"/>
      <c r="C50" s="77"/>
      <c r="D50" s="78"/>
      <c r="E50" s="47"/>
      <c r="F50" s="79"/>
      <c r="G50" s="20" t="str">
        <f t="shared" si="8"/>
        <v/>
      </c>
      <c r="H50" s="20" t="str">
        <f t="shared" si="7"/>
        <v/>
      </c>
      <c r="I50" s="20" t="str">
        <f t="shared" si="7"/>
        <v/>
      </c>
      <c r="J50" s="41" t="str">
        <f t="shared" si="5"/>
        <v/>
      </c>
      <c r="K50" s="42" t="str">
        <f t="shared" si="5"/>
        <v/>
      </c>
      <c r="L50" s="43" t="str">
        <f t="shared" si="5"/>
        <v/>
      </c>
      <c r="M50" s="41" t="str">
        <f t="shared" si="6"/>
        <v/>
      </c>
      <c r="N50" s="42" t="str">
        <f t="shared" si="6"/>
        <v/>
      </c>
      <c r="O50" s="43" t="str">
        <f t="shared" si="6"/>
        <v/>
      </c>
    </row>
    <row r="51" spans="1:15" x14ac:dyDescent="0.4">
      <c r="A51" s="7">
        <v>43</v>
      </c>
      <c r="B51" s="76"/>
      <c r="C51" s="77"/>
      <c r="D51" s="78"/>
      <c r="E51" s="47"/>
      <c r="F51" s="79"/>
      <c r="G51" s="20" t="str">
        <f t="shared" si="8"/>
        <v/>
      </c>
      <c r="H51" s="20" t="str">
        <f t="shared" si="7"/>
        <v/>
      </c>
      <c r="I51" s="20" t="str">
        <f t="shared" si="7"/>
        <v/>
      </c>
      <c r="J51" s="41" t="str">
        <f t="shared" si="5"/>
        <v/>
      </c>
      <c r="K51" s="42" t="str">
        <f t="shared" si="5"/>
        <v/>
      </c>
      <c r="L51" s="43" t="str">
        <f t="shared" si="5"/>
        <v/>
      </c>
      <c r="M51" s="41" t="str">
        <f t="shared" si="6"/>
        <v/>
      </c>
      <c r="N51" s="42" t="str">
        <f t="shared" si="6"/>
        <v/>
      </c>
      <c r="O51" s="43" t="str">
        <f t="shared" si="6"/>
        <v/>
      </c>
    </row>
    <row r="52" spans="1:15" x14ac:dyDescent="0.4">
      <c r="A52" s="7">
        <v>44</v>
      </c>
      <c r="B52" s="76"/>
      <c r="C52" s="77"/>
      <c r="D52" s="78"/>
      <c r="E52" s="47"/>
      <c r="F52" s="79"/>
      <c r="G52" s="20" t="str">
        <f t="shared" si="8"/>
        <v/>
      </c>
      <c r="H52" s="20" t="str">
        <f t="shared" si="7"/>
        <v/>
      </c>
      <c r="I52" s="20" t="str">
        <f t="shared" si="7"/>
        <v/>
      </c>
      <c r="J52" s="41" t="str">
        <f t="shared" si="5"/>
        <v/>
      </c>
      <c r="K52" s="42" t="str">
        <f t="shared" si="5"/>
        <v/>
      </c>
      <c r="L52" s="43" t="str">
        <f t="shared" si="5"/>
        <v/>
      </c>
      <c r="M52" s="41" t="str">
        <f t="shared" si="6"/>
        <v/>
      </c>
      <c r="N52" s="42" t="str">
        <f t="shared" si="6"/>
        <v/>
      </c>
      <c r="O52" s="43" t="str">
        <f t="shared" si="6"/>
        <v/>
      </c>
    </row>
    <row r="53" spans="1:15" x14ac:dyDescent="0.4">
      <c r="A53" s="7">
        <v>45</v>
      </c>
      <c r="B53" s="76"/>
      <c r="C53" s="77"/>
      <c r="D53" s="78"/>
      <c r="E53" s="47"/>
      <c r="F53" s="79"/>
      <c r="G53" s="20" t="str">
        <f t="shared" si="8"/>
        <v/>
      </c>
      <c r="H53" s="20" t="str">
        <f t="shared" si="7"/>
        <v/>
      </c>
      <c r="I53" s="20" t="str">
        <f t="shared" si="7"/>
        <v/>
      </c>
      <c r="J53" s="41" t="str">
        <f t="shared" si="5"/>
        <v/>
      </c>
      <c r="K53" s="42" t="str">
        <f t="shared" si="5"/>
        <v/>
      </c>
      <c r="L53" s="43" t="str">
        <f t="shared" si="5"/>
        <v/>
      </c>
      <c r="M53" s="41" t="str">
        <f t="shared" si="6"/>
        <v/>
      </c>
      <c r="N53" s="42" t="str">
        <f t="shared" si="6"/>
        <v/>
      </c>
      <c r="O53" s="43" t="str">
        <f t="shared" si="6"/>
        <v/>
      </c>
    </row>
    <row r="54" spans="1:15" x14ac:dyDescent="0.4">
      <c r="A54" s="7">
        <v>46</v>
      </c>
      <c r="B54" s="76"/>
      <c r="C54" s="77"/>
      <c r="D54" s="78"/>
      <c r="E54" s="47"/>
      <c r="F54" s="79"/>
      <c r="G54" s="20" t="str">
        <f t="shared" si="8"/>
        <v/>
      </c>
      <c r="H54" s="20" t="str">
        <f t="shared" si="7"/>
        <v/>
      </c>
      <c r="I54" s="20" t="str">
        <f t="shared" si="7"/>
        <v/>
      </c>
      <c r="J54" s="41" t="str">
        <f t="shared" si="5"/>
        <v/>
      </c>
      <c r="K54" s="42" t="str">
        <f t="shared" si="5"/>
        <v/>
      </c>
      <c r="L54" s="43" t="str">
        <f t="shared" si="5"/>
        <v/>
      </c>
      <c r="M54" s="41" t="str">
        <f t="shared" si="6"/>
        <v/>
      </c>
      <c r="N54" s="42" t="str">
        <f t="shared" si="6"/>
        <v/>
      </c>
      <c r="O54" s="43" t="str">
        <f t="shared" si="6"/>
        <v/>
      </c>
    </row>
    <row r="55" spans="1:15" x14ac:dyDescent="0.4">
      <c r="A55" s="7">
        <v>47</v>
      </c>
      <c r="B55" s="76"/>
      <c r="C55" s="77"/>
      <c r="D55" s="78"/>
      <c r="E55" s="47"/>
      <c r="F55" s="79"/>
      <c r="G55" s="20" t="str">
        <f t="shared" si="8"/>
        <v/>
      </c>
      <c r="H55" s="20" t="str">
        <f t="shared" si="7"/>
        <v/>
      </c>
      <c r="I55" s="20" t="str">
        <f t="shared" si="7"/>
        <v/>
      </c>
      <c r="J55" s="41" t="str">
        <f t="shared" si="5"/>
        <v/>
      </c>
      <c r="K55" s="42" t="str">
        <f t="shared" si="5"/>
        <v/>
      </c>
      <c r="L55" s="43" t="str">
        <f t="shared" si="5"/>
        <v/>
      </c>
      <c r="M55" s="41" t="str">
        <f t="shared" si="6"/>
        <v/>
      </c>
      <c r="N55" s="42" t="str">
        <f t="shared" si="6"/>
        <v/>
      </c>
      <c r="O55" s="43" t="str">
        <f t="shared" si="6"/>
        <v/>
      </c>
    </row>
    <row r="56" spans="1:15" x14ac:dyDescent="0.4">
      <c r="A56" s="7">
        <v>48</v>
      </c>
      <c r="B56" s="76"/>
      <c r="C56" s="77"/>
      <c r="D56" s="78"/>
      <c r="E56" s="47"/>
      <c r="F56" s="79"/>
      <c r="G56" s="20" t="str">
        <f t="shared" si="8"/>
        <v/>
      </c>
      <c r="H56" s="20" t="str">
        <f t="shared" si="7"/>
        <v/>
      </c>
      <c r="I56" s="20" t="str">
        <f t="shared" si="7"/>
        <v/>
      </c>
      <c r="J56" s="41" t="str">
        <f t="shared" si="5"/>
        <v/>
      </c>
      <c r="K56" s="42" t="str">
        <f t="shared" si="5"/>
        <v/>
      </c>
      <c r="L56" s="43" t="str">
        <f t="shared" si="5"/>
        <v/>
      </c>
      <c r="M56" s="41" t="str">
        <f t="shared" si="6"/>
        <v/>
      </c>
      <c r="N56" s="42" t="str">
        <f t="shared" si="6"/>
        <v/>
      </c>
      <c r="O56" s="43" t="str">
        <f t="shared" si="6"/>
        <v/>
      </c>
    </row>
    <row r="57" spans="1:15" x14ac:dyDescent="0.4">
      <c r="A57" s="7">
        <v>49</v>
      </c>
      <c r="B57" s="76"/>
      <c r="C57" s="77"/>
      <c r="D57" s="78"/>
      <c r="E57" s="47"/>
      <c r="F57" s="79"/>
      <c r="G57" s="20" t="str">
        <f t="shared" si="8"/>
        <v/>
      </c>
      <c r="H57" s="20" t="str">
        <f t="shared" si="7"/>
        <v/>
      </c>
      <c r="I57" s="20" t="str">
        <f t="shared" si="7"/>
        <v/>
      </c>
      <c r="J57" s="41" t="str">
        <f t="shared" si="5"/>
        <v/>
      </c>
      <c r="K57" s="42" t="str">
        <f t="shared" si="5"/>
        <v/>
      </c>
      <c r="L57" s="43" t="str">
        <f t="shared" si="5"/>
        <v/>
      </c>
      <c r="M57" s="41" t="str">
        <f t="shared" si="6"/>
        <v/>
      </c>
      <c r="N57" s="42" t="str">
        <f t="shared" si="6"/>
        <v/>
      </c>
      <c r="O57" s="43" t="str">
        <f t="shared" si="6"/>
        <v/>
      </c>
    </row>
    <row r="58" spans="1:15" ht="19.5" thickBot="1" x14ac:dyDescent="0.45">
      <c r="A58" s="7">
        <v>50</v>
      </c>
      <c r="B58" s="80"/>
      <c r="C58" s="81"/>
      <c r="D58" s="82"/>
      <c r="E58" s="83"/>
      <c r="F58" s="84"/>
      <c r="G58" s="20" t="str">
        <f t="shared" si="8"/>
        <v/>
      </c>
      <c r="H58" s="20" t="str">
        <f t="shared" si="8"/>
        <v/>
      </c>
      <c r="I58" s="20" t="str">
        <f t="shared" si="8"/>
        <v/>
      </c>
      <c r="J58" s="41" t="str">
        <f t="shared" si="5"/>
        <v/>
      </c>
      <c r="K58" s="42" t="str">
        <f t="shared" si="5"/>
        <v/>
      </c>
      <c r="L58" s="43" t="str">
        <f t="shared" si="5"/>
        <v/>
      </c>
      <c r="M58" s="41" t="str">
        <f t="shared" si="6"/>
        <v/>
      </c>
      <c r="N58" s="42" t="str">
        <f t="shared" si="6"/>
        <v/>
      </c>
      <c r="O58" s="43" t="str">
        <f t="shared" si="6"/>
        <v/>
      </c>
    </row>
    <row r="59" spans="1:15" ht="19.5" thickBot="1" x14ac:dyDescent="0.45">
      <c r="A59" s="7"/>
      <c r="B59" s="85" t="s">
        <v>5</v>
      </c>
      <c r="C59" s="86"/>
      <c r="D59" s="5">
        <f>COUNTIF(D9:D58,0.618)</f>
        <v>27</v>
      </c>
      <c r="E59" s="5">
        <f>COUNTIF(E9:E58,1.27)</f>
        <v>17</v>
      </c>
      <c r="F59" s="6">
        <f>COUNTIF(F9:F58,1.5)</f>
        <v>17</v>
      </c>
      <c r="G59" s="53">
        <f>M59+G8</f>
        <v>158320.45584654063</v>
      </c>
      <c r="H59" s="54">
        <f>N59+H8</f>
        <v>133416.47031590831</v>
      </c>
      <c r="I59" s="55">
        <f>O59+I8</f>
        <v>149000.23342667785</v>
      </c>
      <c r="J59" s="51" t="s">
        <v>28</v>
      </c>
      <c r="K59" s="68">
        <f>B36-B9</f>
        <v>324</v>
      </c>
      <c r="L59" s="52" t="s">
        <v>29</v>
      </c>
      <c r="M59" s="63">
        <f>SUM(M9:M58)</f>
        <v>58320.455846540623</v>
      </c>
      <c r="N59" s="64">
        <f>SUM(N9:N58)</f>
        <v>33416.470315908315</v>
      </c>
      <c r="O59" s="65">
        <f>SUM(O9:O58)</f>
        <v>49000.233426677842</v>
      </c>
    </row>
    <row r="60" spans="1:15" ht="19.5" thickBot="1" x14ac:dyDescent="0.45">
      <c r="A60" s="7"/>
      <c r="B60" s="93" t="s">
        <v>6</v>
      </c>
      <c r="C60" s="94"/>
      <c r="D60" s="5">
        <f>COUNTIF(D9:D58,-1)</f>
        <v>1</v>
      </c>
      <c r="E60" s="5">
        <f>COUNTIF(E9:E58,-1)</f>
        <v>11</v>
      </c>
      <c r="F60" s="6">
        <f>COUNTIF(F9:F58,-1)</f>
        <v>11</v>
      </c>
      <c r="G60" s="87" t="s">
        <v>27</v>
      </c>
      <c r="H60" s="88"/>
      <c r="I60" s="89"/>
      <c r="J60" s="87" t="s">
        <v>30</v>
      </c>
      <c r="K60" s="88"/>
      <c r="L60" s="89"/>
      <c r="M60" s="7"/>
      <c r="N60" s="3"/>
      <c r="O60" s="4"/>
    </row>
    <row r="61" spans="1:15" ht="19.5" thickBot="1" x14ac:dyDescent="0.45">
      <c r="A61" s="7"/>
      <c r="B61" s="93" t="s">
        <v>31</v>
      </c>
      <c r="C61" s="94"/>
      <c r="D61" s="5">
        <f>COUNTIF(D9:D58,0)</f>
        <v>0</v>
      </c>
      <c r="E61" s="5">
        <f>COUNTIF(E9:E58,0)</f>
        <v>0</v>
      </c>
      <c r="F61" s="5">
        <f>COUNTIF(F9:F58,0)</f>
        <v>0</v>
      </c>
      <c r="G61" s="59">
        <f>G59/G8</f>
        <v>1.5832045584654062</v>
      </c>
      <c r="H61" s="60">
        <f t="shared" ref="H61" si="9">H59/H8</f>
        <v>1.3341647031590831</v>
      </c>
      <c r="I61" s="61">
        <f>I59/I8</f>
        <v>1.4900023342667785</v>
      </c>
      <c r="J61" s="49">
        <f>(G61-100%)*30/K59</f>
        <v>5.4000422080130207E-2</v>
      </c>
      <c r="K61" s="49">
        <f>(H61-100%)*30/K59</f>
        <v>3.0941176218433619E-2</v>
      </c>
      <c r="L61" s="50">
        <f>(I61-100%)*30/K59</f>
        <v>4.5370586506183197E-2</v>
      </c>
      <c r="M61" s="8"/>
      <c r="N61" s="2"/>
      <c r="O61" s="9"/>
    </row>
    <row r="62" spans="1:15" ht="19.5" thickBot="1" x14ac:dyDescent="0.45">
      <c r="A62" s="3"/>
      <c r="B62" s="87" t="s">
        <v>4</v>
      </c>
      <c r="C62" s="88"/>
      <c r="D62" s="62">
        <f t="shared" ref="D62:E62" si="10">D59/(D59+D60+D61)</f>
        <v>0.9642857142857143</v>
      </c>
      <c r="E62" s="57">
        <f t="shared" si="10"/>
        <v>0.6071428571428571</v>
      </c>
      <c r="F62" s="58">
        <f>F59/(F59+F60+F61)</f>
        <v>0.6071428571428571</v>
      </c>
    </row>
    <row r="64" spans="1:15" x14ac:dyDescent="0.4">
      <c r="D64" s="56"/>
      <c r="E64" s="56"/>
      <c r="F64" s="56"/>
    </row>
  </sheetData>
  <mergeCells count="11">
    <mergeCell ref="B60:C60"/>
    <mergeCell ref="G60:I60"/>
    <mergeCell ref="J60:L60"/>
    <mergeCell ref="B61:C61"/>
    <mergeCell ref="B62:C62"/>
    <mergeCell ref="B59:C59"/>
    <mergeCell ref="G6:I6"/>
    <mergeCell ref="J6:L6"/>
    <mergeCell ref="M6:O6"/>
    <mergeCell ref="J8:L8"/>
    <mergeCell ref="M8:O8"/>
  </mergeCells>
  <phoneticPr fontId="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1D013-AA00-44BC-A20C-A5890A5EB7C5}">
  <dimension ref="A2:A2007"/>
  <sheetViews>
    <sheetView zoomScale="85" zoomScaleNormal="85" workbookViewId="0">
      <selection activeCell="A2" sqref="A2"/>
    </sheetView>
  </sheetViews>
  <sheetFormatPr defaultRowHeight="18.75" x14ac:dyDescent="0.4"/>
  <cols>
    <col min="1" max="1" width="6.875" style="67" bestFit="1" customWidth="1"/>
  </cols>
  <sheetData>
    <row r="2" spans="1:1" x14ac:dyDescent="0.4">
      <c r="A2" s="67" t="s">
        <v>32</v>
      </c>
    </row>
    <row r="43" spans="1:1" x14ac:dyDescent="0.4">
      <c r="A43" s="67" t="s">
        <v>33</v>
      </c>
    </row>
    <row r="83" spans="1:1" x14ac:dyDescent="0.4">
      <c r="A83" s="67" t="s">
        <v>35</v>
      </c>
    </row>
    <row r="123" spans="1:1" x14ac:dyDescent="0.4">
      <c r="A123" s="67" t="s">
        <v>36</v>
      </c>
    </row>
    <row r="163" spans="1:1" x14ac:dyDescent="0.4">
      <c r="A163" s="67" t="s">
        <v>37</v>
      </c>
    </row>
    <row r="203" spans="1:1" x14ac:dyDescent="0.4">
      <c r="A203" s="67" t="s">
        <v>38</v>
      </c>
    </row>
    <row r="243" spans="1:1" x14ac:dyDescent="0.4">
      <c r="A243" s="67" t="s">
        <v>39</v>
      </c>
    </row>
    <row r="283" spans="1:1" x14ac:dyDescent="0.4">
      <c r="A283" s="67" t="s">
        <v>40</v>
      </c>
    </row>
    <row r="323" spans="1:1" x14ac:dyDescent="0.4">
      <c r="A323" s="67" t="s">
        <v>41</v>
      </c>
    </row>
    <row r="363" spans="1:1" x14ac:dyDescent="0.4">
      <c r="A363" s="67" t="s">
        <v>42</v>
      </c>
    </row>
    <row r="403" spans="1:1" x14ac:dyDescent="0.4">
      <c r="A403" s="67" t="s">
        <v>43</v>
      </c>
    </row>
    <row r="443" spans="1:1" x14ac:dyDescent="0.4">
      <c r="A443" s="70" t="s">
        <v>44</v>
      </c>
    </row>
    <row r="483" spans="1:1" x14ac:dyDescent="0.4">
      <c r="A483" s="67" t="s">
        <v>45</v>
      </c>
    </row>
    <row r="523" spans="1:1" x14ac:dyDescent="0.4">
      <c r="A523" s="67" t="s">
        <v>46</v>
      </c>
    </row>
    <row r="563" spans="1:1" x14ac:dyDescent="0.4">
      <c r="A563" s="67" t="s">
        <v>47</v>
      </c>
    </row>
    <row r="603" spans="1:1" x14ac:dyDescent="0.4">
      <c r="A603" s="67" t="s">
        <v>48</v>
      </c>
    </row>
    <row r="643" spans="1:1" x14ac:dyDescent="0.4">
      <c r="A643" s="67" t="s">
        <v>49</v>
      </c>
    </row>
    <row r="683" spans="1:1" x14ac:dyDescent="0.4">
      <c r="A683" s="67" t="s">
        <v>50</v>
      </c>
    </row>
    <row r="723" spans="1:1" x14ac:dyDescent="0.4">
      <c r="A723" s="67" t="s">
        <v>51</v>
      </c>
    </row>
    <row r="763" spans="1:1" x14ac:dyDescent="0.4">
      <c r="A763" s="67" t="s">
        <v>52</v>
      </c>
    </row>
    <row r="803" spans="1:1" x14ac:dyDescent="0.4">
      <c r="A803" s="67" t="s">
        <v>53</v>
      </c>
    </row>
    <row r="843" spans="1:1" x14ac:dyDescent="0.4">
      <c r="A843" s="67" t="s">
        <v>54</v>
      </c>
    </row>
    <row r="883" spans="1:1" x14ac:dyDescent="0.4">
      <c r="A883" s="67" t="s">
        <v>55</v>
      </c>
    </row>
    <row r="923" spans="1:1" x14ac:dyDescent="0.4">
      <c r="A923" s="67" t="s">
        <v>56</v>
      </c>
    </row>
    <row r="963" spans="1:1" x14ac:dyDescent="0.4">
      <c r="A963" s="67" t="s">
        <v>57</v>
      </c>
    </row>
    <row r="1003" spans="1:1" x14ac:dyDescent="0.4">
      <c r="A1003" s="67" t="s">
        <v>58</v>
      </c>
    </row>
    <row r="1043" spans="1:1" x14ac:dyDescent="0.4">
      <c r="A1043" s="67" t="s">
        <v>59</v>
      </c>
    </row>
    <row r="1083" spans="1:1" x14ac:dyDescent="0.4">
      <c r="A1083" s="67" t="s">
        <v>60</v>
      </c>
    </row>
    <row r="1123" spans="1:1" x14ac:dyDescent="0.4">
      <c r="A1123" s="67" t="s">
        <v>61</v>
      </c>
    </row>
    <row r="1163" spans="1:1" x14ac:dyDescent="0.4">
      <c r="A1163" s="67" t="s">
        <v>62</v>
      </c>
    </row>
    <row r="1203" spans="1:1" x14ac:dyDescent="0.4">
      <c r="A1203" s="67" t="s">
        <v>63</v>
      </c>
    </row>
    <row r="1243" spans="1:1" x14ac:dyDescent="0.4">
      <c r="A1243" s="67" t="s">
        <v>64</v>
      </c>
    </row>
    <row r="1283" spans="1:1" x14ac:dyDescent="0.4">
      <c r="A1283" s="67" t="s">
        <v>65</v>
      </c>
    </row>
    <row r="1323" spans="1:1" x14ac:dyDescent="0.4">
      <c r="A1323" s="67" t="s">
        <v>66</v>
      </c>
    </row>
    <row r="1363" spans="1:1" x14ac:dyDescent="0.4">
      <c r="A1363" s="67" t="s">
        <v>67</v>
      </c>
    </row>
    <row r="1406" spans="1:1" x14ac:dyDescent="0.4">
      <c r="A1406" s="67" t="s">
        <v>68</v>
      </c>
    </row>
    <row r="1449" spans="1:1" x14ac:dyDescent="0.4">
      <c r="A1449" s="67" t="s">
        <v>69</v>
      </c>
    </row>
    <row r="1492" spans="1:1" x14ac:dyDescent="0.4">
      <c r="A1492" s="67" t="s">
        <v>70</v>
      </c>
    </row>
    <row r="1535" spans="1:1" x14ac:dyDescent="0.4">
      <c r="A1535" s="67" t="s">
        <v>71</v>
      </c>
    </row>
    <row r="1578" spans="1:1" x14ac:dyDescent="0.4">
      <c r="A1578" s="67" t="s">
        <v>72</v>
      </c>
    </row>
    <row r="1621" spans="1:1" x14ac:dyDescent="0.4">
      <c r="A1621" s="67" t="s">
        <v>73</v>
      </c>
    </row>
    <row r="1664" spans="1:1" x14ac:dyDescent="0.4">
      <c r="A1664" s="67" t="s">
        <v>74</v>
      </c>
    </row>
    <row r="1707" spans="1:1" x14ac:dyDescent="0.4">
      <c r="A1707" s="67" t="s">
        <v>75</v>
      </c>
    </row>
    <row r="1750" spans="1:1" x14ac:dyDescent="0.4">
      <c r="A1750" s="67" t="s">
        <v>76</v>
      </c>
    </row>
    <row r="1793" spans="1:1" x14ac:dyDescent="0.4">
      <c r="A1793" s="67" t="s">
        <v>77</v>
      </c>
    </row>
    <row r="1836" spans="1:1" x14ac:dyDescent="0.4">
      <c r="A1836" s="67" t="s">
        <v>78</v>
      </c>
    </row>
    <row r="1879" spans="1:1" x14ac:dyDescent="0.4">
      <c r="A1879" s="67" t="s">
        <v>79</v>
      </c>
    </row>
    <row r="1921" spans="1:1" x14ac:dyDescent="0.4">
      <c r="A1921" s="67" t="s">
        <v>80</v>
      </c>
    </row>
    <row r="1964" spans="1:1" x14ac:dyDescent="0.4">
      <c r="A1964" s="67" t="s">
        <v>81</v>
      </c>
    </row>
    <row r="2007" spans="1:1" x14ac:dyDescent="0.4">
      <c r="A2007" s="67" t="s">
        <v>82</v>
      </c>
    </row>
  </sheetData>
  <phoneticPr fontId="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64"/>
  <sheetViews>
    <sheetView zoomScaleNormal="100" workbookViewId="0">
      <pane xSplit="1" ySplit="8" topLeftCell="B9" activePane="bottomRight" state="frozen"/>
      <selection activeCell="C55" sqref="C55"/>
      <selection pane="topRight" activeCell="C55" sqref="C55"/>
      <selection pane="bottomLeft" activeCell="C55" sqref="C55"/>
      <selection pane="bottomRight" activeCell="I24" sqref="I24"/>
    </sheetView>
  </sheetViews>
  <sheetFormatPr defaultRowHeight="18.75" x14ac:dyDescent="0.4"/>
  <cols>
    <col min="1" max="1" width="4.875" customWidth="1"/>
    <col min="2" max="2" width="12" customWidth="1"/>
    <col min="3" max="3" width="10.625" customWidth="1"/>
    <col min="4" max="6" width="8.25" customWidth="1"/>
    <col min="7" max="7" width="9.875" customWidth="1"/>
    <col min="10" max="12" width="9.875" bestFit="1" customWidth="1"/>
    <col min="13" max="15" width="7.75" customWidth="1"/>
  </cols>
  <sheetData>
    <row r="1" spans="1:18" x14ac:dyDescent="0.4">
      <c r="A1" s="1" t="s">
        <v>7</v>
      </c>
      <c r="C1" t="s">
        <v>99</v>
      </c>
    </row>
    <row r="2" spans="1:18" x14ac:dyDescent="0.4">
      <c r="A2" s="1" t="s">
        <v>8</v>
      </c>
      <c r="C2" t="s">
        <v>88</v>
      </c>
    </row>
    <row r="3" spans="1:18" x14ac:dyDescent="0.4">
      <c r="A3" s="1" t="s">
        <v>10</v>
      </c>
      <c r="C3" s="26">
        <v>100000</v>
      </c>
    </row>
    <row r="4" spans="1:18" x14ac:dyDescent="0.4">
      <c r="A4" s="1" t="s">
        <v>11</v>
      </c>
      <c r="C4" s="26" t="s">
        <v>102</v>
      </c>
    </row>
    <row r="5" spans="1:18" ht="19.5" thickBot="1" x14ac:dyDescent="0.45">
      <c r="A5" s="1" t="s">
        <v>12</v>
      </c>
      <c r="C5" s="26" t="s">
        <v>101</v>
      </c>
    </row>
    <row r="6" spans="1:18" ht="19.5" thickBot="1" x14ac:dyDescent="0.45">
      <c r="A6" s="21" t="s">
        <v>0</v>
      </c>
      <c r="B6" s="21" t="s">
        <v>1</v>
      </c>
      <c r="C6" s="21" t="s">
        <v>1</v>
      </c>
      <c r="D6" s="44" t="s">
        <v>23</v>
      </c>
      <c r="E6" s="22"/>
      <c r="F6" s="23"/>
      <c r="G6" s="87" t="s">
        <v>3</v>
      </c>
      <c r="H6" s="88"/>
      <c r="I6" s="89"/>
      <c r="J6" s="87" t="s">
        <v>100</v>
      </c>
      <c r="K6" s="88"/>
      <c r="L6" s="89"/>
      <c r="M6" s="87" t="s">
        <v>22</v>
      </c>
      <c r="N6" s="88"/>
      <c r="O6" s="89"/>
    </row>
    <row r="7" spans="1:18" ht="19.5" thickBot="1" x14ac:dyDescent="0.45">
      <c r="A7" s="24"/>
      <c r="B7" s="24" t="s">
        <v>2</v>
      </c>
      <c r="C7" s="48" t="s">
        <v>26</v>
      </c>
      <c r="D7" s="11">
        <v>0.61799999999999999</v>
      </c>
      <c r="E7" s="12">
        <v>1.27</v>
      </c>
      <c r="F7" s="13">
        <v>1.5</v>
      </c>
      <c r="G7" s="11">
        <v>0.61799999999999999</v>
      </c>
      <c r="H7" s="12">
        <v>1.27</v>
      </c>
      <c r="I7" s="13">
        <v>1.5</v>
      </c>
      <c r="J7" s="11">
        <v>0.61799999999999999</v>
      </c>
      <c r="K7" s="12">
        <v>1.27</v>
      </c>
      <c r="L7" s="13">
        <v>1.5</v>
      </c>
      <c r="M7" s="11">
        <v>0.61799999999999999</v>
      </c>
      <c r="N7" s="12">
        <v>1.27</v>
      </c>
      <c r="O7" s="13">
        <v>1.5</v>
      </c>
    </row>
    <row r="8" spans="1:18" ht="19.5" thickBot="1" x14ac:dyDescent="0.45">
      <c r="A8" s="25" t="s">
        <v>9</v>
      </c>
      <c r="B8" s="10"/>
      <c r="C8" s="45"/>
      <c r="D8" s="15"/>
      <c r="E8" s="14"/>
      <c r="F8" s="16"/>
      <c r="G8" s="17">
        <f>C3</f>
        <v>100000</v>
      </c>
      <c r="H8" s="18">
        <f>C3</f>
        <v>100000</v>
      </c>
      <c r="I8" s="19">
        <f>C3</f>
        <v>100000</v>
      </c>
      <c r="J8" s="90" t="s">
        <v>100</v>
      </c>
      <c r="K8" s="91"/>
      <c r="L8" s="92"/>
      <c r="M8" s="90"/>
      <c r="N8" s="91"/>
      <c r="O8" s="92"/>
    </row>
    <row r="9" spans="1:18" x14ac:dyDescent="0.4">
      <c r="A9" s="7">
        <v>1</v>
      </c>
      <c r="B9" s="71">
        <v>42081</v>
      </c>
      <c r="C9" s="72">
        <v>1</v>
      </c>
      <c r="D9" s="73">
        <v>0.61799999999999999</v>
      </c>
      <c r="E9" s="74">
        <v>-1</v>
      </c>
      <c r="F9" s="75">
        <v>-1</v>
      </c>
      <c r="G9" s="20">
        <f>IF(D9="","",G8+M9)</f>
        <v>101236</v>
      </c>
      <c r="H9" s="20">
        <f t="shared" ref="H9" si="0">IF(E9="","",H8+N9)</f>
        <v>98000</v>
      </c>
      <c r="I9" s="20">
        <f t="shared" ref="I9" si="1">IF(F9="","",I8+O9)</f>
        <v>98000</v>
      </c>
      <c r="J9" s="38">
        <f t="shared" ref="J9:L13" si="2">IF(G8="","",G8*0.02)</f>
        <v>2000</v>
      </c>
      <c r="K9" s="39">
        <f t="shared" si="2"/>
        <v>2000</v>
      </c>
      <c r="L9" s="40">
        <f t="shared" si="2"/>
        <v>2000</v>
      </c>
      <c r="M9" s="38">
        <f>IF(D9="","",J9*D9)</f>
        <v>1236</v>
      </c>
      <c r="N9" s="39">
        <f>IF(E9="","",K9*E9)</f>
        <v>-2000</v>
      </c>
      <c r="O9" s="40">
        <f>IF(F9="","",L9*F9)</f>
        <v>-2000</v>
      </c>
      <c r="P9" s="37"/>
      <c r="Q9" s="37"/>
      <c r="R9" s="37"/>
    </row>
    <row r="10" spans="1:18" x14ac:dyDescent="0.4">
      <c r="A10" s="7">
        <v>2</v>
      </c>
      <c r="B10" s="76">
        <v>42089</v>
      </c>
      <c r="C10" s="77">
        <v>2</v>
      </c>
      <c r="D10" s="78">
        <v>0.61799999999999999</v>
      </c>
      <c r="E10" s="47">
        <v>1.27</v>
      </c>
      <c r="F10" s="79">
        <v>1.5</v>
      </c>
      <c r="G10" s="20">
        <f t="shared" ref="G10:G42" si="3">IF(D10="","",G9+M10)</f>
        <v>102487.27696</v>
      </c>
      <c r="H10" s="20">
        <f t="shared" ref="H10:H42" si="4">IF(E10="","",H9+N10)</f>
        <v>100489.2</v>
      </c>
      <c r="I10" s="20">
        <f t="shared" ref="I10:I42" si="5">IF(F10="","",I9+O10)</f>
        <v>100940</v>
      </c>
      <c r="J10" s="41">
        <f t="shared" si="2"/>
        <v>2024.72</v>
      </c>
      <c r="K10" s="42">
        <f t="shared" si="2"/>
        <v>1960</v>
      </c>
      <c r="L10" s="43">
        <f t="shared" si="2"/>
        <v>1960</v>
      </c>
      <c r="M10" s="41">
        <f t="shared" ref="M10:M12" si="6">IF(D10="","",J10*D10)</f>
        <v>1251.2769599999999</v>
      </c>
      <c r="N10" s="42">
        <f t="shared" ref="N10:N12" si="7">IF(E10="","",K10*E10)</f>
        <v>2489.1999999999998</v>
      </c>
      <c r="O10" s="43">
        <f t="shared" ref="O10:O12" si="8">IF(F10="","",L10*F10)</f>
        <v>2940</v>
      </c>
      <c r="P10" s="37"/>
      <c r="Q10" s="37"/>
      <c r="R10" s="37"/>
    </row>
    <row r="11" spans="1:18" x14ac:dyDescent="0.4">
      <c r="A11" s="7">
        <v>3</v>
      </c>
      <c r="B11" s="76">
        <v>42101</v>
      </c>
      <c r="C11" s="77">
        <v>1</v>
      </c>
      <c r="D11" s="78">
        <v>-1</v>
      </c>
      <c r="E11" s="47">
        <v>-1</v>
      </c>
      <c r="F11" s="79">
        <v>-1</v>
      </c>
      <c r="G11" s="20">
        <f>IF(D11="","",G10+M11)</f>
        <v>100437.53142080001</v>
      </c>
      <c r="H11" s="20">
        <f t="shared" si="4"/>
        <v>98479.415999999997</v>
      </c>
      <c r="I11" s="20">
        <f t="shared" si="5"/>
        <v>98921.2</v>
      </c>
      <c r="J11" s="41">
        <f t="shared" si="2"/>
        <v>2049.7455392000002</v>
      </c>
      <c r="K11" s="42">
        <f t="shared" si="2"/>
        <v>2009.7839999999999</v>
      </c>
      <c r="L11" s="43">
        <f t="shared" si="2"/>
        <v>2018.8</v>
      </c>
      <c r="M11" s="41">
        <f>IF(D11="","",J11*D11)</f>
        <v>-2049.7455392000002</v>
      </c>
      <c r="N11" s="42">
        <f t="shared" si="7"/>
        <v>-2009.7839999999999</v>
      </c>
      <c r="O11" s="43">
        <f t="shared" si="8"/>
        <v>-2018.8</v>
      </c>
      <c r="P11" s="37"/>
      <c r="Q11" s="37"/>
      <c r="R11" s="37"/>
    </row>
    <row r="12" spans="1:18" x14ac:dyDescent="0.4">
      <c r="A12" s="7">
        <v>4</v>
      </c>
      <c r="B12" s="76">
        <v>42142</v>
      </c>
      <c r="C12" s="77">
        <v>2</v>
      </c>
      <c r="D12" s="78">
        <v>0.61799999999999999</v>
      </c>
      <c r="E12" s="47">
        <v>1.27</v>
      </c>
      <c r="F12" s="79">
        <v>1.5</v>
      </c>
      <c r="G12" s="20">
        <f t="shared" si="3"/>
        <v>101678.9393091611</v>
      </c>
      <c r="H12" s="20">
        <f t="shared" si="4"/>
        <v>100980.79316639999</v>
      </c>
      <c r="I12" s="20">
        <f t="shared" si="5"/>
        <v>101888.836</v>
      </c>
      <c r="J12" s="41">
        <f t="shared" si="2"/>
        <v>2008.7506284160002</v>
      </c>
      <c r="K12" s="42">
        <f t="shared" si="2"/>
        <v>1969.5883200000001</v>
      </c>
      <c r="L12" s="43">
        <f t="shared" si="2"/>
        <v>1978.424</v>
      </c>
      <c r="M12" s="41">
        <f t="shared" si="6"/>
        <v>1241.407888361088</v>
      </c>
      <c r="N12" s="42">
        <f t="shared" si="7"/>
        <v>2501.3771664000001</v>
      </c>
      <c r="O12" s="43">
        <f t="shared" si="8"/>
        <v>2967.636</v>
      </c>
      <c r="P12" s="37"/>
      <c r="Q12" s="37"/>
      <c r="R12" s="37"/>
    </row>
    <row r="13" spans="1:18" x14ac:dyDescent="0.4">
      <c r="A13" s="7">
        <v>5</v>
      </c>
      <c r="B13" s="76">
        <v>42173</v>
      </c>
      <c r="C13" s="77">
        <v>1</v>
      </c>
      <c r="D13" s="78">
        <v>-1</v>
      </c>
      <c r="E13" s="47">
        <v>-1</v>
      </c>
      <c r="F13" s="79">
        <v>-1</v>
      </c>
      <c r="G13" s="20">
        <f t="shared" si="3"/>
        <v>99645.360522977877</v>
      </c>
      <c r="H13" s="20">
        <f t="shared" si="4"/>
        <v>98961.177303071992</v>
      </c>
      <c r="I13" s="20">
        <f t="shared" si="5"/>
        <v>99851.059280000001</v>
      </c>
      <c r="J13" s="41">
        <f t="shared" si="2"/>
        <v>2033.5787861832221</v>
      </c>
      <c r="K13" s="42">
        <f t="shared" si="2"/>
        <v>2019.6158633279999</v>
      </c>
      <c r="L13" s="43">
        <f t="shared" si="2"/>
        <v>2037.7767200000001</v>
      </c>
      <c r="M13" s="41">
        <f t="shared" ref="M13:M58" si="9">IF(D13="","",J13*D13)</f>
        <v>-2033.5787861832221</v>
      </c>
      <c r="N13" s="42">
        <f t="shared" ref="N13:N58" si="10">IF(E13="","",K13*E13)</f>
        <v>-2019.6158633279999</v>
      </c>
      <c r="O13" s="43">
        <f t="shared" ref="O13:O58" si="11">IF(F13="","",L13*F13)</f>
        <v>-2037.7767200000001</v>
      </c>
      <c r="P13" s="37" t="s">
        <v>103</v>
      </c>
      <c r="Q13" s="37"/>
      <c r="R13" s="37"/>
    </row>
    <row r="14" spans="1:18" x14ac:dyDescent="0.4">
      <c r="A14" s="7">
        <v>6</v>
      </c>
      <c r="B14" s="76">
        <v>42257</v>
      </c>
      <c r="C14" s="77">
        <v>1</v>
      </c>
      <c r="D14" s="78">
        <v>0.61799999999999999</v>
      </c>
      <c r="E14" s="47">
        <v>1.27</v>
      </c>
      <c r="F14" s="79">
        <v>-1</v>
      </c>
      <c r="G14" s="20">
        <f t="shared" si="3"/>
        <v>101492.78550707389</v>
      </c>
      <c r="H14" s="20">
        <f t="shared" si="4"/>
        <v>102731.59815831903</v>
      </c>
      <c r="I14" s="20">
        <f t="shared" si="5"/>
        <v>96855.527501600009</v>
      </c>
      <c r="J14" s="41">
        <f t="shared" ref="J14:J58" si="12">IF(G13="","",G13*0.03)</f>
        <v>2989.3608156893361</v>
      </c>
      <c r="K14" s="42">
        <f t="shared" ref="K14:K58" si="13">IF(H13="","",H13*0.03)</f>
        <v>2968.8353190921598</v>
      </c>
      <c r="L14" s="43">
        <f t="shared" ref="L14:L58" si="14">IF(I13="","",I13*0.03)</f>
        <v>2995.5317783999999</v>
      </c>
      <c r="M14" s="41">
        <f t="shared" si="9"/>
        <v>1847.4249840960097</v>
      </c>
      <c r="N14" s="42">
        <f t="shared" si="10"/>
        <v>3770.4208552470432</v>
      </c>
      <c r="O14" s="43">
        <f t="shared" si="11"/>
        <v>-2995.5317783999999</v>
      </c>
      <c r="P14" s="37"/>
      <c r="Q14" s="37"/>
      <c r="R14" s="37"/>
    </row>
    <row r="15" spans="1:18" x14ac:dyDescent="0.4">
      <c r="A15" s="7">
        <v>7</v>
      </c>
      <c r="B15" s="76">
        <v>42381</v>
      </c>
      <c r="C15" s="77">
        <v>1</v>
      </c>
      <c r="D15" s="78">
        <v>-1</v>
      </c>
      <c r="E15" s="47">
        <v>-1</v>
      </c>
      <c r="F15" s="79">
        <v>-1</v>
      </c>
      <c r="G15" s="20">
        <f t="shared" si="3"/>
        <v>98448.001941861672</v>
      </c>
      <c r="H15" s="20">
        <f t="shared" si="4"/>
        <v>99649.650213569461</v>
      </c>
      <c r="I15" s="20">
        <f t="shared" si="5"/>
        <v>93949.861676552013</v>
      </c>
      <c r="J15" s="41">
        <f t="shared" si="12"/>
        <v>3044.7835652122167</v>
      </c>
      <c r="K15" s="42">
        <f t="shared" si="13"/>
        <v>3081.947944749571</v>
      </c>
      <c r="L15" s="43">
        <f t="shared" si="14"/>
        <v>2905.665825048</v>
      </c>
      <c r="M15" s="41">
        <f t="shared" si="9"/>
        <v>-3044.7835652122167</v>
      </c>
      <c r="N15" s="42">
        <f t="shared" si="10"/>
        <v>-3081.947944749571</v>
      </c>
      <c r="O15" s="43">
        <f t="shared" si="11"/>
        <v>-2905.665825048</v>
      </c>
      <c r="P15" s="37"/>
      <c r="Q15" s="37"/>
      <c r="R15" s="37"/>
    </row>
    <row r="16" spans="1:18" x14ac:dyDescent="0.4">
      <c r="A16" s="7">
        <v>8</v>
      </c>
      <c r="B16" s="76">
        <v>42389</v>
      </c>
      <c r="C16" s="77">
        <v>1</v>
      </c>
      <c r="D16" s="78">
        <v>0.61799999999999999</v>
      </c>
      <c r="E16" s="47">
        <v>-1</v>
      </c>
      <c r="F16" s="79">
        <v>-1</v>
      </c>
      <c r="G16" s="20">
        <f t="shared" si="3"/>
        <v>100273.22789786379</v>
      </c>
      <c r="H16" s="20">
        <f t="shared" si="4"/>
        <v>96660.160707162373</v>
      </c>
      <c r="I16" s="20">
        <f t="shared" si="5"/>
        <v>91131.365826255453</v>
      </c>
      <c r="J16" s="41">
        <f t="shared" si="12"/>
        <v>2953.4400582558501</v>
      </c>
      <c r="K16" s="42">
        <f t="shared" si="13"/>
        <v>2989.4895064070838</v>
      </c>
      <c r="L16" s="43">
        <f t="shared" si="14"/>
        <v>2818.4958502965601</v>
      </c>
      <c r="M16" s="41">
        <f t="shared" si="9"/>
        <v>1825.2259560021153</v>
      </c>
      <c r="N16" s="42">
        <f t="shared" si="10"/>
        <v>-2989.4895064070838</v>
      </c>
      <c r="O16" s="43">
        <f t="shared" si="11"/>
        <v>-2818.4958502965601</v>
      </c>
      <c r="P16" s="37"/>
      <c r="Q16" s="37"/>
      <c r="R16" s="37"/>
    </row>
    <row r="17" spans="1:18" x14ac:dyDescent="0.4">
      <c r="A17" s="7">
        <v>9</v>
      </c>
      <c r="B17" s="76">
        <v>42482</v>
      </c>
      <c r="C17" s="77">
        <v>2</v>
      </c>
      <c r="D17" s="78">
        <v>0.61799999999999999</v>
      </c>
      <c r="E17" s="47">
        <v>1.27</v>
      </c>
      <c r="F17" s="79">
        <v>1.5</v>
      </c>
      <c r="G17" s="20">
        <f t="shared" si="3"/>
        <v>102132.29354309019</v>
      </c>
      <c r="H17" s="20">
        <f t="shared" si="4"/>
        <v>100342.91283010526</v>
      </c>
      <c r="I17" s="20">
        <f t="shared" si="5"/>
        <v>95232.277288436948</v>
      </c>
      <c r="J17" s="41">
        <f t="shared" si="12"/>
        <v>3008.1968369359138</v>
      </c>
      <c r="K17" s="42">
        <f t="shared" si="13"/>
        <v>2899.804821214871</v>
      </c>
      <c r="L17" s="43">
        <f t="shared" si="14"/>
        <v>2733.9409747876634</v>
      </c>
      <c r="M17" s="41">
        <f t="shared" si="9"/>
        <v>1859.0656452263947</v>
      </c>
      <c r="N17" s="42">
        <f t="shared" si="10"/>
        <v>3682.7521229428862</v>
      </c>
      <c r="O17" s="43">
        <f t="shared" si="11"/>
        <v>4100.9114621814952</v>
      </c>
      <c r="P17" s="37"/>
      <c r="Q17" s="37"/>
      <c r="R17" s="37"/>
    </row>
    <row r="18" spans="1:18" x14ac:dyDescent="0.4">
      <c r="A18" s="7">
        <v>10</v>
      </c>
      <c r="B18" s="76">
        <v>42524</v>
      </c>
      <c r="C18" s="77">
        <v>1</v>
      </c>
      <c r="D18" s="78">
        <v>0.61799999999999999</v>
      </c>
      <c r="E18" s="47">
        <v>1.27</v>
      </c>
      <c r="F18" s="79">
        <v>1.5</v>
      </c>
      <c r="G18" s="20">
        <f t="shared" si="3"/>
        <v>104025.82626537907</v>
      </c>
      <c r="H18" s="20">
        <f t="shared" si="4"/>
        <v>104165.97780893226</v>
      </c>
      <c r="I18" s="20">
        <f t="shared" si="5"/>
        <v>99517.729766416611</v>
      </c>
      <c r="J18" s="41">
        <f t="shared" si="12"/>
        <v>3063.9688062927053</v>
      </c>
      <c r="K18" s="42">
        <f t="shared" si="13"/>
        <v>3010.2873849031575</v>
      </c>
      <c r="L18" s="43">
        <f t="shared" si="14"/>
        <v>2856.9683186531083</v>
      </c>
      <c r="M18" s="41">
        <f t="shared" si="9"/>
        <v>1893.5327222888918</v>
      </c>
      <c r="N18" s="42">
        <f t="shared" si="10"/>
        <v>3823.0649788270102</v>
      </c>
      <c r="O18" s="43">
        <f t="shared" si="11"/>
        <v>4285.4524779796629</v>
      </c>
      <c r="P18" s="37"/>
      <c r="Q18" s="37"/>
      <c r="R18" s="37"/>
    </row>
    <row r="19" spans="1:18" x14ac:dyDescent="0.4">
      <c r="A19" s="7">
        <v>11</v>
      </c>
      <c r="B19" s="76">
        <v>42569</v>
      </c>
      <c r="C19" s="77">
        <v>2</v>
      </c>
      <c r="D19" s="78">
        <v>0.61799999999999999</v>
      </c>
      <c r="E19" s="47">
        <v>-1</v>
      </c>
      <c r="F19" s="79">
        <v>-1</v>
      </c>
      <c r="G19" s="20">
        <f t="shared" si="3"/>
        <v>105954.4650843392</v>
      </c>
      <c r="H19" s="20">
        <f t="shared" si="4"/>
        <v>101040.9984746643</v>
      </c>
      <c r="I19" s="20">
        <f t="shared" si="5"/>
        <v>96532.197873424113</v>
      </c>
      <c r="J19" s="41">
        <f t="shared" si="12"/>
        <v>3120.7747879613721</v>
      </c>
      <c r="K19" s="42">
        <f t="shared" si="13"/>
        <v>3124.9793342679677</v>
      </c>
      <c r="L19" s="43">
        <f t="shared" si="14"/>
        <v>2985.5318929924983</v>
      </c>
      <c r="M19" s="41">
        <f t="shared" si="9"/>
        <v>1928.638818960128</v>
      </c>
      <c r="N19" s="42">
        <f t="shared" si="10"/>
        <v>-3124.9793342679677</v>
      </c>
      <c r="O19" s="43">
        <f t="shared" si="11"/>
        <v>-2985.5318929924983</v>
      </c>
      <c r="P19" s="37"/>
      <c r="Q19" s="37"/>
      <c r="R19" s="37"/>
    </row>
    <row r="20" spans="1:18" x14ac:dyDescent="0.4">
      <c r="A20" s="7">
        <v>12</v>
      </c>
      <c r="B20" s="76">
        <v>42631</v>
      </c>
      <c r="C20" s="77">
        <v>1</v>
      </c>
      <c r="D20" s="78">
        <v>0.61799999999999999</v>
      </c>
      <c r="E20" s="47">
        <v>1.27</v>
      </c>
      <c r="F20" s="79">
        <v>1.5</v>
      </c>
      <c r="G20" s="20">
        <f t="shared" si="3"/>
        <v>107918.86086700285</v>
      </c>
      <c r="H20" s="20">
        <f t="shared" si="4"/>
        <v>104890.66051654902</v>
      </c>
      <c r="I20" s="20">
        <f t="shared" si="5"/>
        <v>100876.14677772819</v>
      </c>
      <c r="J20" s="41">
        <f t="shared" si="12"/>
        <v>3178.633952530176</v>
      </c>
      <c r="K20" s="42">
        <f t="shared" si="13"/>
        <v>3031.2299542399292</v>
      </c>
      <c r="L20" s="43">
        <f t="shared" si="14"/>
        <v>2895.9659362027232</v>
      </c>
      <c r="M20" s="41">
        <f t="shared" si="9"/>
        <v>1964.3957826636488</v>
      </c>
      <c r="N20" s="42">
        <f t="shared" si="10"/>
        <v>3849.6620418847101</v>
      </c>
      <c r="O20" s="43">
        <f t="shared" si="11"/>
        <v>4343.9489043040849</v>
      </c>
      <c r="P20" s="37"/>
      <c r="Q20" s="37"/>
      <c r="R20" s="37"/>
    </row>
    <row r="21" spans="1:18" x14ac:dyDescent="0.4">
      <c r="A21" s="7">
        <v>13</v>
      </c>
      <c r="B21" s="76">
        <v>42649</v>
      </c>
      <c r="C21" s="77">
        <v>2</v>
      </c>
      <c r="D21" s="78">
        <v>0.61799999999999999</v>
      </c>
      <c r="E21" s="47">
        <v>-1</v>
      </c>
      <c r="F21" s="79">
        <v>-1</v>
      </c>
      <c r="G21" s="20">
        <f t="shared" si="3"/>
        <v>109919.67654747708</v>
      </c>
      <c r="H21" s="20">
        <f t="shared" si="4"/>
        <v>101743.94070105255</v>
      </c>
      <c r="I21" s="20">
        <f t="shared" si="5"/>
        <v>97849.862374396354</v>
      </c>
      <c r="J21" s="41">
        <f t="shared" si="12"/>
        <v>3237.5658260100854</v>
      </c>
      <c r="K21" s="42">
        <f t="shared" si="13"/>
        <v>3146.7198154964703</v>
      </c>
      <c r="L21" s="43">
        <f t="shared" si="14"/>
        <v>3026.2844033318456</v>
      </c>
      <c r="M21" s="41">
        <f t="shared" si="9"/>
        <v>2000.8156804742327</v>
      </c>
      <c r="N21" s="42">
        <f t="shared" si="10"/>
        <v>-3146.7198154964703</v>
      </c>
      <c r="O21" s="43">
        <f t="shared" si="11"/>
        <v>-3026.2844033318456</v>
      </c>
      <c r="P21" s="37"/>
      <c r="Q21" s="37"/>
      <c r="R21" s="37"/>
    </row>
    <row r="22" spans="1:18" x14ac:dyDescent="0.4">
      <c r="A22" s="7">
        <v>14</v>
      </c>
      <c r="B22" s="76"/>
      <c r="C22" s="77"/>
      <c r="D22" s="78"/>
      <c r="E22" s="47"/>
      <c r="F22" s="79"/>
      <c r="G22" s="20" t="str">
        <f t="shared" si="3"/>
        <v/>
      </c>
      <c r="H22" s="20" t="str">
        <f t="shared" si="4"/>
        <v/>
      </c>
      <c r="I22" s="20" t="str">
        <f t="shared" si="5"/>
        <v/>
      </c>
      <c r="J22" s="41">
        <f t="shared" si="12"/>
        <v>3297.5902964243123</v>
      </c>
      <c r="K22" s="42">
        <f t="shared" si="13"/>
        <v>3052.3182210315763</v>
      </c>
      <c r="L22" s="43">
        <f t="shared" si="14"/>
        <v>2935.4958712318903</v>
      </c>
      <c r="M22" s="41" t="str">
        <f t="shared" si="9"/>
        <v/>
      </c>
      <c r="N22" s="42" t="str">
        <f t="shared" si="10"/>
        <v/>
      </c>
      <c r="O22" s="43" t="str">
        <f t="shared" si="11"/>
        <v/>
      </c>
      <c r="P22" s="37"/>
      <c r="Q22" s="37"/>
      <c r="R22" s="37"/>
    </row>
    <row r="23" spans="1:18" x14ac:dyDescent="0.4">
      <c r="A23" s="7">
        <v>15</v>
      </c>
      <c r="B23" s="76"/>
      <c r="C23" s="77"/>
      <c r="D23" s="78"/>
      <c r="E23" s="47"/>
      <c r="F23" s="79"/>
      <c r="G23" s="20" t="str">
        <f t="shared" si="3"/>
        <v/>
      </c>
      <c r="H23" s="20" t="str">
        <f t="shared" si="4"/>
        <v/>
      </c>
      <c r="I23" s="20" t="str">
        <f t="shared" si="5"/>
        <v/>
      </c>
      <c r="J23" s="41" t="str">
        <f t="shared" si="12"/>
        <v/>
      </c>
      <c r="K23" s="42" t="str">
        <f t="shared" si="13"/>
        <v/>
      </c>
      <c r="L23" s="43" t="str">
        <f t="shared" si="14"/>
        <v/>
      </c>
      <c r="M23" s="41" t="str">
        <f t="shared" si="9"/>
        <v/>
      </c>
      <c r="N23" s="42" t="str">
        <f t="shared" si="10"/>
        <v/>
      </c>
      <c r="O23" s="43" t="str">
        <f t="shared" si="11"/>
        <v/>
      </c>
      <c r="P23" s="37"/>
      <c r="Q23" s="37"/>
      <c r="R23" s="37"/>
    </row>
    <row r="24" spans="1:18" x14ac:dyDescent="0.4">
      <c r="A24" s="7">
        <v>16</v>
      </c>
      <c r="B24" s="76"/>
      <c r="C24" s="77"/>
      <c r="D24" s="78"/>
      <c r="E24" s="47"/>
      <c r="F24" s="79"/>
      <c r="G24" s="20" t="str">
        <f t="shared" si="3"/>
        <v/>
      </c>
      <c r="H24" s="20" t="str">
        <f t="shared" si="4"/>
        <v/>
      </c>
      <c r="I24" s="20" t="str">
        <f t="shared" si="5"/>
        <v/>
      </c>
      <c r="J24" s="41" t="str">
        <f t="shared" si="12"/>
        <v/>
      </c>
      <c r="K24" s="42" t="str">
        <f t="shared" si="13"/>
        <v/>
      </c>
      <c r="L24" s="43" t="str">
        <f t="shared" si="14"/>
        <v/>
      </c>
      <c r="M24" s="41" t="str">
        <f t="shared" si="9"/>
        <v/>
      </c>
      <c r="N24" s="42" t="str">
        <f t="shared" si="10"/>
        <v/>
      </c>
      <c r="O24" s="43" t="str">
        <f t="shared" si="11"/>
        <v/>
      </c>
      <c r="P24" s="37"/>
      <c r="Q24" s="37"/>
      <c r="R24" s="37"/>
    </row>
    <row r="25" spans="1:18" x14ac:dyDescent="0.4">
      <c r="A25" s="7">
        <v>17</v>
      </c>
      <c r="B25" s="76"/>
      <c r="C25" s="77"/>
      <c r="D25" s="78"/>
      <c r="E25" s="47"/>
      <c r="F25" s="79"/>
      <c r="G25" s="20" t="str">
        <f t="shared" si="3"/>
        <v/>
      </c>
      <c r="H25" s="20" t="str">
        <f t="shared" si="4"/>
        <v/>
      </c>
      <c r="I25" s="20" t="str">
        <f t="shared" si="5"/>
        <v/>
      </c>
      <c r="J25" s="41" t="str">
        <f t="shared" si="12"/>
        <v/>
      </c>
      <c r="K25" s="42" t="str">
        <f t="shared" si="13"/>
        <v/>
      </c>
      <c r="L25" s="43" t="str">
        <f t="shared" si="14"/>
        <v/>
      </c>
      <c r="M25" s="41" t="str">
        <f t="shared" si="9"/>
        <v/>
      </c>
      <c r="N25" s="42" t="str">
        <f t="shared" si="10"/>
        <v/>
      </c>
      <c r="O25" s="43" t="str">
        <f t="shared" si="11"/>
        <v/>
      </c>
      <c r="P25" s="37"/>
      <c r="Q25" s="37"/>
      <c r="R25" s="37"/>
    </row>
    <row r="26" spans="1:18" x14ac:dyDescent="0.4">
      <c r="A26" s="7">
        <v>18</v>
      </c>
      <c r="B26" s="76"/>
      <c r="C26" s="77"/>
      <c r="D26" s="78"/>
      <c r="E26" s="47"/>
      <c r="F26" s="79"/>
      <c r="G26" s="20" t="str">
        <f t="shared" si="3"/>
        <v/>
      </c>
      <c r="H26" s="20" t="str">
        <f t="shared" si="4"/>
        <v/>
      </c>
      <c r="I26" s="20" t="str">
        <f t="shared" si="5"/>
        <v/>
      </c>
      <c r="J26" s="41" t="str">
        <f t="shared" si="12"/>
        <v/>
      </c>
      <c r="K26" s="42" t="str">
        <f t="shared" si="13"/>
        <v/>
      </c>
      <c r="L26" s="43" t="str">
        <f t="shared" si="14"/>
        <v/>
      </c>
      <c r="M26" s="41" t="str">
        <f t="shared" si="9"/>
        <v/>
      </c>
      <c r="N26" s="42" t="str">
        <f t="shared" si="10"/>
        <v/>
      </c>
      <c r="O26" s="43" t="str">
        <f t="shared" si="11"/>
        <v/>
      </c>
      <c r="P26" s="37"/>
      <c r="Q26" s="37"/>
      <c r="R26" s="37"/>
    </row>
    <row r="27" spans="1:18" x14ac:dyDescent="0.4">
      <c r="A27" s="7">
        <v>19</v>
      </c>
      <c r="B27" s="76"/>
      <c r="C27" s="77"/>
      <c r="D27" s="78"/>
      <c r="E27" s="47"/>
      <c r="F27" s="79"/>
      <c r="G27" s="20" t="str">
        <f t="shared" si="3"/>
        <v/>
      </c>
      <c r="H27" s="20" t="str">
        <f t="shared" si="4"/>
        <v/>
      </c>
      <c r="I27" s="20" t="str">
        <f t="shared" si="5"/>
        <v/>
      </c>
      <c r="J27" s="41" t="str">
        <f t="shared" si="12"/>
        <v/>
      </c>
      <c r="K27" s="42" t="str">
        <f t="shared" si="13"/>
        <v/>
      </c>
      <c r="L27" s="43" t="str">
        <f t="shared" si="14"/>
        <v/>
      </c>
      <c r="M27" s="41" t="str">
        <f t="shared" si="9"/>
        <v/>
      </c>
      <c r="N27" s="42" t="str">
        <f t="shared" si="10"/>
        <v/>
      </c>
      <c r="O27" s="43" t="str">
        <f t="shared" si="11"/>
        <v/>
      </c>
      <c r="P27" s="37"/>
      <c r="Q27" s="37"/>
      <c r="R27" s="37"/>
    </row>
    <row r="28" spans="1:18" x14ac:dyDescent="0.4">
      <c r="A28" s="7">
        <v>20</v>
      </c>
      <c r="B28" s="76"/>
      <c r="C28" s="77"/>
      <c r="D28" s="78"/>
      <c r="E28" s="47"/>
      <c r="F28" s="79"/>
      <c r="G28" s="20" t="str">
        <f t="shared" si="3"/>
        <v/>
      </c>
      <c r="H28" s="20" t="str">
        <f t="shared" si="4"/>
        <v/>
      </c>
      <c r="I28" s="20" t="str">
        <f t="shared" si="5"/>
        <v/>
      </c>
      <c r="J28" s="41" t="str">
        <f t="shared" si="12"/>
        <v/>
      </c>
      <c r="K28" s="42" t="str">
        <f t="shared" si="13"/>
        <v/>
      </c>
      <c r="L28" s="43" t="str">
        <f t="shared" si="14"/>
        <v/>
      </c>
      <c r="M28" s="41" t="str">
        <f t="shared" si="9"/>
        <v/>
      </c>
      <c r="N28" s="42" t="str">
        <f t="shared" si="10"/>
        <v/>
      </c>
      <c r="O28" s="43" t="str">
        <f t="shared" si="11"/>
        <v/>
      </c>
      <c r="P28" s="37"/>
      <c r="Q28" s="37"/>
      <c r="R28" s="37"/>
    </row>
    <row r="29" spans="1:18" x14ac:dyDescent="0.4">
      <c r="A29" s="7">
        <v>21</v>
      </c>
      <c r="B29" s="76"/>
      <c r="C29" s="77"/>
      <c r="D29" s="78"/>
      <c r="E29" s="47"/>
      <c r="F29" s="79"/>
      <c r="G29" s="20" t="str">
        <f t="shared" si="3"/>
        <v/>
      </c>
      <c r="H29" s="20" t="str">
        <f t="shared" si="4"/>
        <v/>
      </c>
      <c r="I29" s="20" t="str">
        <f t="shared" si="5"/>
        <v/>
      </c>
      <c r="J29" s="41" t="str">
        <f t="shared" si="12"/>
        <v/>
      </c>
      <c r="K29" s="42" t="str">
        <f t="shared" si="13"/>
        <v/>
      </c>
      <c r="L29" s="43" t="str">
        <f t="shared" si="14"/>
        <v/>
      </c>
      <c r="M29" s="41" t="str">
        <f t="shared" si="9"/>
        <v/>
      </c>
      <c r="N29" s="42" t="str">
        <f t="shared" si="10"/>
        <v/>
      </c>
      <c r="O29" s="43" t="str">
        <f t="shared" si="11"/>
        <v/>
      </c>
      <c r="P29" s="37"/>
      <c r="Q29" s="37"/>
      <c r="R29" s="37"/>
    </row>
    <row r="30" spans="1:18" x14ac:dyDescent="0.4">
      <c r="A30" s="7">
        <v>22</v>
      </c>
      <c r="B30" s="76"/>
      <c r="C30" s="77"/>
      <c r="D30" s="78"/>
      <c r="E30" s="47"/>
      <c r="F30" s="79"/>
      <c r="G30" s="20" t="str">
        <f t="shared" si="3"/>
        <v/>
      </c>
      <c r="H30" s="20" t="str">
        <f t="shared" si="4"/>
        <v/>
      </c>
      <c r="I30" s="20" t="str">
        <f t="shared" si="5"/>
        <v/>
      </c>
      <c r="J30" s="41" t="str">
        <f t="shared" si="12"/>
        <v/>
      </c>
      <c r="K30" s="42" t="str">
        <f t="shared" si="13"/>
        <v/>
      </c>
      <c r="L30" s="43" t="str">
        <f t="shared" si="14"/>
        <v/>
      </c>
      <c r="M30" s="41" t="str">
        <f t="shared" si="9"/>
        <v/>
      </c>
      <c r="N30" s="42" t="str">
        <f t="shared" si="10"/>
        <v/>
      </c>
      <c r="O30" s="43" t="str">
        <f t="shared" si="11"/>
        <v/>
      </c>
      <c r="P30" s="37"/>
      <c r="Q30" s="37"/>
      <c r="R30" s="37"/>
    </row>
    <row r="31" spans="1:18" x14ac:dyDescent="0.4">
      <c r="A31" s="7">
        <v>23</v>
      </c>
      <c r="B31" s="76"/>
      <c r="C31" s="77"/>
      <c r="D31" s="78"/>
      <c r="E31" s="47"/>
      <c r="F31" s="79"/>
      <c r="G31" s="20" t="str">
        <f t="shared" si="3"/>
        <v/>
      </c>
      <c r="H31" s="20" t="str">
        <f t="shared" si="4"/>
        <v/>
      </c>
      <c r="I31" s="20" t="str">
        <f t="shared" si="5"/>
        <v/>
      </c>
      <c r="J31" s="41" t="str">
        <f t="shared" si="12"/>
        <v/>
      </c>
      <c r="K31" s="42" t="str">
        <f t="shared" si="13"/>
        <v/>
      </c>
      <c r="L31" s="43" t="str">
        <f t="shared" si="14"/>
        <v/>
      </c>
      <c r="M31" s="41" t="str">
        <f t="shared" si="9"/>
        <v/>
      </c>
      <c r="N31" s="42" t="str">
        <f t="shared" si="10"/>
        <v/>
      </c>
      <c r="O31" s="43" t="str">
        <f t="shared" si="11"/>
        <v/>
      </c>
      <c r="P31" s="37"/>
      <c r="Q31" s="37"/>
      <c r="R31" s="37"/>
    </row>
    <row r="32" spans="1:18" x14ac:dyDescent="0.4">
      <c r="A32" s="7">
        <v>24</v>
      </c>
      <c r="B32" s="76"/>
      <c r="C32" s="77"/>
      <c r="D32" s="78"/>
      <c r="E32" s="47"/>
      <c r="F32" s="79"/>
      <c r="G32" s="20" t="str">
        <f t="shared" si="3"/>
        <v/>
      </c>
      <c r="H32" s="20" t="str">
        <f t="shared" si="4"/>
        <v/>
      </c>
      <c r="I32" s="20" t="str">
        <f t="shared" si="5"/>
        <v/>
      </c>
      <c r="J32" s="41" t="str">
        <f t="shared" si="12"/>
        <v/>
      </c>
      <c r="K32" s="42" t="str">
        <f t="shared" si="13"/>
        <v/>
      </c>
      <c r="L32" s="43" t="str">
        <f t="shared" si="14"/>
        <v/>
      </c>
      <c r="M32" s="41" t="str">
        <f t="shared" si="9"/>
        <v/>
      </c>
      <c r="N32" s="42" t="str">
        <f t="shared" si="10"/>
        <v/>
      </c>
      <c r="O32" s="43" t="str">
        <f t="shared" si="11"/>
        <v/>
      </c>
      <c r="P32" s="37"/>
      <c r="Q32" s="37"/>
      <c r="R32" s="37"/>
    </row>
    <row r="33" spans="1:18" x14ac:dyDescent="0.4">
      <c r="A33" s="7">
        <v>25</v>
      </c>
      <c r="B33" s="76"/>
      <c r="C33" s="77"/>
      <c r="D33" s="78"/>
      <c r="E33" s="47"/>
      <c r="F33" s="79"/>
      <c r="G33" s="20" t="str">
        <f t="shared" si="3"/>
        <v/>
      </c>
      <c r="H33" s="20" t="str">
        <f t="shared" si="4"/>
        <v/>
      </c>
      <c r="I33" s="20" t="str">
        <f t="shared" si="5"/>
        <v/>
      </c>
      <c r="J33" s="41" t="str">
        <f t="shared" si="12"/>
        <v/>
      </c>
      <c r="K33" s="42" t="str">
        <f t="shared" si="13"/>
        <v/>
      </c>
      <c r="L33" s="43" t="str">
        <f t="shared" si="14"/>
        <v/>
      </c>
      <c r="M33" s="41" t="str">
        <f t="shared" si="9"/>
        <v/>
      </c>
      <c r="N33" s="42" t="str">
        <f t="shared" si="10"/>
        <v/>
      </c>
      <c r="O33" s="43" t="str">
        <f t="shared" si="11"/>
        <v/>
      </c>
      <c r="P33" s="37"/>
      <c r="Q33" s="37"/>
      <c r="R33" s="37"/>
    </row>
    <row r="34" spans="1:18" x14ac:dyDescent="0.4">
      <c r="A34" s="7">
        <v>26</v>
      </c>
      <c r="B34" s="76"/>
      <c r="C34" s="77"/>
      <c r="D34" s="78"/>
      <c r="E34" s="47"/>
      <c r="F34" s="79"/>
      <c r="G34" s="20" t="str">
        <f t="shared" si="3"/>
        <v/>
      </c>
      <c r="H34" s="20" t="str">
        <f t="shared" si="4"/>
        <v/>
      </c>
      <c r="I34" s="20" t="str">
        <f t="shared" si="5"/>
        <v/>
      </c>
      <c r="J34" s="41" t="str">
        <f t="shared" si="12"/>
        <v/>
      </c>
      <c r="K34" s="42" t="str">
        <f t="shared" si="13"/>
        <v/>
      </c>
      <c r="L34" s="43" t="str">
        <f t="shared" si="14"/>
        <v/>
      </c>
      <c r="M34" s="41" t="str">
        <f t="shared" si="9"/>
        <v/>
      </c>
      <c r="N34" s="42" t="str">
        <f t="shared" si="10"/>
        <v/>
      </c>
      <c r="O34" s="43" t="str">
        <f t="shared" si="11"/>
        <v/>
      </c>
      <c r="P34" s="37"/>
      <c r="Q34" s="37"/>
      <c r="R34" s="37"/>
    </row>
    <row r="35" spans="1:18" x14ac:dyDescent="0.4">
      <c r="A35" s="7">
        <v>27</v>
      </c>
      <c r="B35" s="76"/>
      <c r="C35" s="77"/>
      <c r="D35" s="78"/>
      <c r="E35" s="47"/>
      <c r="F35" s="79"/>
      <c r="G35" s="20" t="str">
        <f t="shared" si="3"/>
        <v/>
      </c>
      <c r="H35" s="20" t="str">
        <f t="shared" si="4"/>
        <v/>
      </c>
      <c r="I35" s="20" t="str">
        <f t="shared" si="5"/>
        <v/>
      </c>
      <c r="J35" s="41" t="str">
        <f t="shared" si="12"/>
        <v/>
      </c>
      <c r="K35" s="42" t="str">
        <f t="shared" si="13"/>
        <v/>
      </c>
      <c r="L35" s="43" t="str">
        <f t="shared" si="14"/>
        <v/>
      </c>
      <c r="M35" s="41" t="str">
        <f t="shared" si="9"/>
        <v/>
      </c>
      <c r="N35" s="42" t="str">
        <f t="shared" si="10"/>
        <v/>
      </c>
      <c r="O35" s="43" t="str">
        <f t="shared" si="11"/>
        <v/>
      </c>
      <c r="P35" s="37"/>
      <c r="Q35" s="37"/>
      <c r="R35" s="37"/>
    </row>
    <row r="36" spans="1:18" x14ac:dyDescent="0.4">
      <c r="A36" s="7">
        <v>28</v>
      </c>
      <c r="B36" s="76"/>
      <c r="C36" s="77"/>
      <c r="D36" s="78"/>
      <c r="E36" s="47"/>
      <c r="F36" s="79"/>
      <c r="G36" s="20" t="str">
        <f t="shared" si="3"/>
        <v/>
      </c>
      <c r="H36" s="20" t="str">
        <f t="shared" si="4"/>
        <v/>
      </c>
      <c r="I36" s="20" t="str">
        <f t="shared" si="5"/>
        <v/>
      </c>
      <c r="J36" s="41" t="str">
        <f t="shared" si="12"/>
        <v/>
      </c>
      <c r="K36" s="42" t="str">
        <f t="shared" si="13"/>
        <v/>
      </c>
      <c r="L36" s="43" t="str">
        <f t="shared" si="14"/>
        <v/>
      </c>
      <c r="M36" s="41" t="str">
        <f t="shared" si="9"/>
        <v/>
      </c>
      <c r="N36" s="42" t="str">
        <f t="shared" si="10"/>
        <v/>
      </c>
      <c r="O36" s="43" t="str">
        <f t="shared" si="11"/>
        <v/>
      </c>
      <c r="P36" s="37"/>
      <c r="Q36" s="37"/>
      <c r="R36" s="37"/>
    </row>
    <row r="37" spans="1:18" x14ac:dyDescent="0.4">
      <c r="A37" s="7">
        <v>29</v>
      </c>
      <c r="B37" s="76"/>
      <c r="C37" s="77"/>
      <c r="D37" s="78"/>
      <c r="E37" s="47"/>
      <c r="F37" s="79"/>
      <c r="G37" s="20" t="str">
        <f t="shared" si="3"/>
        <v/>
      </c>
      <c r="H37" s="20" t="str">
        <f t="shared" si="4"/>
        <v/>
      </c>
      <c r="I37" s="20" t="str">
        <f t="shared" si="5"/>
        <v/>
      </c>
      <c r="J37" s="41" t="str">
        <f t="shared" si="12"/>
        <v/>
      </c>
      <c r="K37" s="42" t="str">
        <f t="shared" si="13"/>
        <v/>
      </c>
      <c r="L37" s="43" t="str">
        <f t="shared" si="14"/>
        <v/>
      </c>
      <c r="M37" s="41" t="str">
        <f t="shared" si="9"/>
        <v/>
      </c>
      <c r="N37" s="42" t="str">
        <f t="shared" si="10"/>
        <v/>
      </c>
      <c r="O37" s="43" t="str">
        <f t="shared" si="11"/>
        <v/>
      </c>
      <c r="P37" s="37"/>
      <c r="Q37" s="37"/>
      <c r="R37" s="37"/>
    </row>
    <row r="38" spans="1:18" x14ac:dyDescent="0.4">
      <c r="A38" s="7">
        <v>30</v>
      </c>
      <c r="B38" s="76"/>
      <c r="C38" s="77"/>
      <c r="D38" s="78"/>
      <c r="E38" s="47"/>
      <c r="F38" s="79"/>
      <c r="G38" s="20" t="str">
        <f t="shared" si="3"/>
        <v/>
      </c>
      <c r="H38" s="20" t="str">
        <f t="shared" si="4"/>
        <v/>
      </c>
      <c r="I38" s="20" t="str">
        <f t="shared" si="5"/>
        <v/>
      </c>
      <c r="J38" s="41" t="str">
        <f t="shared" si="12"/>
        <v/>
      </c>
      <c r="K38" s="42" t="str">
        <f t="shared" si="13"/>
        <v/>
      </c>
      <c r="L38" s="43" t="str">
        <f t="shared" si="14"/>
        <v/>
      </c>
      <c r="M38" s="41" t="str">
        <f t="shared" si="9"/>
        <v/>
      </c>
      <c r="N38" s="42" t="str">
        <f t="shared" si="10"/>
        <v/>
      </c>
      <c r="O38" s="43" t="str">
        <f t="shared" si="11"/>
        <v/>
      </c>
      <c r="P38" s="37"/>
      <c r="Q38" s="37"/>
      <c r="R38" s="37"/>
    </row>
    <row r="39" spans="1:18" x14ac:dyDescent="0.4">
      <c r="A39" s="7">
        <v>31</v>
      </c>
      <c r="B39" s="76"/>
      <c r="C39" s="77"/>
      <c r="D39" s="78"/>
      <c r="E39" s="47"/>
      <c r="F39" s="79"/>
      <c r="G39" s="20" t="str">
        <f t="shared" si="3"/>
        <v/>
      </c>
      <c r="H39" s="20" t="str">
        <f t="shared" si="4"/>
        <v/>
      </c>
      <c r="I39" s="20" t="str">
        <f t="shared" si="5"/>
        <v/>
      </c>
      <c r="J39" s="41" t="str">
        <f t="shared" si="12"/>
        <v/>
      </c>
      <c r="K39" s="42" t="str">
        <f t="shared" si="13"/>
        <v/>
      </c>
      <c r="L39" s="43" t="str">
        <f t="shared" si="14"/>
        <v/>
      </c>
      <c r="M39" s="41" t="str">
        <f t="shared" si="9"/>
        <v/>
      </c>
      <c r="N39" s="42" t="str">
        <f t="shared" si="10"/>
        <v/>
      </c>
      <c r="O39" s="43" t="str">
        <f t="shared" si="11"/>
        <v/>
      </c>
      <c r="P39" s="37"/>
      <c r="Q39" s="37"/>
      <c r="R39" s="37"/>
    </row>
    <row r="40" spans="1:18" x14ac:dyDescent="0.4">
      <c r="A40" s="7">
        <v>32</v>
      </c>
      <c r="B40" s="76"/>
      <c r="C40" s="77"/>
      <c r="D40" s="78"/>
      <c r="E40" s="47"/>
      <c r="F40" s="79"/>
      <c r="G40" s="20" t="str">
        <f t="shared" si="3"/>
        <v/>
      </c>
      <c r="H40" s="20" t="str">
        <f t="shared" si="4"/>
        <v/>
      </c>
      <c r="I40" s="20" t="str">
        <f t="shared" si="5"/>
        <v/>
      </c>
      <c r="J40" s="41" t="str">
        <f t="shared" si="12"/>
        <v/>
      </c>
      <c r="K40" s="42" t="str">
        <f t="shared" si="13"/>
        <v/>
      </c>
      <c r="L40" s="43" t="str">
        <f t="shared" si="14"/>
        <v/>
      </c>
      <c r="M40" s="41" t="str">
        <f t="shared" si="9"/>
        <v/>
      </c>
      <c r="N40" s="42" t="str">
        <f t="shared" si="10"/>
        <v/>
      </c>
      <c r="O40" s="43" t="str">
        <f t="shared" si="11"/>
        <v/>
      </c>
      <c r="P40" s="37"/>
      <c r="Q40" s="37"/>
      <c r="R40" s="37"/>
    </row>
    <row r="41" spans="1:18" x14ac:dyDescent="0.4">
      <c r="A41" s="7">
        <v>33</v>
      </c>
      <c r="B41" s="76"/>
      <c r="C41" s="77"/>
      <c r="D41" s="78"/>
      <c r="E41" s="47"/>
      <c r="F41" s="79"/>
      <c r="G41" s="20" t="str">
        <f t="shared" si="3"/>
        <v/>
      </c>
      <c r="H41" s="20" t="str">
        <f t="shared" si="4"/>
        <v/>
      </c>
      <c r="I41" s="20" t="str">
        <f t="shared" si="5"/>
        <v/>
      </c>
      <c r="J41" s="41" t="str">
        <f t="shared" si="12"/>
        <v/>
      </c>
      <c r="K41" s="42" t="str">
        <f t="shared" si="13"/>
        <v/>
      </c>
      <c r="L41" s="43" t="str">
        <f t="shared" si="14"/>
        <v/>
      </c>
      <c r="M41" s="41" t="str">
        <f t="shared" si="9"/>
        <v/>
      </c>
      <c r="N41" s="42" t="str">
        <f t="shared" si="10"/>
        <v/>
      </c>
      <c r="O41" s="43" t="str">
        <f t="shared" si="11"/>
        <v/>
      </c>
      <c r="P41" s="37"/>
      <c r="Q41" s="37"/>
      <c r="R41" s="37"/>
    </row>
    <row r="42" spans="1:18" x14ac:dyDescent="0.4">
      <c r="A42" s="7">
        <v>34</v>
      </c>
      <c r="B42" s="76"/>
      <c r="C42" s="77"/>
      <c r="D42" s="78"/>
      <c r="E42" s="47"/>
      <c r="F42" s="79"/>
      <c r="G42" s="20" t="str">
        <f t="shared" si="3"/>
        <v/>
      </c>
      <c r="H42" s="20" t="str">
        <f t="shared" si="4"/>
        <v/>
      </c>
      <c r="I42" s="20" t="str">
        <f t="shared" si="5"/>
        <v/>
      </c>
      <c r="J42" s="41" t="str">
        <f t="shared" si="12"/>
        <v/>
      </c>
      <c r="K42" s="42" t="str">
        <f t="shared" si="13"/>
        <v/>
      </c>
      <c r="L42" s="43" t="str">
        <f t="shared" si="14"/>
        <v/>
      </c>
      <c r="M42" s="41" t="str">
        <f>IF(D42="","",J42*D42)</f>
        <v/>
      </c>
      <c r="N42" s="42" t="str">
        <f t="shared" si="10"/>
        <v/>
      </c>
      <c r="O42" s="43" t="str">
        <f t="shared" si="11"/>
        <v/>
      </c>
      <c r="P42" s="37"/>
      <c r="Q42" s="37"/>
      <c r="R42" s="37"/>
    </row>
    <row r="43" spans="1:18" x14ac:dyDescent="0.4">
      <c r="A43" s="3">
        <v>35</v>
      </c>
      <c r="B43" s="76"/>
      <c r="C43" s="77"/>
      <c r="D43" s="78"/>
      <c r="E43" s="47"/>
      <c r="F43" s="79"/>
      <c r="G43" s="20" t="str">
        <f>IF(D43="","",G42+M43)</f>
        <v/>
      </c>
      <c r="H43" s="20" t="str">
        <f t="shared" ref="H43:I43" si="15">IF(E43="","",H42+N43)</f>
        <v/>
      </c>
      <c r="I43" s="20" t="str">
        <f t="shared" si="15"/>
        <v/>
      </c>
      <c r="J43" s="41" t="str">
        <f t="shared" si="12"/>
        <v/>
      </c>
      <c r="K43" s="42" t="str">
        <f t="shared" si="13"/>
        <v/>
      </c>
      <c r="L43" s="43" t="str">
        <f t="shared" si="14"/>
        <v/>
      </c>
      <c r="M43" s="41" t="str">
        <f t="shared" si="9"/>
        <v/>
      </c>
      <c r="N43" s="42" t="str">
        <f t="shared" si="10"/>
        <v/>
      </c>
      <c r="O43" s="43" t="str">
        <f t="shared" si="11"/>
        <v/>
      </c>
    </row>
    <row r="44" spans="1:18" x14ac:dyDescent="0.4">
      <c r="A44" s="7">
        <v>36</v>
      </c>
      <c r="B44" s="76"/>
      <c r="C44" s="77"/>
      <c r="D44" s="78"/>
      <c r="E44" s="47"/>
      <c r="F44" s="79"/>
      <c r="G44" s="20" t="str">
        <f t="shared" ref="G44:G58" si="16">IF(D44="","",G43+M44)</f>
        <v/>
      </c>
      <c r="H44" s="20" t="str">
        <f t="shared" ref="H44:H58" si="17">IF(E44="","",H43+N44)</f>
        <v/>
      </c>
      <c r="I44" s="20" t="str">
        <f t="shared" ref="I44:I58" si="18">IF(F44="","",I43+O44)</f>
        <v/>
      </c>
      <c r="J44" s="41" t="str">
        <f>IF(G43="","",G43*0.03)</f>
        <v/>
      </c>
      <c r="K44" s="42" t="str">
        <f t="shared" si="13"/>
        <v/>
      </c>
      <c r="L44" s="43" t="str">
        <f t="shared" si="14"/>
        <v/>
      </c>
      <c r="M44" s="41" t="str">
        <f>IF(D44="","",J44*D44)</f>
        <v/>
      </c>
      <c r="N44" s="42" t="str">
        <f t="shared" si="10"/>
        <v/>
      </c>
      <c r="O44" s="43" t="str">
        <f t="shared" si="11"/>
        <v/>
      </c>
    </row>
    <row r="45" spans="1:18" x14ac:dyDescent="0.4">
      <c r="A45" s="7">
        <v>37</v>
      </c>
      <c r="B45" s="76"/>
      <c r="C45" s="77"/>
      <c r="D45" s="78"/>
      <c r="E45" s="47"/>
      <c r="F45" s="79"/>
      <c r="G45" s="20" t="str">
        <f t="shared" si="16"/>
        <v/>
      </c>
      <c r="H45" s="20" t="str">
        <f t="shared" si="17"/>
        <v/>
      </c>
      <c r="I45" s="20" t="str">
        <f t="shared" si="18"/>
        <v/>
      </c>
      <c r="J45" s="41" t="str">
        <f t="shared" si="12"/>
        <v/>
      </c>
      <c r="K45" s="42" t="str">
        <f t="shared" si="13"/>
        <v/>
      </c>
      <c r="L45" s="43" t="str">
        <f t="shared" si="14"/>
        <v/>
      </c>
      <c r="M45" s="41" t="str">
        <f t="shared" si="9"/>
        <v/>
      </c>
      <c r="N45" s="42" t="str">
        <f t="shared" si="10"/>
        <v/>
      </c>
      <c r="O45" s="43" t="str">
        <f t="shared" si="11"/>
        <v/>
      </c>
    </row>
    <row r="46" spans="1:18" x14ac:dyDescent="0.4">
      <c r="A46" s="7">
        <v>38</v>
      </c>
      <c r="B46" s="76"/>
      <c r="C46" s="77"/>
      <c r="D46" s="78"/>
      <c r="E46" s="47"/>
      <c r="F46" s="79"/>
      <c r="G46" s="20" t="str">
        <f t="shared" si="16"/>
        <v/>
      </c>
      <c r="H46" s="20" t="str">
        <f t="shared" si="17"/>
        <v/>
      </c>
      <c r="I46" s="20" t="str">
        <f t="shared" si="18"/>
        <v/>
      </c>
      <c r="J46" s="41" t="str">
        <f t="shared" si="12"/>
        <v/>
      </c>
      <c r="K46" s="42" t="str">
        <f t="shared" si="13"/>
        <v/>
      </c>
      <c r="L46" s="43" t="str">
        <f t="shared" si="14"/>
        <v/>
      </c>
      <c r="M46" s="41" t="str">
        <f t="shared" si="9"/>
        <v/>
      </c>
      <c r="N46" s="42" t="str">
        <f t="shared" si="10"/>
        <v/>
      </c>
      <c r="O46" s="43" t="str">
        <f t="shared" si="11"/>
        <v/>
      </c>
    </row>
    <row r="47" spans="1:18" x14ac:dyDescent="0.4">
      <c r="A47" s="7">
        <v>39</v>
      </c>
      <c r="B47" s="76"/>
      <c r="C47" s="77"/>
      <c r="D47" s="78"/>
      <c r="E47" s="47"/>
      <c r="F47" s="79"/>
      <c r="G47" s="20" t="str">
        <f t="shared" si="16"/>
        <v/>
      </c>
      <c r="H47" s="20" t="str">
        <f t="shared" si="17"/>
        <v/>
      </c>
      <c r="I47" s="20" t="str">
        <f t="shared" si="18"/>
        <v/>
      </c>
      <c r="J47" s="41" t="str">
        <f t="shared" si="12"/>
        <v/>
      </c>
      <c r="K47" s="42" t="str">
        <f t="shared" si="13"/>
        <v/>
      </c>
      <c r="L47" s="43" t="str">
        <f t="shared" si="14"/>
        <v/>
      </c>
      <c r="M47" s="41" t="str">
        <f t="shared" si="9"/>
        <v/>
      </c>
      <c r="N47" s="42" t="str">
        <f t="shared" si="10"/>
        <v/>
      </c>
      <c r="O47" s="43" t="str">
        <f t="shared" si="11"/>
        <v/>
      </c>
    </row>
    <row r="48" spans="1:18" x14ac:dyDescent="0.4">
      <c r="A48" s="7">
        <v>40</v>
      </c>
      <c r="B48" s="76"/>
      <c r="C48" s="77"/>
      <c r="D48" s="78"/>
      <c r="E48" s="47"/>
      <c r="F48" s="79"/>
      <c r="G48" s="20" t="str">
        <f t="shared" si="16"/>
        <v/>
      </c>
      <c r="H48" s="20" t="str">
        <f t="shared" si="17"/>
        <v/>
      </c>
      <c r="I48" s="20" t="str">
        <f t="shared" si="18"/>
        <v/>
      </c>
      <c r="J48" s="41" t="str">
        <f t="shared" si="12"/>
        <v/>
      </c>
      <c r="K48" s="42" t="str">
        <f t="shared" si="13"/>
        <v/>
      </c>
      <c r="L48" s="43" t="str">
        <f t="shared" si="14"/>
        <v/>
      </c>
      <c r="M48" s="41" t="str">
        <f t="shared" si="9"/>
        <v/>
      </c>
      <c r="N48" s="42" t="str">
        <f t="shared" si="10"/>
        <v/>
      </c>
      <c r="O48" s="43" t="str">
        <f t="shared" si="11"/>
        <v/>
      </c>
    </row>
    <row r="49" spans="1:15" x14ac:dyDescent="0.4">
      <c r="A49" s="7">
        <v>41</v>
      </c>
      <c r="B49" s="76"/>
      <c r="C49" s="77"/>
      <c r="D49" s="78"/>
      <c r="E49" s="47"/>
      <c r="F49" s="79"/>
      <c r="G49" s="20" t="str">
        <f t="shared" si="16"/>
        <v/>
      </c>
      <c r="H49" s="20" t="str">
        <f t="shared" si="17"/>
        <v/>
      </c>
      <c r="I49" s="20" t="str">
        <f t="shared" si="18"/>
        <v/>
      </c>
      <c r="J49" s="41" t="str">
        <f t="shared" si="12"/>
        <v/>
      </c>
      <c r="K49" s="42" t="str">
        <f t="shared" si="13"/>
        <v/>
      </c>
      <c r="L49" s="43" t="str">
        <f t="shared" si="14"/>
        <v/>
      </c>
      <c r="M49" s="41" t="str">
        <f t="shared" si="9"/>
        <v/>
      </c>
      <c r="N49" s="42" t="str">
        <f t="shared" si="10"/>
        <v/>
      </c>
      <c r="O49" s="43" t="str">
        <f t="shared" si="11"/>
        <v/>
      </c>
    </row>
    <row r="50" spans="1:15" x14ac:dyDescent="0.4">
      <c r="A50" s="7">
        <v>42</v>
      </c>
      <c r="B50" s="76"/>
      <c r="C50" s="77"/>
      <c r="D50" s="78"/>
      <c r="E50" s="47"/>
      <c r="F50" s="79"/>
      <c r="G50" s="20" t="str">
        <f t="shared" si="16"/>
        <v/>
      </c>
      <c r="H50" s="20" t="str">
        <f t="shared" si="17"/>
        <v/>
      </c>
      <c r="I50" s="20" t="str">
        <f t="shared" si="18"/>
        <v/>
      </c>
      <c r="J50" s="41" t="str">
        <f t="shared" si="12"/>
        <v/>
      </c>
      <c r="K50" s="42" t="str">
        <f t="shared" si="13"/>
        <v/>
      </c>
      <c r="L50" s="43" t="str">
        <f t="shared" si="14"/>
        <v/>
      </c>
      <c r="M50" s="41" t="str">
        <f t="shared" si="9"/>
        <v/>
      </c>
      <c r="N50" s="42" t="str">
        <f t="shared" si="10"/>
        <v/>
      </c>
      <c r="O50" s="43" t="str">
        <f t="shared" si="11"/>
        <v/>
      </c>
    </row>
    <row r="51" spans="1:15" x14ac:dyDescent="0.4">
      <c r="A51" s="7">
        <v>43</v>
      </c>
      <c r="B51" s="76"/>
      <c r="C51" s="77"/>
      <c r="D51" s="78"/>
      <c r="E51" s="47"/>
      <c r="F51" s="79"/>
      <c r="G51" s="20" t="str">
        <f t="shared" si="16"/>
        <v/>
      </c>
      <c r="H51" s="20" t="str">
        <f t="shared" si="17"/>
        <v/>
      </c>
      <c r="I51" s="20" t="str">
        <f t="shared" si="18"/>
        <v/>
      </c>
      <c r="J51" s="41" t="str">
        <f t="shared" si="12"/>
        <v/>
      </c>
      <c r="K51" s="42" t="str">
        <f t="shared" si="13"/>
        <v/>
      </c>
      <c r="L51" s="43" t="str">
        <f t="shared" si="14"/>
        <v/>
      </c>
      <c r="M51" s="41" t="str">
        <f t="shared" si="9"/>
        <v/>
      </c>
      <c r="N51" s="42" t="str">
        <f t="shared" si="10"/>
        <v/>
      </c>
      <c r="O51" s="43" t="str">
        <f t="shared" si="11"/>
        <v/>
      </c>
    </row>
    <row r="52" spans="1:15" x14ac:dyDescent="0.4">
      <c r="A52" s="7">
        <v>44</v>
      </c>
      <c r="B52" s="76"/>
      <c r="C52" s="77"/>
      <c r="D52" s="78"/>
      <c r="E52" s="47"/>
      <c r="F52" s="79"/>
      <c r="G52" s="20" t="str">
        <f t="shared" si="16"/>
        <v/>
      </c>
      <c r="H52" s="20" t="str">
        <f t="shared" si="17"/>
        <v/>
      </c>
      <c r="I52" s="20" t="str">
        <f t="shared" si="18"/>
        <v/>
      </c>
      <c r="J52" s="41" t="str">
        <f t="shared" si="12"/>
        <v/>
      </c>
      <c r="K52" s="42" t="str">
        <f t="shared" si="13"/>
        <v/>
      </c>
      <c r="L52" s="43" t="str">
        <f t="shared" si="14"/>
        <v/>
      </c>
      <c r="M52" s="41" t="str">
        <f t="shared" si="9"/>
        <v/>
      </c>
      <c r="N52" s="42" t="str">
        <f t="shared" si="10"/>
        <v/>
      </c>
      <c r="O52" s="43" t="str">
        <f t="shared" si="11"/>
        <v/>
      </c>
    </row>
    <row r="53" spans="1:15" x14ac:dyDescent="0.4">
      <c r="A53" s="7">
        <v>45</v>
      </c>
      <c r="B53" s="76"/>
      <c r="C53" s="77"/>
      <c r="D53" s="78"/>
      <c r="E53" s="47"/>
      <c r="F53" s="79"/>
      <c r="G53" s="20" t="str">
        <f t="shared" si="16"/>
        <v/>
      </c>
      <c r="H53" s="20" t="str">
        <f t="shared" si="17"/>
        <v/>
      </c>
      <c r="I53" s="20" t="str">
        <f t="shared" si="18"/>
        <v/>
      </c>
      <c r="J53" s="41" t="str">
        <f t="shared" si="12"/>
        <v/>
      </c>
      <c r="K53" s="42" t="str">
        <f t="shared" si="13"/>
        <v/>
      </c>
      <c r="L53" s="43" t="str">
        <f t="shared" si="14"/>
        <v/>
      </c>
      <c r="M53" s="41" t="str">
        <f t="shared" si="9"/>
        <v/>
      </c>
      <c r="N53" s="42" t="str">
        <f t="shared" si="10"/>
        <v/>
      </c>
      <c r="O53" s="43" t="str">
        <f t="shared" si="11"/>
        <v/>
      </c>
    </row>
    <row r="54" spans="1:15" x14ac:dyDescent="0.4">
      <c r="A54" s="7">
        <v>46</v>
      </c>
      <c r="B54" s="76"/>
      <c r="C54" s="77"/>
      <c r="D54" s="78"/>
      <c r="E54" s="47"/>
      <c r="F54" s="79"/>
      <c r="G54" s="20" t="str">
        <f t="shared" si="16"/>
        <v/>
      </c>
      <c r="H54" s="20" t="str">
        <f t="shared" si="17"/>
        <v/>
      </c>
      <c r="I54" s="20" t="str">
        <f t="shared" si="18"/>
        <v/>
      </c>
      <c r="J54" s="41" t="str">
        <f t="shared" si="12"/>
        <v/>
      </c>
      <c r="K54" s="42" t="str">
        <f t="shared" si="13"/>
        <v/>
      </c>
      <c r="L54" s="43" t="str">
        <f t="shared" si="14"/>
        <v/>
      </c>
      <c r="M54" s="41" t="str">
        <f t="shared" si="9"/>
        <v/>
      </c>
      <c r="N54" s="42" t="str">
        <f t="shared" si="10"/>
        <v/>
      </c>
      <c r="O54" s="43" t="str">
        <f t="shared" si="11"/>
        <v/>
      </c>
    </row>
    <row r="55" spans="1:15" x14ac:dyDescent="0.4">
      <c r="A55" s="7">
        <v>47</v>
      </c>
      <c r="B55" s="76"/>
      <c r="C55" s="77"/>
      <c r="D55" s="78"/>
      <c r="E55" s="47"/>
      <c r="F55" s="79"/>
      <c r="G55" s="20" t="str">
        <f t="shared" si="16"/>
        <v/>
      </c>
      <c r="H55" s="20" t="str">
        <f t="shared" si="17"/>
        <v/>
      </c>
      <c r="I55" s="20" t="str">
        <f t="shared" si="18"/>
        <v/>
      </c>
      <c r="J55" s="41" t="str">
        <f t="shared" si="12"/>
        <v/>
      </c>
      <c r="K55" s="42" t="str">
        <f t="shared" si="13"/>
        <v/>
      </c>
      <c r="L55" s="43" t="str">
        <f t="shared" si="14"/>
        <v/>
      </c>
      <c r="M55" s="41" t="str">
        <f t="shared" si="9"/>
        <v/>
      </c>
      <c r="N55" s="42" t="str">
        <f t="shared" si="10"/>
        <v/>
      </c>
      <c r="O55" s="43" t="str">
        <f t="shared" si="11"/>
        <v/>
      </c>
    </row>
    <row r="56" spans="1:15" x14ac:dyDescent="0.4">
      <c r="A56" s="7">
        <v>48</v>
      </c>
      <c r="B56" s="76"/>
      <c r="C56" s="77"/>
      <c r="D56" s="78"/>
      <c r="E56" s="47"/>
      <c r="F56" s="79"/>
      <c r="G56" s="20" t="str">
        <f t="shared" si="16"/>
        <v/>
      </c>
      <c r="H56" s="20" t="str">
        <f t="shared" si="17"/>
        <v/>
      </c>
      <c r="I56" s="20" t="str">
        <f t="shared" si="18"/>
        <v/>
      </c>
      <c r="J56" s="41" t="str">
        <f t="shared" si="12"/>
        <v/>
      </c>
      <c r="K56" s="42" t="str">
        <f t="shared" si="13"/>
        <v/>
      </c>
      <c r="L56" s="43" t="str">
        <f t="shared" si="14"/>
        <v/>
      </c>
      <c r="M56" s="41" t="str">
        <f t="shared" si="9"/>
        <v/>
      </c>
      <c r="N56" s="42" t="str">
        <f t="shared" si="10"/>
        <v/>
      </c>
      <c r="O56" s="43" t="str">
        <f t="shared" si="11"/>
        <v/>
      </c>
    </row>
    <row r="57" spans="1:15" x14ac:dyDescent="0.4">
      <c r="A57" s="7">
        <v>49</v>
      </c>
      <c r="B57" s="76"/>
      <c r="C57" s="77"/>
      <c r="D57" s="78"/>
      <c r="E57" s="47"/>
      <c r="F57" s="79"/>
      <c r="G57" s="20" t="str">
        <f t="shared" si="16"/>
        <v/>
      </c>
      <c r="H57" s="20" t="str">
        <f t="shared" si="17"/>
        <v/>
      </c>
      <c r="I57" s="20" t="str">
        <f t="shared" si="18"/>
        <v/>
      </c>
      <c r="J57" s="41" t="str">
        <f t="shared" si="12"/>
        <v/>
      </c>
      <c r="K57" s="42" t="str">
        <f t="shared" si="13"/>
        <v/>
      </c>
      <c r="L57" s="43" t="str">
        <f t="shared" si="14"/>
        <v/>
      </c>
      <c r="M57" s="41" t="str">
        <f t="shared" si="9"/>
        <v/>
      </c>
      <c r="N57" s="42" t="str">
        <f t="shared" si="10"/>
        <v/>
      </c>
      <c r="O57" s="43" t="str">
        <f t="shared" si="11"/>
        <v/>
      </c>
    </row>
    <row r="58" spans="1:15" ht="19.5" thickBot="1" x14ac:dyDescent="0.45">
      <c r="A58" s="7">
        <v>50</v>
      </c>
      <c r="B58" s="80"/>
      <c r="C58" s="81"/>
      <c r="D58" s="82"/>
      <c r="E58" s="83"/>
      <c r="F58" s="84"/>
      <c r="G58" s="20" t="str">
        <f t="shared" si="16"/>
        <v/>
      </c>
      <c r="H58" s="20" t="str">
        <f t="shared" si="17"/>
        <v/>
      </c>
      <c r="I58" s="20" t="str">
        <f t="shared" si="18"/>
        <v/>
      </c>
      <c r="J58" s="41" t="str">
        <f t="shared" si="12"/>
        <v/>
      </c>
      <c r="K58" s="42" t="str">
        <f t="shared" si="13"/>
        <v/>
      </c>
      <c r="L58" s="43" t="str">
        <f t="shared" si="14"/>
        <v/>
      </c>
      <c r="M58" s="41" t="str">
        <f t="shared" si="9"/>
        <v/>
      </c>
      <c r="N58" s="42" t="str">
        <f t="shared" si="10"/>
        <v/>
      </c>
      <c r="O58" s="43" t="str">
        <f t="shared" si="11"/>
        <v/>
      </c>
    </row>
    <row r="59" spans="1:15" ht="19.5" thickBot="1" x14ac:dyDescent="0.45">
      <c r="A59" s="7"/>
      <c r="B59" s="85" t="s">
        <v>5</v>
      </c>
      <c r="C59" s="86"/>
      <c r="D59" s="5">
        <f>COUNTIF(D9:D58,0.618)</f>
        <v>10</v>
      </c>
      <c r="E59" s="5">
        <f>COUNTIF(E9:E58,1.27)</f>
        <v>6</v>
      </c>
      <c r="F59" s="6">
        <f>COUNTIF(F9:F58,1.5)</f>
        <v>5</v>
      </c>
      <c r="G59" s="53">
        <f>M59+G8</f>
        <v>109919.67654747707</v>
      </c>
      <c r="H59" s="54">
        <f>N59+H8</f>
        <v>101743.94070105256</v>
      </c>
      <c r="I59" s="55">
        <f>O59+I8</f>
        <v>97849.86237439634</v>
      </c>
      <c r="J59" s="51" t="s">
        <v>28</v>
      </c>
      <c r="K59" s="68">
        <f>B21-B9</f>
        <v>568</v>
      </c>
      <c r="L59" s="52" t="s">
        <v>29</v>
      </c>
      <c r="M59" s="63">
        <f>SUM(M9:M58)</f>
        <v>9919.6765474770691</v>
      </c>
      <c r="N59" s="64">
        <f>SUM(N9:N58)</f>
        <v>1743.940701052557</v>
      </c>
      <c r="O59" s="65">
        <f>SUM(O9:O58)</f>
        <v>-2150.137625603661</v>
      </c>
    </row>
    <row r="60" spans="1:15" ht="19.5" thickBot="1" x14ac:dyDescent="0.45">
      <c r="A60" s="7"/>
      <c r="B60" s="93" t="s">
        <v>6</v>
      </c>
      <c r="C60" s="94"/>
      <c r="D60" s="5">
        <f>COUNTIF(D9:D58,-1)</f>
        <v>3</v>
      </c>
      <c r="E60" s="5">
        <f>COUNTIF(E9:E58,-1)</f>
        <v>7</v>
      </c>
      <c r="F60" s="6">
        <f>COUNTIF(F9:F58,-1)</f>
        <v>8</v>
      </c>
      <c r="G60" s="87" t="s">
        <v>27</v>
      </c>
      <c r="H60" s="88"/>
      <c r="I60" s="89"/>
      <c r="J60" s="87" t="s">
        <v>30</v>
      </c>
      <c r="K60" s="88"/>
      <c r="L60" s="89"/>
      <c r="M60" s="7"/>
      <c r="N60" s="3"/>
      <c r="O60" s="4"/>
    </row>
    <row r="61" spans="1:15" ht="19.5" thickBot="1" x14ac:dyDescent="0.45">
      <c r="A61" s="7"/>
      <c r="B61" s="93" t="s">
        <v>31</v>
      </c>
      <c r="C61" s="94"/>
      <c r="D61" s="5">
        <f>COUNTIF(D9:D58,0)</f>
        <v>0</v>
      </c>
      <c r="E61" s="5">
        <f>COUNTIF(E9:E58,0)</f>
        <v>0</v>
      </c>
      <c r="F61" s="5">
        <f>COUNTIF(F9:F58,0)</f>
        <v>0</v>
      </c>
      <c r="G61" s="59">
        <f>G59/G8</f>
        <v>1.0991967654747707</v>
      </c>
      <c r="H61" s="60">
        <f t="shared" ref="H61" si="19">H59/H8</f>
        <v>1.0174394070105257</v>
      </c>
      <c r="I61" s="61">
        <f>I59/I8</f>
        <v>0.97849862374396335</v>
      </c>
      <c r="J61" s="49">
        <f>(G61-100%)*30/K59</f>
        <v>5.2392657821181731E-3</v>
      </c>
      <c r="K61" s="49">
        <f>(H61-100%)*30/K59</f>
        <v>9.2109544069678042E-4</v>
      </c>
      <c r="L61" s="50">
        <f>(I61-100%)*30/K59</f>
        <v>-1.1356360698610909E-3</v>
      </c>
      <c r="M61" s="8"/>
      <c r="N61" s="2"/>
      <c r="O61" s="9"/>
    </row>
    <row r="62" spans="1:15" ht="19.5" thickBot="1" x14ac:dyDescent="0.45">
      <c r="A62" s="3"/>
      <c r="B62" s="87" t="s">
        <v>4</v>
      </c>
      <c r="C62" s="88"/>
      <c r="D62" s="62">
        <f>D59/(D59+D60+D61)</f>
        <v>0.76923076923076927</v>
      </c>
      <c r="E62" s="57">
        <f t="shared" ref="E62" si="20">E59/(E59+E60+E61)</f>
        <v>0.46153846153846156</v>
      </c>
      <c r="F62" s="58">
        <f>F59/(F59+F60+F61)</f>
        <v>0.38461538461538464</v>
      </c>
    </row>
    <row r="64" spans="1:15" x14ac:dyDescent="0.4">
      <c r="D64" s="56"/>
      <c r="E64" s="56"/>
      <c r="F64" s="56"/>
    </row>
  </sheetData>
  <mergeCells count="11">
    <mergeCell ref="B62:C62"/>
    <mergeCell ref="B61:C61"/>
    <mergeCell ref="J8:L8"/>
    <mergeCell ref="J6:L6"/>
    <mergeCell ref="M6:O6"/>
    <mergeCell ref="G6:I6"/>
    <mergeCell ref="M8:O8"/>
    <mergeCell ref="B59:C59"/>
    <mergeCell ref="B60:C60"/>
    <mergeCell ref="G60:I60"/>
    <mergeCell ref="J60:L60"/>
  </mergeCells>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977D6-8A2C-45F4-90C1-C87FB7BCCC29}">
  <dimension ref="A2:A2147"/>
  <sheetViews>
    <sheetView zoomScale="80" zoomScaleNormal="80" workbookViewId="0">
      <selection activeCell="A3" sqref="A3"/>
    </sheetView>
  </sheetViews>
  <sheetFormatPr defaultColWidth="8.125" defaultRowHeight="16.5" x14ac:dyDescent="0.4"/>
  <cols>
    <col min="1" max="1" width="6.625" style="67" customWidth="1"/>
    <col min="2" max="2" width="7.25" style="66" customWidth="1"/>
    <col min="3" max="256" width="8.125" style="66"/>
    <col min="257" max="257" width="6.625" style="66" customWidth="1"/>
    <col min="258" max="258" width="7.25" style="66" customWidth="1"/>
    <col min="259" max="512" width="8.125" style="66"/>
    <col min="513" max="513" width="6.625" style="66" customWidth="1"/>
    <col min="514" max="514" width="7.25" style="66" customWidth="1"/>
    <col min="515" max="768" width="8.125" style="66"/>
    <col min="769" max="769" width="6.625" style="66" customWidth="1"/>
    <col min="770" max="770" width="7.25" style="66" customWidth="1"/>
    <col min="771" max="1024" width="8.125" style="66"/>
    <col min="1025" max="1025" width="6.625" style="66" customWidth="1"/>
    <col min="1026" max="1026" width="7.25" style="66" customWidth="1"/>
    <col min="1027" max="1280" width="8.125" style="66"/>
    <col min="1281" max="1281" width="6.625" style="66" customWidth="1"/>
    <col min="1282" max="1282" width="7.25" style="66" customWidth="1"/>
    <col min="1283" max="1536" width="8.125" style="66"/>
    <col min="1537" max="1537" width="6.625" style="66" customWidth="1"/>
    <col min="1538" max="1538" width="7.25" style="66" customWidth="1"/>
    <col min="1539" max="1792" width="8.125" style="66"/>
    <col min="1793" max="1793" width="6.625" style="66" customWidth="1"/>
    <col min="1794" max="1794" width="7.25" style="66" customWidth="1"/>
    <col min="1795" max="2048" width="8.125" style="66"/>
    <col min="2049" max="2049" width="6.625" style="66" customWidth="1"/>
    <col min="2050" max="2050" width="7.25" style="66" customWidth="1"/>
    <col min="2051" max="2304" width="8.125" style="66"/>
    <col min="2305" max="2305" width="6.625" style="66" customWidth="1"/>
    <col min="2306" max="2306" width="7.25" style="66" customWidth="1"/>
    <col min="2307" max="2560" width="8.125" style="66"/>
    <col min="2561" max="2561" width="6.625" style="66" customWidth="1"/>
    <col min="2562" max="2562" width="7.25" style="66" customWidth="1"/>
    <col min="2563" max="2816" width="8.125" style="66"/>
    <col min="2817" max="2817" width="6.625" style="66" customWidth="1"/>
    <col min="2818" max="2818" width="7.25" style="66" customWidth="1"/>
    <col min="2819" max="3072" width="8.125" style="66"/>
    <col min="3073" max="3073" width="6.625" style="66" customWidth="1"/>
    <col min="3074" max="3074" width="7.25" style="66" customWidth="1"/>
    <col min="3075" max="3328" width="8.125" style="66"/>
    <col min="3329" max="3329" width="6.625" style="66" customWidth="1"/>
    <col min="3330" max="3330" width="7.25" style="66" customWidth="1"/>
    <col min="3331" max="3584" width="8.125" style="66"/>
    <col min="3585" max="3585" width="6.625" style="66" customWidth="1"/>
    <col min="3586" max="3586" width="7.25" style="66" customWidth="1"/>
    <col min="3587" max="3840" width="8.125" style="66"/>
    <col min="3841" max="3841" width="6.625" style="66" customWidth="1"/>
    <col min="3842" max="3842" width="7.25" style="66" customWidth="1"/>
    <col min="3843" max="4096" width="8.125" style="66"/>
    <col min="4097" max="4097" width="6.625" style="66" customWidth="1"/>
    <col min="4098" max="4098" width="7.25" style="66" customWidth="1"/>
    <col min="4099" max="4352" width="8.125" style="66"/>
    <col min="4353" max="4353" width="6.625" style="66" customWidth="1"/>
    <col min="4354" max="4354" width="7.25" style="66" customWidth="1"/>
    <col min="4355" max="4608" width="8.125" style="66"/>
    <col min="4609" max="4609" width="6.625" style="66" customWidth="1"/>
    <col min="4610" max="4610" width="7.25" style="66" customWidth="1"/>
    <col min="4611" max="4864" width="8.125" style="66"/>
    <col min="4865" max="4865" width="6.625" style="66" customWidth="1"/>
    <col min="4866" max="4866" width="7.25" style="66" customWidth="1"/>
    <col min="4867" max="5120" width="8.125" style="66"/>
    <col min="5121" max="5121" width="6.625" style="66" customWidth="1"/>
    <col min="5122" max="5122" width="7.25" style="66" customWidth="1"/>
    <col min="5123" max="5376" width="8.125" style="66"/>
    <col min="5377" max="5377" width="6.625" style="66" customWidth="1"/>
    <col min="5378" max="5378" width="7.25" style="66" customWidth="1"/>
    <col min="5379" max="5632" width="8.125" style="66"/>
    <col min="5633" max="5633" width="6.625" style="66" customWidth="1"/>
    <col min="5634" max="5634" width="7.25" style="66" customWidth="1"/>
    <col min="5635" max="5888" width="8.125" style="66"/>
    <col min="5889" max="5889" width="6.625" style="66" customWidth="1"/>
    <col min="5890" max="5890" width="7.25" style="66" customWidth="1"/>
    <col min="5891" max="6144" width="8.125" style="66"/>
    <col min="6145" max="6145" width="6.625" style="66" customWidth="1"/>
    <col min="6146" max="6146" width="7.25" style="66" customWidth="1"/>
    <col min="6147" max="6400" width="8.125" style="66"/>
    <col min="6401" max="6401" width="6.625" style="66" customWidth="1"/>
    <col min="6402" max="6402" width="7.25" style="66" customWidth="1"/>
    <col min="6403" max="6656" width="8.125" style="66"/>
    <col min="6657" max="6657" width="6.625" style="66" customWidth="1"/>
    <col min="6658" max="6658" width="7.25" style="66" customWidth="1"/>
    <col min="6659" max="6912" width="8.125" style="66"/>
    <col min="6913" max="6913" width="6.625" style="66" customWidth="1"/>
    <col min="6914" max="6914" width="7.25" style="66" customWidth="1"/>
    <col min="6915" max="7168" width="8.125" style="66"/>
    <col min="7169" max="7169" width="6.625" style="66" customWidth="1"/>
    <col min="7170" max="7170" width="7.25" style="66" customWidth="1"/>
    <col min="7171" max="7424" width="8.125" style="66"/>
    <col min="7425" max="7425" width="6.625" style="66" customWidth="1"/>
    <col min="7426" max="7426" width="7.25" style="66" customWidth="1"/>
    <col min="7427" max="7680" width="8.125" style="66"/>
    <col min="7681" max="7681" width="6.625" style="66" customWidth="1"/>
    <col min="7682" max="7682" width="7.25" style="66" customWidth="1"/>
    <col min="7683" max="7936" width="8.125" style="66"/>
    <col min="7937" max="7937" width="6.625" style="66" customWidth="1"/>
    <col min="7938" max="7938" width="7.25" style="66" customWidth="1"/>
    <col min="7939" max="8192" width="8.125" style="66"/>
    <col min="8193" max="8193" width="6.625" style="66" customWidth="1"/>
    <col min="8194" max="8194" width="7.25" style="66" customWidth="1"/>
    <col min="8195" max="8448" width="8.125" style="66"/>
    <col min="8449" max="8449" width="6.625" style="66" customWidth="1"/>
    <col min="8450" max="8450" width="7.25" style="66" customWidth="1"/>
    <col min="8451" max="8704" width="8.125" style="66"/>
    <col min="8705" max="8705" width="6.625" style="66" customWidth="1"/>
    <col min="8706" max="8706" width="7.25" style="66" customWidth="1"/>
    <col min="8707" max="8960" width="8.125" style="66"/>
    <col min="8961" max="8961" width="6.625" style="66" customWidth="1"/>
    <col min="8962" max="8962" width="7.25" style="66" customWidth="1"/>
    <col min="8963" max="9216" width="8.125" style="66"/>
    <col min="9217" max="9217" width="6.625" style="66" customWidth="1"/>
    <col min="9218" max="9218" width="7.25" style="66" customWidth="1"/>
    <col min="9219" max="9472" width="8.125" style="66"/>
    <col min="9473" max="9473" width="6.625" style="66" customWidth="1"/>
    <col min="9474" max="9474" width="7.25" style="66" customWidth="1"/>
    <col min="9475" max="9728" width="8.125" style="66"/>
    <col min="9729" max="9729" width="6.625" style="66" customWidth="1"/>
    <col min="9730" max="9730" width="7.25" style="66" customWidth="1"/>
    <col min="9731" max="9984" width="8.125" style="66"/>
    <col min="9985" max="9985" width="6.625" style="66" customWidth="1"/>
    <col min="9986" max="9986" width="7.25" style="66" customWidth="1"/>
    <col min="9987" max="10240" width="8.125" style="66"/>
    <col min="10241" max="10241" width="6.625" style="66" customWidth="1"/>
    <col min="10242" max="10242" width="7.25" style="66" customWidth="1"/>
    <col min="10243" max="10496" width="8.125" style="66"/>
    <col min="10497" max="10497" width="6.625" style="66" customWidth="1"/>
    <col min="10498" max="10498" width="7.25" style="66" customWidth="1"/>
    <col min="10499" max="10752" width="8.125" style="66"/>
    <col min="10753" max="10753" width="6.625" style="66" customWidth="1"/>
    <col min="10754" max="10754" width="7.25" style="66" customWidth="1"/>
    <col min="10755" max="11008" width="8.125" style="66"/>
    <col min="11009" max="11009" width="6.625" style="66" customWidth="1"/>
    <col min="11010" max="11010" width="7.25" style="66" customWidth="1"/>
    <col min="11011" max="11264" width="8.125" style="66"/>
    <col min="11265" max="11265" width="6.625" style="66" customWidth="1"/>
    <col min="11266" max="11266" width="7.25" style="66" customWidth="1"/>
    <col min="11267" max="11520" width="8.125" style="66"/>
    <col min="11521" max="11521" width="6.625" style="66" customWidth="1"/>
    <col min="11522" max="11522" width="7.25" style="66" customWidth="1"/>
    <col min="11523" max="11776" width="8.125" style="66"/>
    <col min="11777" max="11777" width="6.625" style="66" customWidth="1"/>
    <col min="11778" max="11778" width="7.25" style="66" customWidth="1"/>
    <col min="11779" max="12032" width="8.125" style="66"/>
    <col min="12033" max="12033" width="6.625" style="66" customWidth="1"/>
    <col min="12034" max="12034" width="7.25" style="66" customWidth="1"/>
    <col min="12035" max="12288" width="8.125" style="66"/>
    <col min="12289" max="12289" width="6.625" style="66" customWidth="1"/>
    <col min="12290" max="12290" width="7.25" style="66" customWidth="1"/>
    <col min="12291" max="12544" width="8.125" style="66"/>
    <col min="12545" max="12545" width="6.625" style="66" customWidth="1"/>
    <col min="12546" max="12546" width="7.25" style="66" customWidth="1"/>
    <col min="12547" max="12800" width="8.125" style="66"/>
    <col min="12801" max="12801" width="6.625" style="66" customWidth="1"/>
    <col min="12802" max="12802" width="7.25" style="66" customWidth="1"/>
    <col min="12803" max="13056" width="8.125" style="66"/>
    <col min="13057" max="13057" width="6.625" style="66" customWidth="1"/>
    <col min="13058" max="13058" width="7.25" style="66" customWidth="1"/>
    <col min="13059" max="13312" width="8.125" style="66"/>
    <col min="13313" max="13313" width="6.625" style="66" customWidth="1"/>
    <col min="13314" max="13314" width="7.25" style="66" customWidth="1"/>
    <col min="13315" max="13568" width="8.125" style="66"/>
    <col min="13569" max="13569" width="6.625" style="66" customWidth="1"/>
    <col min="13570" max="13570" width="7.25" style="66" customWidth="1"/>
    <col min="13571" max="13824" width="8.125" style="66"/>
    <col min="13825" max="13825" width="6.625" style="66" customWidth="1"/>
    <col min="13826" max="13826" width="7.25" style="66" customWidth="1"/>
    <col min="13827" max="14080" width="8.125" style="66"/>
    <col min="14081" max="14081" width="6.625" style="66" customWidth="1"/>
    <col min="14082" max="14082" width="7.25" style="66" customWidth="1"/>
    <col min="14083" max="14336" width="8.125" style="66"/>
    <col min="14337" max="14337" width="6.625" style="66" customWidth="1"/>
    <col min="14338" max="14338" width="7.25" style="66" customWidth="1"/>
    <col min="14339" max="14592" width="8.125" style="66"/>
    <col min="14593" max="14593" width="6.625" style="66" customWidth="1"/>
    <col min="14594" max="14594" width="7.25" style="66" customWidth="1"/>
    <col min="14595" max="14848" width="8.125" style="66"/>
    <col min="14849" max="14849" width="6.625" style="66" customWidth="1"/>
    <col min="14850" max="14850" width="7.25" style="66" customWidth="1"/>
    <col min="14851" max="15104" width="8.125" style="66"/>
    <col min="15105" max="15105" width="6.625" style="66" customWidth="1"/>
    <col min="15106" max="15106" width="7.25" style="66" customWidth="1"/>
    <col min="15107" max="15360" width="8.125" style="66"/>
    <col min="15361" max="15361" width="6.625" style="66" customWidth="1"/>
    <col min="15362" max="15362" width="7.25" style="66" customWidth="1"/>
    <col min="15363" max="15616" width="8.125" style="66"/>
    <col min="15617" max="15617" width="6.625" style="66" customWidth="1"/>
    <col min="15618" max="15618" width="7.25" style="66" customWidth="1"/>
    <col min="15619" max="15872" width="8.125" style="66"/>
    <col min="15873" max="15873" width="6.625" style="66" customWidth="1"/>
    <col min="15874" max="15874" width="7.25" style="66" customWidth="1"/>
    <col min="15875" max="16128" width="8.125" style="66"/>
    <col min="16129" max="16129" width="6.625" style="66" customWidth="1"/>
    <col min="16130" max="16130" width="7.25" style="66" customWidth="1"/>
    <col min="16131" max="16384" width="8.125" style="66"/>
  </cols>
  <sheetData>
    <row r="2" spans="1:1" x14ac:dyDescent="0.4">
      <c r="A2" s="67" t="s">
        <v>32</v>
      </c>
    </row>
    <row r="45" spans="1:1" x14ac:dyDescent="0.4">
      <c r="A45" s="67" t="s">
        <v>33</v>
      </c>
    </row>
    <row r="88" spans="1:1" x14ac:dyDescent="0.4">
      <c r="A88" s="67" t="s">
        <v>35</v>
      </c>
    </row>
    <row r="131" spans="1:1" x14ac:dyDescent="0.4">
      <c r="A131" s="67" t="s">
        <v>36</v>
      </c>
    </row>
    <row r="174" spans="1:1" x14ac:dyDescent="0.4">
      <c r="A174" s="67" t="s">
        <v>37</v>
      </c>
    </row>
    <row r="217" spans="1:1" x14ac:dyDescent="0.4">
      <c r="A217" s="67" t="s">
        <v>38</v>
      </c>
    </row>
    <row r="260" spans="1:1" x14ac:dyDescent="0.4">
      <c r="A260" s="67" t="s">
        <v>39</v>
      </c>
    </row>
    <row r="303" spans="1:1" x14ac:dyDescent="0.4">
      <c r="A303" s="67" t="s">
        <v>40</v>
      </c>
    </row>
    <row r="346" spans="1:1" x14ac:dyDescent="0.4">
      <c r="A346" s="67" t="s">
        <v>41</v>
      </c>
    </row>
    <row r="389" spans="1:1" x14ac:dyDescent="0.4">
      <c r="A389" s="67" t="s">
        <v>42</v>
      </c>
    </row>
    <row r="432" spans="1:1" x14ac:dyDescent="0.4">
      <c r="A432" s="67" t="s">
        <v>43</v>
      </c>
    </row>
    <row r="475" spans="1:1" x14ac:dyDescent="0.4">
      <c r="A475" s="70" t="s">
        <v>44</v>
      </c>
    </row>
    <row r="519" spans="1:1" x14ac:dyDescent="0.4">
      <c r="A519" s="67" t="s">
        <v>45</v>
      </c>
    </row>
    <row r="563" spans="1:1" x14ac:dyDescent="0.4">
      <c r="A563" s="67" t="s">
        <v>46</v>
      </c>
    </row>
    <row r="607" spans="1:1" x14ac:dyDescent="0.4">
      <c r="A607" s="67" t="s">
        <v>47</v>
      </c>
    </row>
    <row r="651" spans="1:1" x14ac:dyDescent="0.4">
      <c r="A651" s="67" t="s">
        <v>48</v>
      </c>
    </row>
    <row r="695" spans="1:1" x14ac:dyDescent="0.4">
      <c r="A695" s="67" t="s">
        <v>49</v>
      </c>
    </row>
    <row r="739" spans="1:1" x14ac:dyDescent="0.4">
      <c r="A739" s="67" t="s">
        <v>50</v>
      </c>
    </row>
    <row r="783" spans="1:1" x14ac:dyDescent="0.4">
      <c r="A783" s="67" t="s">
        <v>51</v>
      </c>
    </row>
    <row r="827" spans="1:1" x14ac:dyDescent="0.4">
      <c r="A827" s="67" t="s">
        <v>52</v>
      </c>
    </row>
    <row r="871" spans="1:1" x14ac:dyDescent="0.4">
      <c r="A871" s="67" t="s">
        <v>53</v>
      </c>
    </row>
    <row r="915" spans="1:1" x14ac:dyDescent="0.4">
      <c r="A915" s="67" t="s">
        <v>54</v>
      </c>
    </row>
    <row r="958" spans="1:1" customFormat="1" ht="18.75" x14ac:dyDescent="0.4"/>
    <row r="959" spans="1:1" x14ac:dyDescent="0.4">
      <c r="A959" s="67" t="s">
        <v>55</v>
      </c>
    </row>
    <row r="1003" spans="1:1" x14ac:dyDescent="0.4">
      <c r="A1003" s="67" t="s">
        <v>56</v>
      </c>
    </row>
    <row r="1047" spans="1:1" x14ac:dyDescent="0.4">
      <c r="A1047" s="67" t="s">
        <v>57</v>
      </c>
    </row>
    <row r="1091" spans="1:1" x14ac:dyDescent="0.4">
      <c r="A1091" s="67" t="s">
        <v>58</v>
      </c>
    </row>
    <row r="1135" spans="1:1" x14ac:dyDescent="0.4">
      <c r="A1135" s="67" t="s">
        <v>59</v>
      </c>
    </row>
    <row r="1179" spans="1:1" x14ac:dyDescent="0.4">
      <c r="A1179" s="67" t="s">
        <v>60</v>
      </c>
    </row>
    <row r="1223" spans="1:1" x14ac:dyDescent="0.4">
      <c r="A1223" s="67" t="s">
        <v>61</v>
      </c>
    </row>
    <row r="1267" spans="1:1" x14ac:dyDescent="0.4">
      <c r="A1267" s="67" t="s">
        <v>62</v>
      </c>
    </row>
    <row r="1311" spans="1:1" x14ac:dyDescent="0.4">
      <c r="A1311" s="67" t="s">
        <v>63</v>
      </c>
    </row>
    <row r="1355" spans="1:1" x14ac:dyDescent="0.4">
      <c r="A1355" s="67" t="s">
        <v>64</v>
      </c>
    </row>
    <row r="1399" spans="1:1" x14ac:dyDescent="0.4">
      <c r="A1399" s="67" t="s">
        <v>65</v>
      </c>
    </row>
    <row r="1443" spans="1:1" x14ac:dyDescent="0.4">
      <c r="A1443" s="67" t="s">
        <v>66</v>
      </c>
    </row>
    <row r="1487" spans="1:1" x14ac:dyDescent="0.4">
      <c r="A1487" s="67" t="s">
        <v>67</v>
      </c>
    </row>
    <row r="1531" spans="1:1" x14ac:dyDescent="0.4">
      <c r="A1531" s="67" t="s">
        <v>68</v>
      </c>
    </row>
    <row r="1575" spans="1:1" x14ac:dyDescent="0.4">
      <c r="A1575" s="67" t="s">
        <v>69</v>
      </c>
    </row>
    <row r="1619" spans="1:1" x14ac:dyDescent="0.4">
      <c r="A1619" s="67" t="s">
        <v>70</v>
      </c>
    </row>
    <row r="1663" spans="1:1" x14ac:dyDescent="0.4">
      <c r="A1663" s="67" t="s">
        <v>71</v>
      </c>
    </row>
    <row r="1707" spans="1:1" x14ac:dyDescent="0.4">
      <c r="A1707" s="67" t="s">
        <v>72</v>
      </c>
    </row>
    <row r="1751" spans="1:1" x14ac:dyDescent="0.4">
      <c r="A1751" s="67" t="s">
        <v>73</v>
      </c>
    </row>
    <row r="1795" spans="1:1" x14ac:dyDescent="0.4">
      <c r="A1795" s="67" t="s">
        <v>74</v>
      </c>
    </row>
    <row r="1839" spans="1:1" x14ac:dyDescent="0.4">
      <c r="A1839" s="67" t="s">
        <v>75</v>
      </c>
    </row>
    <row r="1883" spans="1:1" x14ac:dyDescent="0.4">
      <c r="A1883" s="67" t="s">
        <v>76</v>
      </c>
    </row>
    <row r="1927" spans="1:1" x14ac:dyDescent="0.4">
      <c r="A1927" s="67" t="s">
        <v>77</v>
      </c>
    </row>
    <row r="1971" spans="1:1" x14ac:dyDescent="0.4">
      <c r="A1971" s="67" t="s">
        <v>78</v>
      </c>
    </row>
    <row r="2015" spans="1:1" x14ac:dyDescent="0.4">
      <c r="A2015" s="67" t="s">
        <v>79</v>
      </c>
    </row>
    <row r="2059" spans="1:1" x14ac:dyDescent="0.4">
      <c r="A2059" s="67" t="s">
        <v>80</v>
      </c>
    </row>
    <row r="2103" spans="1:1" x14ac:dyDescent="0.4">
      <c r="A2103" s="67" t="s">
        <v>81</v>
      </c>
    </row>
    <row r="2147" spans="1:1" x14ac:dyDescent="0.4">
      <c r="A2147" s="67" t="s">
        <v>82</v>
      </c>
    </row>
  </sheetData>
  <phoneticPr fontId="1"/>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0449E-53FE-4A7D-9526-9A342A6506F6}">
  <dimension ref="A1:R64"/>
  <sheetViews>
    <sheetView workbookViewId="0">
      <selection activeCell="B20" sqref="B20"/>
    </sheetView>
  </sheetViews>
  <sheetFormatPr defaultRowHeight="18.75" x14ac:dyDescent="0.4"/>
  <cols>
    <col min="1" max="1" width="4.875" customWidth="1"/>
    <col min="2" max="2" width="12" customWidth="1"/>
    <col min="3" max="3" width="10.625" customWidth="1"/>
    <col min="4" max="6" width="8.25" customWidth="1"/>
    <col min="7" max="7" width="9.875" customWidth="1"/>
    <col min="10" max="12" width="9.875" bestFit="1" customWidth="1"/>
    <col min="13" max="15" width="7.75" customWidth="1"/>
  </cols>
  <sheetData>
    <row r="1" spans="1:18" x14ac:dyDescent="0.4">
      <c r="A1" s="1" t="s">
        <v>7</v>
      </c>
      <c r="C1" t="s">
        <v>99</v>
      </c>
    </row>
    <row r="2" spans="1:18" x14ac:dyDescent="0.4">
      <c r="A2" s="1" t="s">
        <v>8</v>
      </c>
      <c r="C2" t="s">
        <v>108</v>
      </c>
    </row>
    <row r="3" spans="1:18" x14ac:dyDescent="0.4">
      <c r="A3" s="1" t="s">
        <v>10</v>
      </c>
      <c r="C3" s="26">
        <v>100000</v>
      </c>
    </row>
    <row r="4" spans="1:18" x14ac:dyDescent="0.4">
      <c r="A4" s="1" t="s">
        <v>11</v>
      </c>
      <c r="C4" s="26" t="s">
        <v>102</v>
      </c>
    </row>
    <row r="5" spans="1:18" ht="19.5" thickBot="1" x14ac:dyDescent="0.45">
      <c r="A5" s="1" t="s">
        <v>12</v>
      </c>
      <c r="C5" s="26" t="s">
        <v>101</v>
      </c>
    </row>
    <row r="6" spans="1:18" ht="19.5" thickBot="1" x14ac:dyDescent="0.45">
      <c r="A6" s="21" t="s">
        <v>0</v>
      </c>
      <c r="B6" s="21" t="s">
        <v>1</v>
      </c>
      <c r="C6" s="21" t="s">
        <v>1</v>
      </c>
      <c r="D6" s="44" t="s">
        <v>23</v>
      </c>
      <c r="E6" s="22"/>
      <c r="F6" s="23"/>
      <c r="G6" s="87" t="s">
        <v>3</v>
      </c>
      <c r="H6" s="88"/>
      <c r="I6" s="89"/>
      <c r="J6" s="87" t="s">
        <v>21</v>
      </c>
      <c r="K6" s="88"/>
      <c r="L6" s="89"/>
      <c r="M6" s="87" t="s">
        <v>22</v>
      </c>
      <c r="N6" s="88"/>
      <c r="O6" s="89"/>
    </row>
    <row r="7" spans="1:18" ht="19.5" thickBot="1" x14ac:dyDescent="0.45">
      <c r="A7" s="24"/>
      <c r="B7" s="24" t="s">
        <v>2</v>
      </c>
      <c r="C7" s="48" t="s">
        <v>26</v>
      </c>
      <c r="D7" s="11">
        <v>0.61799999999999999</v>
      </c>
      <c r="E7" s="12">
        <v>1.27</v>
      </c>
      <c r="F7" s="13">
        <v>1.5</v>
      </c>
      <c r="G7" s="11">
        <v>0.61799999999999999</v>
      </c>
      <c r="H7" s="12">
        <v>1.27</v>
      </c>
      <c r="I7" s="13">
        <v>1.5</v>
      </c>
      <c r="J7" s="11">
        <v>0.61799999999999999</v>
      </c>
      <c r="K7" s="12">
        <v>1.27</v>
      </c>
      <c r="L7" s="13">
        <v>1.5</v>
      </c>
      <c r="M7" s="11">
        <v>0.61799999999999999</v>
      </c>
      <c r="N7" s="12">
        <v>1.27</v>
      </c>
      <c r="O7" s="13">
        <v>1.5</v>
      </c>
    </row>
    <row r="8" spans="1:18" ht="19.5" thickBot="1" x14ac:dyDescent="0.45">
      <c r="A8" s="25" t="s">
        <v>9</v>
      </c>
      <c r="B8" s="10"/>
      <c r="C8" s="45"/>
      <c r="D8" s="15"/>
      <c r="E8" s="14"/>
      <c r="F8" s="16"/>
      <c r="G8" s="17">
        <f>C3</f>
        <v>100000</v>
      </c>
      <c r="H8" s="18">
        <f>C3</f>
        <v>100000</v>
      </c>
      <c r="I8" s="19">
        <f>C3</f>
        <v>100000</v>
      </c>
      <c r="J8" s="90" t="s">
        <v>21</v>
      </c>
      <c r="K8" s="91"/>
      <c r="L8" s="92"/>
      <c r="M8" s="90"/>
      <c r="N8" s="91"/>
      <c r="O8" s="92"/>
    </row>
    <row r="9" spans="1:18" x14ac:dyDescent="0.4">
      <c r="A9" s="7">
        <v>1</v>
      </c>
      <c r="B9" s="71">
        <v>42298</v>
      </c>
      <c r="C9" s="72">
        <v>2</v>
      </c>
      <c r="D9" s="73">
        <v>0.61799999999999999</v>
      </c>
      <c r="E9" s="74">
        <v>-1</v>
      </c>
      <c r="F9" s="75">
        <v>-1</v>
      </c>
      <c r="G9" s="20">
        <f>IF(D9="","",G8+M9)</f>
        <v>101236</v>
      </c>
      <c r="H9" s="20">
        <f t="shared" ref="H9:I24" si="0">IF(E9="","",H8+N9)</f>
        <v>98000</v>
      </c>
      <c r="I9" s="20">
        <f t="shared" si="0"/>
        <v>98000</v>
      </c>
      <c r="J9" s="38">
        <f t="shared" ref="J9:L9" si="1">IF(G8="","",G8*0.02)</f>
        <v>2000</v>
      </c>
      <c r="K9" s="39">
        <f t="shared" si="1"/>
        <v>2000</v>
      </c>
      <c r="L9" s="40">
        <f t="shared" si="1"/>
        <v>2000</v>
      </c>
      <c r="M9" s="38">
        <f>IF(D9="","",J9*D9)</f>
        <v>1236</v>
      </c>
      <c r="N9" s="39">
        <f>IF(E9="","",K9*E9)</f>
        <v>-2000</v>
      </c>
      <c r="O9" s="40">
        <f>IF(F9="","",L9*F9)</f>
        <v>-2000</v>
      </c>
      <c r="P9" s="37"/>
      <c r="Q9" s="37"/>
      <c r="R9" s="37"/>
    </row>
    <row r="10" spans="1:18" x14ac:dyDescent="0.4">
      <c r="A10" s="7">
        <v>2</v>
      </c>
      <c r="B10" s="76">
        <v>42326</v>
      </c>
      <c r="C10" s="77">
        <v>1</v>
      </c>
      <c r="D10" s="78">
        <v>0.61799999999999999</v>
      </c>
      <c r="E10" s="47">
        <v>1.27</v>
      </c>
      <c r="F10" s="79">
        <v>1.5</v>
      </c>
      <c r="G10" s="20">
        <f t="shared" ref="G10:I25" si="2">IF(D10="","",G9+M10)</f>
        <v>103112.91544</v>
      </c>
      <c r="H10" s="20">
        <f t="shared" si="0"/>
        <v>101733.8</v>
      </c>
      <c r="I10" s="20">
        <f t="shared" si="0"/>
        <v>102410</v>
      </c>
      <c r="J10" s="41">
        <f t="shared" ref="J10:L25" si="3">IF(G9="","",G9*0.03)</f>
        <v>3037.08</v>
      </c>
      <c r="K10" s="42">
        <f t="shared" si="3"/>
        <v>2940</v>
      </c>
      <c r="L10" s="43">
        <f t="shared" si="3"/>
        <v>2940</v>
      </c>
      <c r="M10" s="41">
        <f t="shared" ref="M10:O25" si="4">IF(D10="","",J10*D10)</f>
        <v>1876.91544</v>
      </c>
      <c r="N10" s="42">
        <f t="shared" si="4"/>
        <v>3733.8</v>
      </c>
      <c r="O10" s="43">
        <f t="shared" si="4"/>
        <v>4410</v>
      </c>
      <c r="P10" s="37"/>
      <c r="Q10" s="37"/>
      <c r="R10" s="37"/>
    </row>
    <row r="11" spans="1:18" x14ac:dyDescent="0.4">
      <c r="A11" s="7">
        <v>3</v>
      </c>
      <c r="B11" s="76">
        <v>42492</v>
      </c>
      <c r="C11" s="77">
        <v>2</v>
      </c>
      <c r="D11" s="78">
        <v>0.61799999999999999</v>
      </c>
      <c r="E11" s="47">
        <v>1.27</v>
      </c>
      <c r="F11" s="79">
        <v>-1</v>
      </c>
      <c r="G11" s="20">
        <f t="shared" si="2"/>
        <v>105024.62889225759</v>
      </c>
      <c r="H11" s="20">
        <f t="shared" si="0"/>
        <v>105609.85778000001</v>
      </c>
      <c r="I11" s="20">
        <f t="shared" si="0"/>
        <v>99337.7</v>
      </c>
      <c r="J11" s="41">
        <f t="shared" si="3"/>
        <v>3093.3874631999997</v>
      </c>
      <c r="K11" s="42">
        <f t="shared" si="3"/>
        <v>3052.0140000000001</v>
      </c>
      <c r="L11" s="43">
        <f t="shared" si="3"/>
        <v>3072.2999999999997</v>
      </c>
      <c r="M11" s="41">
        <f t="shared" si="4"/>
        <v>1911.7134522575998</v>
      </c>
      <c r="N11" s="42">
        <f t="shared" si="4"/>
        <v>3876.0577800000001</v>
      </c>
      <c r="O11" s="43">
        <f t="shared" si="4"/>
        <v>-3072.2999999999997</v>
      </c>
      <c r="P11" s="37"/>
      <c r="Q11" s="37"/>
      <c r="R11" s="37"/>
    </row>
    <row r="12" spans="1:18" x14ac:dyDescent="0.4">
      <c r="A12" s="7">
        <v>4</v>
      </c>
      <c r="B12" s="76">
        <v>42542</v>
      </c>
      <c r="C12" s="77">
        <v>1</v>
      </c>
      <c r="D12" s="78">
        <v>0.61799999999999999</v>
      </c>
      <c r="E12" s="47">
        <v>-1</v>
      </c>
      <c r="F12" s="79">
        <v>-1</v>
      </c>
      <c r="G12" s="20">
        <f t="shared" si="2"/>
        <v>106971.78551192005</v>
      </c>
      <c r="H12" s="20">
        <f t="shared" si="0"/>
        <v>102441.56204660001</v>
      </c>
      <c r="I12" s="20">
        <f t="shared" si="0"/>
        <v>96357.569000000003</v>
      </c>
      <c r="J12" s="41">
        <f t="shared" si="3"/>
        <v>3150.7388667677278</v>
      </c>
      <c r="K12" s="42">
        <f t="shared" si="3"/>
        <v>3168.2957334000002</v>
      </c>
      <c r="L12" s="43">
        <f t="shared" si="3"/>
        <v>2980.1309999999999</v>
      </c>
      <c r="M12" s="41">
        <f t="shared" si="4"/>
        <v>1947.1566196624558</v>
      </c>
      <c r="N12" s="42">
        <f t="shared" si="4"/>
        <v>-3168.2957334000002</v>
      </c>
      <c r="O12" s="43">
        <f t="shared" si="4"/>
        <v>-2980.1309999999999</v>
      </c>
      <c r="P12" s="37" t="s">
        <v>109</v>
      </c>
      <c r="Q12" s="37"/>
      <c r="R12" s="37"/>
    </row>
    <row r="13" spans="1:18" x14ac:dyDescent="0.4">
      <c r="A13" s="7">
        <v>5</v>
      </c>
      <c r="B13" s="76">
        <v>42892</v>
      </c>
      <c r="C13" s="77">
        <v>1</v>
      </c>
      <c r="D13" s="78">
        <v>0.61799999999999999</v>
      </c>
      <c r="E13" s="47">
        <v>1.27</v>
      </c>
      <c r="F13" s="79">
        <v>1.5</v>
      </c>
      <c r="G13" s="20">
        <f t="shared" si="2"/>
        <v>108955.04241531105</v>
      </c>
      <c r="H13" s="20">
        <f t="shared" si="0"/>
        <v>106344.58556057548</v>
      </c>
      <c r="I13" s="20">
        <f t="shared" si="0"/>
        <v>100693.65960500001</v>
      </c>
      <c r="J13" s="41">
        <f t="shared" si="3"/>
        <v>3209.1535653576016</v>
      </c>
      <c r="K13" s="42">
        <f t="shared" si="3"/>
        <v>3073.2468613980004</v>
      </c>
      <c r="L13" s="43">
        <f t="shared" si="3"/>
        <v>2890.7270699999999</v>
      </c>
      <c r="M13" s="41">
        <f t="shared" si="4"/>
        <v>1983.2569033909976</v>
      </c>
      <c r="N13" s="42">
        <f t="shared" si="4"/>
        <v>3903.0235139754604</v>
      </c>
      <c r="O13" s="43">
        <f t="shared" si="4"/>
        <v>4336.0906049999994</v>
      </c>
      <c r="P13" s="37"/>
      <c r="Q13" s="37"/>
      <c r="R13" s="37"/>
    </row>
    <row r="14" spans="1:18" x14ac:dyDescent="0.4">
      <c r="A14" s="7">
        <v>6</v>
      </c>
      <c r="B14" s="76">
        <v>42995</v>
      </c>
      <c r="C14" s="77">
        <v>2</v>
      </c>
      <c r="D14" s="78">
        <v>-1</v>
      </c>
      <c r="E14" s="47">
        <v>-1</v>
      </c>
      <c r="F14" s="79">
        <v>-1</v>
      </c>
      <c r="G14" s="20">
        <f t="shared" si="2"/>
        <v>105686.39114285172</v>
      </c>
      <c r="H14" s="20">
        <f t="shared" si="0"/>
        <v>103154.24799375821</v>
      </c>
      <c r="I14" s="20">
        <f t="shared" si="0"/>
        <v>97672.849816850008</v>
      </c>
      <c r="J14" s="41">
        <f t="shared" si="3"/>
        <v>3268.6512724593313</v>
      </c>
      <c r="K14" s="42">
        <f t="shared" si="3"/>
        <v>3190.3375668172644</v>
      </c>
      <c r="L14" s="43">
        <f t="shared" si="3"/>
        <v>3020.8097881500003</v>
      </c>
      <c r="M14" s="41">
        <f t="shared" si="4"/>
        <v>-3268.6512724593313</v>
      </c>
      <c r="N14" s="42">
        <f t="shared" si="4"/>
        <v>-3190.3375668172644</v>
      </c>
      <c r="O14" s="43">
        <f t="shared" si="4"/>
        <v>-3020.8097881500003</v>
      </c>
      <c r="P14" s="37"/>
      <c r="Q14" s="37"/>
      <c r="R14" s="37"/>
    </row>
    <row r="15" spans="1:18" x14ac:dyDescent="0.4">
      <c r="A15" s="7">
        <v>7</v>
      </c>
      <c r="B15" s="76">
        <v>43159</v>
      </c>
      <c r="C15" s="77">
        <v>2</v>
      </c>
      <c r="D15" s="78">
        <v>0.61799999999999999</v>
      </c>
      <c r="E15" s="47">
        <v>-1</v>
      </c>
      <c r="F15" s="79">
        <v>-1</v>
      </c>
      <c r="G15" s="20">
        <f t="shared" si="2"/>
        <v>107645.81683464019</v>
      </c>
      <c r="H15" s="20">
        <f t="shared" si="0"/>
        <v>100059.62055394547</v>
      </c>
      <c r="I15" s="20">
        <f t="shared" si="0"/>
        <v>94742.664322344513</v>
      </c>
      <c r="J15" s="41">
        <f t="shared" si="3"/>
        <v>3170.5917342855514</v>
      </c>
      <c r="K15" s="42">
        <f t="shared" si="3"/>
        <v>3094.6274398127462</v>
      </c>
      <c r="L15" s="43">
        <f t="shared" si="3"/>
        <v>2930.1854945055002</v>
      </c>
      <c r="M15" s="41">
        <f t="shared" si="4"/>
        <v>1959.4256917884707</v>
      </c>
      <c r="N15" s="42">
        <f t="shared" si="4"/>
        <v>-3094.6274398127462</v>
      </c>
      <c r="O15" s="43">
        <f t="shared" si="4"/>
        <v>-2930.1854945055002</v>
      </c>
      <c r="P15" s="37"/>
      <c r="Q15" s="37"/>
      <c r="R15" s="37"/>
    </row>
    <row r="16" spans="1:18" x14ac:dyDescent="0.4">
      <c r="A16" s="7">
        <v>8</v>
      </c>
      <c r="B16" s="76">
        <v>43618</v>
      </c>
      <c r="C16" s="77">
        <v>1</v>
      </c>
      <c r="D16" s="78">
        <v>0.61799999999999999</v>
      </c>
      <c r="E16" s="47">
        <v>-1</v>
      </c>
      <c r="F16" s="79">
        <v>-1</v>
      </c>
      <c r="G16" s="20">
        <f t="shared" si="2"/>
        <v>109641.57027875443</v>
      </c>
      <c r="H16" s="20">
        <f t="shared" si="0"/>
        <v>97057.831937327108</v>
      </c>
      <c r="I16" s="20">
        <f t="shared" si="0"/>
        <v>91900.384392674183</v>
      </c>
      <c r="J16" s="41">
        <f t="shared" si="3"/>
        <v>3229.3745050392058</v>
      </c>
      <c r="K16" s="42">
        <f t="shared" si="3"/>
        <v>3001.7886166183639</v>
      </c>
      <c r="L16" s="43">
        <f t="shared" si="3"/>
        <v>2842.2799296703352</v>
      </c>
      <c r="M16" s="41">
        <f t="shared" si="4"/>
        <v>1995.7534441142291</v>
      </c>
      <c r="N16" s="42">
        <f t="shared" si="4"/>
        <v>-3001.7886166183639</v>
      </c>
      <c r="O16" s="43">
        <f t="shared" si="4"/>
        <v>-2842.2799296703352</v>
      </c>
      <c r="P16" s="37"/>
      <c r="Q16" s="37"/>
      <c r="R16" s="37"/>
    </row>
    <row r="17" spans="1:18" x14ac:dyDescent="0.4">
      <c r="A17" s="7">
        <v>9</v>
      </c>
      <c r="B17" s="76">
        <v>43850</v>
      </c>
      <c r="C17" s="77">
        <v>2</v>
      </c>
      <c r="D17" s="78">
        <v>0.61799999999999999</v>
      </c>
      <c r="E17" s="47">
        <v>1.27</v>
      </c>
      <c r="F17" s="79">
        <v>1.5</v>
      </c>
      <c r="G17" s="20">
        <f t="shared" si="2"/>
        <v>111674.32499172253</v>
      </c>
      <c r="H17" s="20">
        <f t="shared" si="0"/>
        <v>100755.73533413927</v>
      </c>
      <c r="I17" s="20">
        <f t="shared" si="0"/>
        <v>96035.901690344515</v>
      </c>
      <c r="J17" s="41">
        <f t="shared" si="3"/>
        <v>3289.2471083626328</v>
      </c>
      <c r="K17" s="42">
        <f t="shared" si="3"/>
        <v>2911.7349581198132</v>
      </c>
      <c r="L17" s="43">
        <f t="shared" si="3"/>
        <v>2757.0115317802256</v>
      </c>
      <c r="M17" s="41">
        <f t="shared" si="4"/>
        <v>2032.754712968107</v>
      </c>
      <c r="N17" s="42">
        <f t="shared" si="4"/>
        <v>3697.903396812163</v>
      </c>
      <c r="O17" s="43">
        <f t="shared" si="4"/>
        <v>4135.5172976703379</v>
      </c>
      <c r="P17" s="37"/>
      <c r="Q17" s="37"/>
      <c r="R17" s="37"/>
    </row>
    <row r="18" spans="1:18" x14ac:dyDescent="0.4">
      <c r="A18" s="7">
        <v>10</v>
      </c>
      <c r="B18" s="76">
        <v>44158</v>
      </c>
      <c r="C18" s="77">
        <v>1</v>
      </c>
      <c r="D18" s="78">
        <v>0.61799999999999999</v>
      </c>
      <c r="E18" s="47">
        <v>1.27</v>
      </c>
      <c r="F18" s="79">
        <v>1.5</v>
      </c>
      <c r="G18" s="20">
        <f t="shared" si="2"/>
        <v>113744.76697706907</v>
      </c>
      <c r="H18" s="20">
        <f t="shared" si="0"/>
        <v>104594.52885036998</v>
      </c>
      <c r="I18" s="20">
        <f t="shared" si="0"/>
        <v>100357.51726641002</v>
      </c>
      <c r="J18" s="41">
        <f t="shared" si="3"/>
        <v>3350.2297497516761</v>
      </c>
      <c r="K18" s="42">
        <f t="shared" si="3"/>
        <v>3022.6720600241779</v>
      </c>
      <c r="L18" s="43">
        <f t="shared" si="3"/>
        <v>2881.0770507103352</v>
      </c>
      <c r="M18" s="41">
        <f t="shared" si="4"/>
        <v>2070.4419853465356</v>
      </c>
      <c r="N18" s="42">
        <f t="shared" si="4"/>
        <v>3838.7935162307058</v>
      </c>
      <c r="O18" s="43">
        <f t="shared" si="4"/>
        <v>4321.6155760655029</v>
      </c>
      <c r="P18" s="37"/>
      <c r="Q18" s="37"/>
      <c r="R18" s="37"/>
    </row>
    <row r="19" spans="1:18" x14ac:dyDescent="0.4">
      <c r="A19" s="7">
        <v>11</v>
      </c>
      <c r="B19" s="76"/>
      <c r="C19" s="77"/>
      <c r="D19" s="78"/>
      <c r="E19" s="47"/>
      <c r="F19" s="79"/>
      <c r="G19" s="20" t="str">
        <f t="shared" si="2"/>
        <v/>
      </c>
      <c r="H19" s="20" t="str">
        <f t="shared" si="0"/>
        <v/>
      </c>
      <c r="I19" s="20" t="str">
        <f t="shared" si="0"/>
        <v/>
      </c>
      <c r="J19" s="41">
        <f t="shared" si="3"/>
        <v>3412.3430093120719</v>
      </c>
      <c r="K19" s="42">
        <f t="shared" si="3"/>
        <v>3137.8358655110997</v>
      </c>
      <c r="L19" s="43">
        <f t="shared" si="3"/>
        <v>3010.7255179923004</v>
      </c>
      <c r="M19" s="41" t="str">
        <f t="shared" si="4"/>
        <v/>
      </c>
      <c r="N19" s="42" t="str">
        <f t="shared" si="4"/>
        <v/>
      </c>
      <c r="O19" s="43" t="str">
        <f t="shared" si="4"/>
        <v/>
      </c>
      <c r="P19" s="37"/>
      <c r="Q19" s="37"/>
      <c r="R19" s="37"/>
    </row>
    <row r="20" spans="1:18" x14ac:dyDescent="0.4">
      <c r="A20" s="7">
        <v>12</v>
      </c>
      <c r="B20" s="76"/>
      <c r="C20" s="77"/>
      <c r="D20" s="78"/>
      <c r="E20" s="47"/>
      <c r="F20" s="79"/>
      <c r="G20" s="20" t="str">
        <f t="shared" si="2"/>
        <v/>
      </c>
      <c r="H20" s="20" t="str">
        <f t="shared" si="0"/>
        <v/>
      </c>
      <c r="I20" s="20" t="str">
        <f t="shared" si="0"/>
        <v/>
      </c>
      <c r="J20" s="41" t="str">
        <f t="shared" si="3"/>
        <v/>
      </c>
      <c r="K20" s="42" t="str">
        <f t="shared" si="3"/>
        <v/>
      </c>
      <c r="L20" s="43" t="str">
        <f t="shared" si="3"/>
        <v/>
      </c>
      <c r="M20" s="41" t="str">
        <f t="shared" si="4"/>
        <v/>
      </c>
      <c r="N20" s="42" t="str">
        <f t="shared" si="4"/>
        <v/>
      </c>
      <c r="O20" s="43" t="str">
        <f t="shared" si="4"/>
        <v/>
      </c>
      <c r="P20" s="37"/>
      <c r="Q20" s="37"/>
      <c r="R20" s="37"/>
    </row>
    <row r="21" spans="1:18" x14ac:dyDescent="0.4">
      <c r="A21" s="7">
        <v>13</v>
      </c>
      <c r="B21" s="76"/>
      <c r="C21" s="77"/>
      <c r="D21" s="78"/>
      <c r="E21" s="47"/>
      <c r="F21" s="79"/>
      <c r="G21" s="20" t="str">
        <f t="shared" si="2"/>
        <v/>
      </c>
      <c r="H21" s="20" t="str">
        <f t="shared" si="0"/>
        <v/>
      </c>
      <c r="I21" s="20" t="str">
        <f t="shared" si="0"/>
        <v/>
      </c>
      <c r="J21" s="41" t="str">
        <f t="shared" si="3"/>
        <v/>
      </c>
      <c r="K21" s="42" t="str">
        <f t="shared" si="3"/>
        <v/>
      </c>
      <c r="L21" s="43" t="str">
        <f t="shared" si="3"/>
        <v/>
      </c>
      <c r="M21" s="41" t="str">
        <f t="shared" si="4"/>
        <v/>
      </c>
      <c r="N21" s="42" t="str">
        <f t="shared" si="4"/>
        <v/>
      </c>
      <c r="O21" s="43" t="str">
        <f t="shared" si="4"/>
        <v/>
      </c>
      <c r="P21" s="37"/>
      <c r="Q21" s="37"/>
      <c r="R21" s="37"/>
    </row>
    <row r="22" spans="1:18" x14ac:dyDescent="0.4">
      <c r="A22" s="7">
        <v>14</v>
      </c>
      <c r="B22" s="76"/>
      <c r="C22" s="77"/>
      <c r="D22" s="78"/>
      <c r="E22" s="47"/>
      <c r="F22" s="79"/>
      <c r="G22" s="20" t="str">
        <f t="shared" si="2"/>
        <v/>
      </c>
      <c r="H22" s="20" t="str">
        <f t="shared" si="0"/>
        <v/>
      </c>
      <c r="I22" s="20" t="str">
        <f t="shared" si="0"/>
        <v/>
      </c>
      <c r="J22" s="41" t="str">
        <f t="shared" si="3"/>
        <v/>
      </c>
      <c r="K22" s="42" t="str">
        <f t="shared" si="3"/>
        <v/>
      </c>
      <c r="L22" s="43" t="str">
        <f t="shared" si="3"/>
        <v/>
      </c>
      <c r="M22" s="41" t="str">
        <f t="shared" si="4"/>
        <v/>
      </c>
      <c r="N22" s="42" t="str">
        <f t="shared" si="4"/>
        <v/>
      </c>
      <c r="O22" s="43" t="str">
        <f t="shared" si="4"/>
        <v/>
      </c>
      <c r="P22" s="37"/>
      <c r="Q22" s="37"/>
      <c r="R22" s="37"/>
    </row>
    <row r="23" spans="1:18" x14ac:dyDescent="0.4">
      <c r="A23" s="7">
        <v>15</v>
      </c>
      <c r="B23" s="76"/>
      <c r="C23" s="77"/>
      <c r="D23" s="78"/>
      <c r="E23" s="47"/>
      <c r="F23" s="79"/>
      <c r="G23" s="20" t="str">
        <f t="shared" si="2"/>
        <v/>
      </c>
      <c r="H23" s="20" t="str">
        <f t="shared" si="0"/>
        <v/>
      </c>
      <c r="I23" s="20" t="str">
        <f t="shared" si="0"/>
        <v/>
      </c>
      <c r="J23" s="41" t="str">
        <f t="shared" si="3"/>
        <v/>
      </c>
      <c r="K23" s="42" t="str">
        <f t="shared" si="3"/>
        <v/>
      </c>
      <c r="L23" s="43" t="str">
        <f t="shared" si="3"/>
        <v/>
      </c>
      <c r="M23" s="41" t="str">
        <f t="shared" si="4"/>
        <v/>
      </c>
      <c r="N23" s="42" t="str">
        <f t="shared" si="4"/>
        <v/>
      </c>
      <c r="O23" s="43" t="str">
        <f t="shared" si="4"/>
        <v/>
      </c>
      <c r="P23" s="37"/>
      <c r="Q23" s="37"/>
      <c r="R23" s="37"/>
    </row>
    <row r="24" spans="1:18" x14ac:dyDescent="0.4">
      <c r="A24" s="7">
        <v>16</v>
      </c>
      <c r="B24" s="76"/>
      <c r="C24" s="77"/>
      <c r="D24" s="78"/>
      <c r="E24" s="47"/>
      <c r="F24" s="79"/>
      <c r="G24" s="20" t="str">
        <f t="shared" si="2"/>
        <v/>
      </c>
      <c r="H24" s="20" t="str">
        <f t="shared" si="0"/>
        <v/>
      </c>
      <c r="I24" s="20" t="str">
        <f t="shared" si="0"/>
        <v/>
      </c>
      <c r="J24" s="41" t="str">
        <f t="shared" si="3"/>
        <v/>
      </c>
      <c r="K24" s="42" t="str">
        <f t="shared" si="3"/>
        <v/>
      </c>
      <c r="L24" s="43" t="str">
        <f t="shared" si="3"/>
        <v/>
      </c>
      <c r="M24" s="41" t="str">
        <f t="shared" si="4"/>
        <v/>
      </c>
      <c r="N24" s="42" t="str">
        <f t="shared" si="4"/>
        <v/>
      </c>
      <c r="O24" s="43" t="str">
        <f t="shared" si="4"/>
        <v/>
      </c>
      <c r="P24" s="37"/>
      <c r="Q24" s="37"/>
      <c r="R24" s="37"/>
    </row>
    <row r="25" spans="1:18" x14ac:dyDescent="0.4">
      <c r="A25" s="7">
        <v>17</v>
      </c>
      <c r="B25" s="76"/>
      <c r="C25" s="77"/>
      <c r="D25" s="78"/>
      <c r="E25" s="47"/>
      <c r="F25" s="79"/>
      <c r="G25" s="20" t="str">
        <f t="shared" si="2"/>
        <v/>
      </c>
      <c r="H25" s="20" t="str">
        <f t="shared" si="2"/>
        <v/>
      </c>
      <c r="I25" s="20" t="str">
        <f t="shared" si="2"/>
        <v/>
      </c>
      <c r="J25" s="41" t="str">
        <f t="shared" si="3"/>
        <v/>
      </c>
      <c r="K25" s="42" t="str">
        <f t="shared" si="3"/>
        <v/>
      </c>
      <c r="L25" s="43" t="str">
        <f t="shared" si="3"/>
        <v/>
      </c>
      <c r="M25" s="41" t="str">
        <f t="shared" si="4"/>
        <v/>
      </c>
      <c r="N25" s="42" t="str">
        <f t="shared" si="4"/>
        <v/>
      </c>
      <c r="O25" s="43" t="str">
        <f t="shared" si="4"/>
        <v/>
      </c>
      <c r="P25" s="37"/>
      <c r="Q25" s="37"/>
      <c r="R25" s="37"/>
    </row>
    <row r="26" spans="1:18" x14ac:dyDescent="0.4">
      <c r="A26" s="7">
        <v>18</v>
      </c>
      <c r="B26" s="76"/>
      <c r="C26" s="77"/>
      <c r="D26" s="78"/>
      <c r="E26" s="47"/>
      <c r="F26" s="79"/>
      <c r="G26" s="20" t="str">
        <f t="shared" ref="G26:I41" si="5">IF(D26="","",G25+M26)</f>
        <v/>
      </c>
      <c r="H26" s="20" t="str">
        <f t="shared" si="5"/>
        <v/>
      </c>
      <c r="I26" s="20" t="str">
        <f t="shared" si="5"/>
        <v/>
      </c>
      <c r="J26" s="41" t="str">
        <f t="shared" ref="J26:L58" si="6">IF(G25="","",G25*0.03)</f>
        <v/>
      </c>
      <c r="K26" s="42" t="str">
        <f t="shared" si="6"/>
        <v/>
      </c>
      <c r="L26" s="43" t="str">
        <f t="shared" si="6"/>
        <v/>
      </c>
      <c r="M26" s="41" t="str">
        <f t="shared" ref="M26:O58" si="7">IF(D26="","",J26*D26)</f>
        <v/>
      </c>
      <c r="N26" s="42" t="str">
        <f t="shared" si="7"/>
        <v/>
      </c>
      <c r="O26" s="43" t="str">
        <f t="shared" si="7"/>
        <v/>
      </c>
      <c r="P26" s="37"/>
      <c r="Q26" s="37"/>
      <c r="R26" s="37"/>
    </row>
    <row r="27" spans="1:18" x14ac:dyDescent="0.4">
      <c r="A27" s="7">
        <v>19</v>
      </c>
      <c r="B27" s="76"/>
      <c r="C27" s="77"/>
      <c r="D27" s="78"/>
      <c r="E27" s="47"/>
      <c r="F27" s="79"/>
      <c r="G27" s="20" t="str">
        <f t="shared" si="5"/>
        <v/>
      </c>
      <c r="H27" s="20" t="str">
        <f t="shared" si="5"/>
        <v/>
      </c>
      <c r="I27" s="20" t="str">
        <f t="shared" si="5"/>
        <v/>
      </c>
      <c r="J27" s="41" t="str">
        <f t="shared" si="6"/>
        <v/>
      </c>
      <c r="K27" s="42" t="str">
        <f t="shared" si="6"/>
        <v/>
      </c>
      <c r="L27" s="43" t="str">
        <f t="shared" si="6"/>
        <v/>
      </c>
      <c r="M27" s="41" t="str">
        <f t="shared" si="7"/>
        <v/>
      </c>
      <c r="N27" s="42" t="str">
        <f t="shared" si="7"/>
        <v/>
      </c>
      <c r="O27" s="43" t="str">
        <f t="shared" si="7"/>
        <v/>
      </c>
      <c r="P27" s="37"/>
      <c r="Q27" s="37"/>
      <c r="R27" s="37"/>
    </row>
    <row r="28" spans="1:18" x14ac:dyDescent="0.4">
      <c r="A28" s="7">
        <v>20</v>
      </c>
      <c r="B28" s="76"/>
      <c r="C28" s="77"/>
      <c r="D28" s="78"/>
      <c r="E28" s="47"/>
      <c r="F28" s="79"/>
      <c r="G28" s="20" t="str">
        <f t="shared" si="5"/>
        <v/>
      </c>
      <c r="H28" s="20" t="str">
        <f t="shared" si="5"/>
        <v/>
      </c>
      <c r="I28" s="20" t="str">
        <f t="shared" si="5"/>
        <v/>
      </c>
      <c r="J28" s="41" t="str">
        <f t="shared" si="6"/>
        <v/>
      </c>
      <c r="K28" s="42" t="str">
        <f t="shared" si="6"/>
        <v/>
      </c>
      <c r="L28" s="43" t="str">
        <f t="shared" si="6"/>
        <v/>
      </c>
      <c r="M28" s="41" t="str">
        <f t="shared" si="7"/>
        <v/>
      </c>
      <c r="N28" s="42" t="str">
        <f t="shared" si="7"/>
        <v/>
      </c>
      <c r="O28" s="43" t="str">
        <f t="shared" si="7"/>
        <v/>
      </c>
      <c r="P28" s="37"/>
      <c r="Q28" s="37"/>
      <c r="R28" s="37"/>
    </row>
    <row r="29" spans="1:18" x14ac:dyDescent="0.4">
      <c r="A29" s="7">
        <v>21</v>
      </c>
      <c r="B29" s="76"/>
      <c r="C29" s="77"/>
      <c r="D29" s="78"/>
      <c r="E29" s="47"/>
      <c r="F29" s="79"/>
      <c r="G29" s="20" t="str">
        <f t="shared" si="5"/>
        <v/>
      </c>
      <c r="H29" s="20" t="str">
        <f t="shared" si="5"/>
        <v/>
      </c>
      <c r="I29" s="20" t="str">
        <f t="shared" si="5"/>
        <v/>
      </c>
      <c r="J29" s="41" t="str">
        <f t="shared" si="6"/>
        <v/>
      </c>
      <c r="K29" s="42" t="str">
        <f t="shared" si="6"/>
        <v/>
      </c>
      <c r="L29" s="43" t="str">
        <f t="shared" si="6"/>
        <v/>
      </c>
      <c r="M29" s="41" t="str">
        <f t="shared" si="7"/>
        <v/>
      </c>
      <c r="N29" s="42" t="str">
        <f t="shared" si="7"/>
        <v/>
      </c>
      <c r="O29" s="43" t="str">
        <f t="shared" si="7"/>
        <v/>
      </c>
      <c r="P29" s="37"/>
      <c r="Q29" s="37"/>
      <c r="R29" s="37"/>
    </row>
    <row r="30" spans="1:18" x14ac:dyDescent="0.4">
      <c r="A30" s="7">
        <v>22</v>
      </c>
      <c r="B30" s="76"/>
      <c r="C30" s="77"/>
      <c r="D30" s="78"/>
      <c r="E30" s="47"/>
      <c r="F30" s="79"/>
      <c r="G30" s="20" t="str">
        <f t="shared" si="5"/>
        <v/>
      </c>
      <c r="H30" s="20" t="str">
        <f t="shared" si="5"/>
        <v/>
      </c>
      <c r="I30" s="20" t="str">
        <f t="shared" si="5"/>
        <v/>
      </c>
      <c r="J30" s="41" t="str">
        <f t="shared" si="6"/>
        <v/>
      </c>
      <c r="K30" s="42" t="str">
        <f t="shared" si="6"/>
        <v/>
      </c>
      <c r="L30" s="43" t="str">
        <f t="shared" si="6"/>
        <v/>
      </c>
      <c r="M30" s="41" t="str">
        <f t="shared" si="7"/>
        <v/>
      </c>
      <c r="N30" s="42" t="str">
        <f t="shared" si="7"/>
        <v/>
      </c>
      <c r="O30" s="43" t="str">
        <f t="shared" si="7"/>
        <v/>
      </c>
      <c r="P30" s="37"/>
      <c r="Q30" s="37"/>
      <c r="R30" s="37"/>
    </row>
    <row r="31" spans="1:18" x14ac:dyDescent="0.4">
      <c r="A31" s="7">
        <v>23</v>
      </c>
      <c r="B31" s="76"/>
      <c r="C31" s="77"/>
      <c r="D31" s="78"/>
      <c r="E31" s="47"/>
      <c r="F31" s="79"/>
      <c r="G31" s="20" t="str">
        <f t="shared" si="5"/>
        <v/>
      </c>
      <c r="H31" s="20" t="str">
        <f t="shared" si="5"/>
        <v/>
      </c>
      <c r="I31" s="20" t="str">
        <f t="shared" si="5"/>
        <v/>
      </c>
      <c r="J31" s="41" t="str">
        <f t="shared" si="6"/>
        <v/>
      </c>
      <c r="K31" s="42" t="str">
        <f t="shared" si="6"/>
        <v/>
      </c>
      <c r="L31" s="43" t="str">
        <f t="shared" si="6"/>
        <v/>
      </c>
      <c r="M31" s="41" t="str">
        <f t="shared" si="7"/>
        <v/>
      </c>
      <c r="N31" s="42" t="str">
        <f t="shared" si="7"/>
        <v/>
      </c>
      <c r="O31" s="43" t="str">
        <f t="shared" si="7"/>
        <v/>
      </c>
      <c r="P31" s="37"/>
      <c r="Q31" s="37"/>
      <c r="R31" s="37"/>
    </row>
    <row r="32" spans="1:18" x14ac:dyDescent="0.4">
      <c r="A32" s="7">
        <v>24</v>
      </c>
      <c r="B32" s="76"/>
      <c r="C32" s="77"/>
      <c r="D32" s="78"/>
      <c r="E32" s="47"/>
      <c r="F32" s="79"/>
      <c r="G32" s="20" t="str">
        <f t="shared" si="5"/>
        <v/>
      </c>
      <c r="H32" s="20" t="str">
        <f t="shared" si="5"/>
        <v/>
      </c>
      <c r="I32" s="20" t="str">
        <f t="shared" si="5"/>
        <v/>
      </c>
      <c r="J32" s="41" t="str">
        <f t="shared" si="6"/>
        <v/>
      </c>
      <c r="K32" s="42" t="str">
        <f t="shared" si="6"/>
        <v/>
      </c>
      <c r="L32" s="43" t="str">
        <f t="shared" si="6"/>
        <v/>
      </c>
      <c r="M32" s="41" t="str">
        <f t="shared" si="7"/>
        <v/>
      </c>
      <c r="N32" s="42" t="str">
        <f t="shared" si="7"/>
        <v/>
      </c>
      <c r="O32" s="43" t="str">
        <f t="shared" si="7"/>
        <v/>
      </c>
      <c r="P32" s="37"/>
      <c r="Q32" s="37"/>
      <c r="R32" s="37"/>
    </row>
    <row r="33" spans="1:18" x14ac:dyDescent="0.4">
      <c r="A33" s="7">
        <v>25</v>
      </c>
      <c r="B33" s="76"/>
      <c r="C33" s="77"/>
      <c r="D33" s="78"/>
      <c r="E33" s="47"/>
      <c r="F33" s="79"/>
      <c r="G33" s="20" t="str">
        <f t="shared" si="5"/>
        <v/>
      </c>
      <c r="H33" s="20" t="str">
        <f t="shared" si="5"/>
        <v/>
      </c>
      <c r="I33" s="20" t="str">
        <f t="shared" si="5"/>
        <v/>
      </c>
      <c r="J33" s="41" t="str">
        <f t="shared" si="6"/>
        <v/>
      </c>
      <c r="K33" s="42" t="str">
        <f t="shared" si="6"/>
        <v/>
      </c>
      <c r="L33" s="43" t="str">
        <f t="shared" si="6"/>
        <v/>
      </c>
      <c r="M33" s="41" t="str">
        <f t="shared" si="7"/>
        <v/>
      </c>
      <c r="N33" s="42" t="str">
        <f t="shared" si="7"/>
        <v/>
      </c>
      <c r="O33" s="43" t="str">
        <f t="shared" si="7"/>
        <v/>
      </c>
      <c r="P33" s="37"/>
      <c r="Q33" s="37"/>
      <c r="R33" s="37"/>
    </row>
    <row r="34" spans="1:18" x14ac:dyDescent="0.4">
      <c r="A34" s="7">
        <v>26</v>
      </c>
      <c r="B34" s="76"/>
      <c r="C34" s="77"/>
      <c r="D34" s="78"/>
      <c r="E34" s="47"/>
      <c r="F34" s="79"/>
      <c r="G34" s="20" t="str">
        <f t="shared" si="5"/>
        <v/>
      </c>
      <c r="H34" s="20" t="str">
        <f t="shared" si="5"/>
        <v/>
      </c>
      <c r="I34" s="20" t="str">
        <f t="shared" si="5"/>
        <v/>
      </c>
      <c r="J34" s="41" t="str">
        <f t="shared" si="6"/>
        <v/>
      </c>
      <c r="K34" s="42" t="str">
        <f t="shared" si="6"/>
        <v/>
      </c>
      <c r="L34" s="43" t="str">
        <f t="shared" si="6"/>
        <v/>
      </c>
      <c r="M34" s="41" t="str">
        <f t="shared" si="7"/>
        <v/>
      </c>
      <c r="N34" s="42" t="str">
        <f t="shared" si="7"/>
        <v/>
      </c>
      <c r="O34" s="43" t="str">
        <f t="shared" si="7"/>
        <v/>
      </c>
      <c r="P34" s="37"/>
      <c r="Q34" s="37"/>
      <c r="R34" s="37"/>
    </row>
    <row r="35" spans="1:18" x14ac:dyDescent="0.4">
      <c r="A35" s="7">
        <v>27</v>
      </c>
      <c r="B35" s="76"/>
      <c r="C35" s="77"/>
      <c r="D35" s="78"/>
      <c r="E35" s="47"/>
      <c r="F35" s="79"/>
      <c r="G35" s="20" t="str">
        <f t="shared" si="5"/>
        <v/>
      </c>
      <c r="H35" s="20" t="str">
        <f t="shared" si="5"/>
        <v/>
      </c>
      <c r="I35" s="20" t="str">
        <f t="shared" si="5"/>
        <v/>
      </c>
      <c r="J35" s="41" t="str">
        <f t="shared" si="6"/>
        <v/>
      </c>
      <c r="K35" s="42" t="str">
        <f t="shared" si="6"/>
        <v/>
      </c>
      <c r="L35" s="43" t="str">
        <f t="shared" si="6"/>
        <v/>
      </c>
      <c r="M35" s="41" t="str">
        <f t="shared" si="7"/>
        <v/>
      </c>
      <c r="N35" s="42" t="str">
        <f t="shared" si="7"/>
        <v/>
      </c>
      <c r="O35" s="43" t="str">
        <f t="shared" si="7"/>
        <v/>
      </c>
      <c r="P35" s="37"/>
      <c r="Q35" s="37"/>
      <c r="R35" s="37"/>
    </row>
    <row r="36" spans="1:18" x14ac:dyDescent="0.4">
      <c r="A36" s="7">
        <v>28</v>
      </c>
      <c r="B36" s="76"/>
      <c r="C36" s="77"/>
      <c r="D36" s="78"/>
      <c r="E36" s="47"/>
      <c r="F36" s="79"/>
      <c r="G36" s="20" t="str">
        <f t="shared" si="5"/>
        <v/>
      </c>
      <c r="H36" s="20" t="str">
        <f t="shared" si="5"/>
        <v/>
      </c>
      <c r="I36" s="20" t="str">
        <f t="shared" si="5"/>
        <v/>
      </c>
      <c r="J36" s="41" t="str">
        <f t="shared" si="6"/>
        <v/>
      </c>
      <c r="K36" s="42" t="str">
        <f t="shared" si="6"/>
        <v/>
      </c>
      <c r="L36" s="43" t="str">
        <f t="shared" si="6"/>
        <v/>
      </c>
      <c r="M36" s="41" t="str">
        <f t="shared" si="7"/>
        <v/>
      </c>
      <c r="N36" s="42" t="str">
        <f t="shared" si="7"/>
        <v/>
      </c>
      <c r="O36" s="43" t="str">
        <f t="shared" si="7"/>
        <v/>
      </c>
      <c r="P36" s="37"/>
      <c r="Q36" s="37"/>
      <c r="R36" s="37"/>
    </row>
    <row r="37" spans="1:18" x14ac:dyDescent="0.4">
      <c r="A37" s="7">
        <v>29</v>
      </c>
      <c r="B37" s="76"/>
      <c r="C37" s="77"/>
      <c r="D37" s="78"/>
      <c r="E37" s="47"/>
      <c r="F37" s="79"/>
      <c r="G37" s="20" t="str">
        <f t="shared" si="5"/>
        <v/>
      </c>
      <c r="H37" s="20" t="str">
        <f t="shared" si="5"/>
        <v/>
      </c>
      <c r="I37" s="20" t="str">
        <f t="shared" si="5"/>
        <v/>
      </c>
      <c r="J37" s="41" t="str">
        <f t="shared" si="6"/>
        <v/>
      </c>
      <c r="K37" s="42" t="str">
        <f t="shared" si="6"/>
        <v/>
      </c>
      <c r="L37" s="43" t="str">
        <f t="shared" si="6"/>
        <v/>
      </c>
      <c r="M37" s="41" t="str">
        <f t="shared" si="7"/>
        <v/>
      </c>
      <c r="N37" s="42" t="str">
        <f t="shared" si="7"/>
        <v/>
      </c>
      <c r="O37" s="43" t="str">
        <f t="shared" si="7"/>
        <v/>
      </c>
      <c r="P37" s="37"/>
      <c r="Q37" s="37"/>
      <c r="R37" s="37"/>
    </row>
    <row r="38" spans="1:18" x14ac:dyDescent="0.4">
      <c r="A38" s="7">
        <v>30</v>
      </c>
      <c r="B38" s="76"/>
      <c r="C38" s="77"/>
      <c r="D38" s="78"/>
      <c r="E38" s="47"/>
      <c r="F38" s="79"/>
      <c r="G38" s="20" t="str">
        <f t="shared" si="5"/>
        <v/>
      </c>
      <c r="H38" s="20" t="str">
        <f t="shared" si="5"/>
        <v/>
      </c>
      <c r="I38" s="20" t="str">
        <f t="shared" si="5"/>
        <v/>
      </c>
      <c r="J38" s="41" t="str">
        <f t="shared" si="6"/>
        <v/>
      </c>
      <c r="K38" s="42" t="str">
        <f t="shared" si="6"/>
        <v/>
      </c>
      <c r="L38" s="43" t="str">
        <f t="shared" si="6"/>
        <v/>
      </c>
      <c r="M38" s="41" t="str">
        <f t="shared" si="7"/>
        <v/>
      </c>
      <c r="N38" s="42" t="str">
        <f t="shared" si="7"/>
        <v/>
      </c>
      <c r="O38" s="43" t="str">
        <f t="shared" si="7"/>
        <v/>
      </c>
      <c r="P38" s="37"/>
      <c r="Q38" s="37"/>
      <c r="R38" s="37"/>
    </row>
    <row r="39" spans="1:18" x14ac:dyDescent="0.4">
      <c r="A39" s="7">
        <v>31</v>
      </c>
      <c r="B39" s="76"/>
      <c r="C39" s="77"/>
      <c r="D39" s="78"/>
      <c r="E39" s="47"/>
      <c r="F39" s="79"/>
      <c r="G39" s="20" t="str">
        <f t="shared" si="5"/>
        <v/>
      </c>
      <c r="H39" s="20" t="str">
        <f t="shared" si="5"/>
        <v/>
      </c>
      <c r="I39" s="20" t="str">
        <f t="shared" si="5"/>
        <v/>
      </c>
      <c r="J39" s="41" t="str">
        <f t="shared" si="6"/>
        <v/>
      </c>
      <c r="K39" s="42" t="str">
        <f t="shared" si="6"/>
        <v/>
      </c>
      <c r="L39" s="43" t="str">
        <f t="shared" si="6"/>
        <v/>
      </c>
      <c r="M39" s="41" t="str">
        <f t="shared" si="7"/>
        <v/>
      </c>
      <c r="N39" s="42" t="str">
        <f t="shared" si="7"/>
        <v/>
      </c>
      <c r="O39" s="43" t="str">
        <f t="shared" si="7"/>
        <v/>
      </c>
      <c r="P39" s="37"/>
      <c r="Q39" s="37"/>
      <c r="R39" s="37"/>
    </row>
    <row r="40" spans="1:18" x14ac:dyDescent="0.4">
      <c r="A40" s="7">
        <v>32</v>
      </c>
      <c r="B40" s="76"/>
      <c r="C40" s="77"/>
      <c r="D40" s="78"/>
      <c r="E40" s="47"/>
      <c r="F40" s="79"/>
      <c r="G40" s="20" t="str">
        <f t="shared" si="5"/>
        <v/>
      </c>
      <c r="H40" s="20" t="str">
        <f t="shared" si="5"/>
        <v/>
      </c>
      <c r="I40" s="20" t="str">
        <f t="shared" si="5"/>
        <v/>
      </c>
      <c r="J40" s="41" t="str">
        <f t="shared" si="6"/>
        <v/>
      </c>
      <c r="K40" s="42" t="str">
        <f t="shared" si="6"/>
        <v/>
      </c>
      <c r="L40" s="43" t="str">
        <f t="shared" si="6"/>
        <v/>
      </c>
      <c r="M40" s="41" t="str">
        <f t="shared" si="7"/>
        <v/>
      </c>
      <c r="N40" s="42" t="str">
        <f t="shared" si="7"/>
        <v/>
      </c>
      <c r="O40" s="43" t="str">
        <f t="shared" si="7"/>
        <v/>
      </c>
      <c r="P40" s="37"/>
      <c r="Q40" s="37"/>
      <c r="R40" s="37"/>
    </row>
    <row r="41" spans="1:18" x14ac:dyDescent="0.4">
      <c r="A41" s="7">
        <v>33</v>
      </c>
      <c r="B41" s="76"/>
      <c r="C41" s="77"/>
      <c r="D41" s="78"/>
      <c r="E41" s="47"/>
      <c r="F41" s="79"/>
      <c r="G41" s="20" t="str">
        <f t="shared" si="5"/>
        <v/>
      </c>
      <c r="H41" s="20" t="str">
        <f t="shared" si="5"/>
        <v/>
      </c>
      <c r="I41" s="20" t="str">
        <f t="shared" si="5"/>
        <v/>
      </c>
      <c r="J41" s="41" t="str">
        <f t="shared" si="6"/>
        <v/>
      </c>
      <c r="K41" s="42" t="str">
        <f t="shared" si="6"/>
        <v/>
      </c>
      <c r="L41" s="43" t="str">
        <f t="shared" si="6"/>
        <v/>
      </c>
      <c r="M41" s="41" t="str">
        <f t="shared" si="7"/>
        <v/>
      </c>
      <c r="N41" s="42" t="str">
        <f t="shared" si="7"/>
        <v/>
      </c>
      <c r="O41" s="43" t="str">
        <f t="shared" si="7"/>
        <v/>
      </c>
      <c r="P41" s="37"/>
      <c r="Q41" s="37"/>
      <c r="R41" s="37"/>
    </row>
    <row r="42" spans="1:18" x14ac:dyDescent="0.4">
      <c r="A42" s="7">
        <v>34</v>
      </c>
      <c r="B42" s="76"/>
      <c r="C42" s="77"/>
      <c r="D42" s="78"/>
      <c r="E42" s="47"/>
      <c r="F42" s="79"/>
      <c r="G42" s="20" t="str">
        <f t="shared" ref="G42:I57" si="8">IF(D42="","",G41+M42)</f>
        <v/>
      </c>
      <c r="H42" s="20" t="str">
        <f t="shared" si="8"/>
        <v/>
      </c>
      <c r="I42" s="20" t="str">
        <f t="shared" si="8"/>
        <v/>
      </c>
      <c r="J42" s="41" t="str">
        <f t="shared" si="6"/>
        <v/>
      </c>
      <c r="K42" s="42" t="str">
        <f t="shared" si="6"/>
        <v/>
      </c>
      <c r="L42" s="43" t="str">
        <f t="shared" si="6"/>
        <v/>
      </c>
      <c r="M42" s="41" t="str">
        <f>IF(D42="","",J42*D42)</f>
        <v/>
      </c>
      <c r="N42" s="42" t="str">
        <f t="shared" si="7"/>
        <v/>
      </c>
      <c r="O42" s="43" t="str">
        <f t="shared" si="7"/>
        <v/>
      </c>
      <c r="P42" s="37"/>
      <c r="Q42" s="37"/>
      <c r="R42" s="37"/>
    </row>
    <row r="43" spans="1:18" x14ac:dyDescent="0.4">
      <c r="A43" s="3">
        <v>35</v>
      </c>
      <c r="B43" s="76"/>
      <c r="C43" s="77"/>
      <c r="D43" s="78"/>
      <c r="E43" s="47"/>
      <c r="F43" s="79"/>
      <c r="G43" s="20" t="str">
        <f>IF(D43="","",G42+M43)</f>
        <v/>
      </c>
      <c r="H43" s="20" t="str">
        <f t="shared" si="8"/>
        <v/>
      </c>
      <c r="I43" s="20" t="str">
        <f t="shared" si="8"/>
        <v/>
      </c>
      <c r="J43" s="41" t="str">
        <f t="shared" si="6"/>
        <v/>
      </c>
      <c r="K43" s="42" t="str">
        <f t="shared" si="6"/>
        <v/>
      </c>
      <c r="L43" s="43" t="str">
        <f t="shared" si="6"/>
        <v/>
      </c>
      <c r="M43" s="41" t="str">
        <f t="shared" si="7"/>
        <v/>
      </c>
      <c r="N43" s="42" t="str">
        <f t="shared" si="7"/>
        <v/>
      </c>
      <c r="O43" s="43" t="str">
        <f t="shared" si="7"/>
        <v/>
      </c>
    </row>
    <row r="44" spans="1:18" x14ac:dyDescent="0.4">
      <c r="A44" s="7">
        <v>36</v>
      </c>
      <c r="B44" s="76"/>
      <c r="C44" s="77"/>
      <c r="D44" s="78"/>
      <c r="E44" s="47"/>
      <c r="F44" s="79"/>
      <c r="G44" s="20" t="str">
        <f t="shared" ref="G44:I58" si="9">IF(D44="","",G43+M44)</f>
        <v/>
      </c>
      <c r="H44" s="20" t="str">
        <f t="shared" si="8"/>
        <v/>
      </c>
      <c r="I44" s="20" t="str">
        <f t="shared" si="8"/>
        <v/>
      </c>
      <c r="J44" s="41" t="str">
        <f>IF(G43="","",G43*0.03)</f>
        <v/>
      </c>
      <c r="K44" s="42" t="str">
        <f t="shared" si="6"/>
        <v/>
      </c>
      <c r="L44" s="43" t="str">
        <f t="shared" si="6"/>
        <v/>
      </c>
      <c r="M44" s="41" t="str">
        <f>IF(D44="","",J44*D44)</f>
        <v/>
      </c>
      <c r="N44" s="42" t="str">
        <f t="shared" si="7"/>
        <v/>
      </c>
      <c r="O44" s="43" t="str">
        <f t="shared" si="7"/>
        <v/>
      </c>
    </row>
    <row r="45" spans="1:18" x14ac:dyDescent="0.4">
      <c r="A45" s="7">
        <v>37</v>
      </c>
      <c r="B45" s="76"/>
      <c r="C45" s="77"/>
      <c r="D45" s="78"/>
      <c r="E45" s="47"/>
      <c r="F45" s="79"/>
      <c r="G45" s="20" t="str">
        <f t="shared" si="9"/>
        <v/>
      </c>
      <c r="H45" s="20" t="str">
        <f t="shared" si="8"/>
        <v/>
      </c>
      <c r="I45" s="20" t="str">
        <f t="shared" si="8"/>
        <v/>
      </c>
      <c r="J45" s="41" t="str">
        <f t="shared" si="6"/>
        <v/>
      </c>
      <c r="K45" s="42" t="str">
        <f t="shared" si="6"/>
        <v/>
      </c>
      <c r="L45" s="43" t="str">
        <f t="shared" si="6"/>
        <v/>
      </c>
      <c r="M45" s="41" t="str">
        <f t="shared" si="7"/>
        <v/>
      </c>
      <c r="N45" s="42" t="str">
        <f t="shared" si="7"/>
        <v/>
      </c>
      <c r="O45" s="43" t="str">
        <f t="shared" si="7"/>
        <v/>
      </c>
    </row>
    <row r="46" spans="1:18" x14ac:dyDescent="0.4">
      <c r="A46" s="7">
        <v>38</v>
      </c>
      <c r="B46" s="76"/>
      <c r="C46" s="77"/>
      <c r="D46" s="78"/>
      <c r="E46" s="47"/>
      <c r="F46" s="79"/>
      <c r="G46" s="20" t="str">
        <f t="shared" si="9"/>
        <v/>
      </c>
      <c r="H46" s="20" t="str">
        <f t="shared" si="8"/>
        <v/>
      </c>
      <c r="I46" s="20" t="str">
        <f t="shared" si="8"/>
        <v/>
      </c>
      <c r="J46" s="41" t="str">
        <f t="shared" si="6"/>
        <v/>
      </c>
      <c r="K46" s="42" t="str">
        <f t="shared" si="6"/>
        <v/>
      </c>
      <c r="L46" s="43" t="str">
        <f t="shared" si="6"/>
        <v/>
      </c>
      <c r="M46" s="41" t="str">
        <f t="shared" si="7"/>
        <v/>
      </c>
      <c r="N46" s="42" t="str">
        <f t="shared" si="7"/>
        <v/>
      </c>
      <c r="O46" s="43" t="str">
        <f t="shared" si="7"/>
        <v/>
      </c>
    </row>
    <row r="47" spans="1:18" x14ac:dyDescent="0.4">
      <c r="A47" s="7">
        <v>39</v>
      </c>
      <c r="B47" s="76"/>
      <c r="C47" s="77"/>
      <c r="D47" s="78"/>
      <c r="E47" s="47"/>
      <c r="F47" s="79"/>
      <c r="G47" s="20" t="str">
        <f t="shared" si="9"/>
        <v/>
      </c>
      <c r="H47" s="20" t="str">
        <f t="shared" si="8"/>
        <v/>
      </c>
      <c r="I47" s="20" t="str">
        <f t="shared" si="8"/>
        <v/>
      </c>
      <c r="J47" s="41" t="str">
        <f t="shared" si="6"/>
        <v/>
      </c>
      <c r="K47" s="42" t="str">
        <f t="shared" si="6"/>
        <v/>
      </c>
      <c r="L47" s="43" t="str">
        <f t="shared" si="6"/>
        <v/>
      </c>
      <c r="M47" s="41" t="str">
        <f t="shared" si="7"/>
        <v/>
      </c>
      <c r="N47" s="42" t="str">
        <f t="shared" si="7"/>
        <v/>
      </c>
      <c r="O47" s="43" t="str">
        <f t="shared" si="7"/>
        <v/>
      </c>
    </row>
    <row r="48" spans="1:18" x14ac:dyDescent="0.4">
      <c r="A48" s="7">
        <v>40</v>
      </c>
      <c r="B48" s="76"/>
      <c r="C48" s="77"/>
      <c r="D48" s="78"/>
      <c r="E48" s="47"/>
      <c r="F48" s="79"/>
      <c r="G48" s="20" t="str">
        <f t="shared" si="9"/>
        <v/>
      </c>
      <c r="H48" s="20" t="str">
        <f t="shared" si="8"/>
        <v/>
      </c>
      <c r="I48" s="20" t="str">
        <f t="shared" si="8"/>
        <v/>
      </c>
      <c r="J48" s="41" t="str">
        <f t="shared" si="6"/>
        <v/>
      </c>
      <c r="K48" s="42" t="str">
        <f t="shared" si="6"/>
        <v/>
      </c>
      <c r="L48" s="43" t="str">
        <f t="shared" si="6"/>
        <v/>
      </c>
      <c r="M48" s="41" t="str">
        <f t="shared" si="7"/>
        <v/>
      </c>
      <c r="N48" s="42" t="str">
        <f t="shared" si="7"/>
        <v/>
      </c>
      <c r="O48" s="43" t="str">
        <f t="shared" si="7"/>
        <v/>
      </c>
    </row>
    <row r="49" spans="1:15" x14ac:dyDescent="0.4">
      <c r="A49" s="7">
        <v>41</v>
      </c>
      <c r="B49" s="76"/>
      <c r="C49" s="77"/>
      <c r="D49" s="78"/>
      <c r="E49" s="47"/>
      <c r="F49" s="79"/>
      <c r="G49" s="20" t="str">
        <f t="shared" si="9"/>
        <v/>
      </c>
      <c r="H49" s="20" t="str">
        <f t="shared" si="8"/>
        <v/>
      </c>
      <c r="I49" s="20" t="str">
        <f t="shared" si="8"/>
        <v/>
      </c>
      <c r="J49" s="41" t="str">
        <f t="shared" si="6"/>
        <v/>
      </c>
      <c r="K49" s="42" t="str">
        <f t="shared" si="6"/>
        <v/>
      </c>
      <c r="L49" s="43" t="str">
        <f t="shared" si="6"/>
        <v/>
      </c>
      <c r="M49" s="41" t="str">
        <f t="shared" si="7"/>
        <v/>
      </c>
      <c r="N49" s="42" t="str">
        <f t="shared" si="7"/>
        <v/>
      </c>
      <c r="O49" s="43" t="str">
        <f t="shared" si="7"/>
        <v/>
      </c>
    </row>
    <row r="50" spans="1:15" x14ac:dyDescent="0.4">
      <c r="A50" s="7">
        <v>42</v>
      </c>
      <c r="B50" s="76"/>
      <c r="C50" s="77"/>
      <c r="D50" s="78"/>
      <c r="E50" s="47"/>
      <c r="F50" s="79"/>
      <c r="G50" s="20" t="str">
        <f t="shared" si="9"/>
        <v/>
      </c>
      <c r="H50" s="20" t="str">
        <f t="shared" si="8"/>
        <v/>
      </c>
      <c r="I50" s="20" t="str">
        <f t="shared" si="8"/>
        <v/>
      </c>
      <c r="J50" s="41" t="str">
        <f t="shared" si="6"/>
        <v/>
      </c>
      <c r="K50" s="42" t="str">
        <f t="shared" si="6"/>
        <v/>
      </c>
      <c r="L50" s="43" t="str">
        <f t="shared" si="6"/>
        <v/>
      </c>
      <c r="M50" s="41" t="str">
        <f t="shared" si="7"/>
        <v/>
      </c>
      <c r="N50" s="42" t="str">
        <f t="shared" si="7"/>
        <v/>
      </c>
      <c r="O50" s="43" t="str">
        <f t="shared" si="7"/>
        <v/>
      </c>
    </row>
    <row r="51" spans="1:15" x14ac:dyDescent="0.4">
      <c r="A51" s="7">
        <v>43</v>
      </c>
      <c r="B51" s="76"/>
      <c r="C51" s="77"/>
      <c r="D51" s="78"/>
      <c r="E51" s="47"/>
      <c r="F51" s="79"/>
      <c r="G51" s="20" t="str">
        <f t="shared" si="9"/>
        <v/>
      </c>
      <c r="H51" s="20" t="str">
        <f t="shared" si="8"/>
        <v/>
      </c>
      <c r="I51" s="20" t="str">
        <f t="shared" si="8"/>
        <v/>
      </c>
      <c r="J51" s="41" t="str">
        <f t="shared" si="6"/>
        <v/>
      </c>
      <c r="K51" s="42" t="str">
        <f t="shared" si="6"/>
        <v/>
      </c>
      <c r="L51" s="43" t="str">
        <f t="shared" si="6"/>
        <v/>
      </c>
      <c r="M51" s="41" t="str">
        <f t="shared" si="7"/>
        <v/>
      </c>
      <c r="N51" s="42" t="str">
        <f t="shared" si="7"/>
        <v/>
      </c>
      <c r="O51" s="43" t="str">
        <f t="shared" si="7"/>
        <v/>
      </c>
    </row>
    <row r="52" spans="1:15" x14ac:dyDescent="0.4">
      <c r="A52" s="7">
        <v>44</v>
      </c>
      <c r="B52" s="76"/>
      <c r="C52" s="77"/>
      <c r="D52" s="78"/>
      <c r="E52" s="47"/>
      <c r="F52" s="79"/>
      <c r="G52" s="20" t="str">
        <f t="shared" si="9"/>
        <v/>
      </c>
      <c r="H52" s="20" t="str">
        <f t="shared" si="8"/>
        <v/>
      </c>
      <c r="I52" s="20" t="str">
        <f t="shared" si="8"/>
        <v/>
      </c>
      <c r="J52" s="41" t="str">
        <f t="shared" si="6"/>
        <v/>
      </c>
      <c r="K52" s="42" t="str">
        <f t="shared" si="6"/>
        <v/>
      </c>
      <c r="L52" s="43" t="str">
        <f t="shared" si="6"/>
        <v/>
      </c>
      <c r="M52" s="41" t="str">
        <f t="shared" si="7"/>
        <v/>
      </c>
      <c r="N52" s="42" t="str">
        <f t="shared" si="7"/>
        <v/>
      </c>
      <c r="O52" s="43" t="str">
        <f t="shared" si="7"/>
        <v/>
      </c>
    </row>
    <row r="53" spans="1:15" x14ac:dyDescent="0.4">
      <c r="A53" s="7">
        <v>45</v>
      </c>
      <c r="B53" s="76"/>
      <c r="C53" s="77"/>
      <c r="D53" s="78"/>
      <c r="E53" s="47"/>
      <c r="F53" s="79"/>
      <c r="G53" s="20" t="str">
        <f t="shared" si="9"/>
        <v/>
      </c>
      <c r="H53" s="20" t="str">
        <f t="shared" si="8"/>
        <v/>
      </c>
      <c r="I53" s="20" t="str">
        <f t="shared" si="8"/>
        <v/>
      </c>
      <c r="J53" s="41" t="str">
        <f t="shared" si="6"/>
        <v/>
      </c>
      <c r="K53" s="42" t="str">
        <f t="shared" si="6"/>
        <v/>
      </c>
      <c r="L53" s="43" t="str">
        <f t="shared" si="6"/>
        <v/>
      </c>
      <c r="M53" s="41" t="str">
        <f t="shared" si="7"/>
        <v/>
      </c>
      <c r="N53" s="42" t="str">
        <f t="shared" si="7"/>
        <v/>
      </c>
      <c r="O53" s="43" t="str">
        <f t="shared" si="7"/>
        <v/>
      </c>
    </row>
    <row r="54" spans="1:15" x14ac:dyDescent="0.4">
      <c r="A54" s="7">
        <v>46</v>
      </c>
      <c r="B54" s="76"/>
      <c r="C54" s="77"/>
      <c r="D54" s="78"/>
      <c r="E54" s="47"/>
      <c r="F54" s="79"/>
      <c r="G54" s="20" t="str">
        <f t="shared" si="9"/>
        <v/>
      </c>
      <c r="H54" s="20" t="str">
        <f t="shared" si="8"/>
        <v/>
      </c>
      <c r="I54" s="20" t="str">
        <f t="shared" si="8"/>
        <v/>
      </c>
      <c r="J54" s="41" t="str">
        <f t="shared" si="6"/>
        <v/>
      </c>
      <c r="K54" s="42" t="str">
        <f t="shared" si="6"/>
        <v/>
      </c>
      <c r="L54" s="43" t="str">
        <f t="shared" si="6"/>
        <v/>
      </c>
      <c r="M54" s="41" t="str">
        <f t="shared" si="7"/>
        <v/>
      </c>
      <c r="N54" s="42" t="str">
        <f t="shared" si="7"/>
        <v/>
      </c>
      <c r="O54" s="43" t="str">
        <f t="shared" si="7"/>
        <v/>
      </c>
    </row>
    <row r="55" spans="1:15" x14ac:dyDescent="0.4">
      <c r="A55" s="7">
        <v>47</v>
      </c>
      <c r="B55" s="76"/>
      <c r="C55" s="77"/>
      <c r="D55" s="78"/>
      <c r="E55" s="47"/>
      <c r="F55" s="79"/>
      <c r="G55" s="20" t="str">
        <f t="shared" si="9"/>
        <v/>
      </c>
      <c r="H55" s="20" t="str">
        <f t="shared" si="8"/>
        <v/>
      </c>
      <c r="I55" s="20" t="str">
        <f t="shared" si="8"/>
        <v/>
      </c>
      <c r="J55" s="41" t="str">
        <f t="shared" si="6"/>
        <v/>
      </c>
      <c r="K55" s="42" t="str">
        <f t="shared" si="6"/>
        <v/>
      </c>
      <c r="L55" s="43" t="str">
        <f t="shared" si="6"/>
        <v/>
      </c>
      <c r="M55" s="41" t="str">
        <f t="shared" si="7"/>
        <v/>
      </c>
      <c r="N55" s="42" t="str">
        <f t="shared" si="7"/>
        <v/>
      </c>
      <c r="O55" s="43" t="str">
        <f t="shared" si="7"/>
        <v/>
      </c>
    </row>
    <row r="56" spans="1:15" x14ac:dyDescent="0.4">
      <c r="A56" s="7">
        <v>48</v>
      </c>
      <c r="B56" s="76"/>
      <c r="C56" s="77"/>
      <c r="D56" s="78"/>
      <c r="E56" s="47"/>
      <c r="F56" s="79"/>
      <c r="G56" s="20" t="str">
        <f t="shared" si="9"/>
        <v/>
      </c>
      <c r="H56" s="20" t="str">
        <f t="shared" si="8"/>
        <v/>
      </c>
      <c r="I56" s="20" t="str">
        <f t="shared" si="8"/>
        <v/>
      </c>
      <c r="J56" s="41" t="str">
        <f t="shared" si="6"/>
        <v/>
      </c>
      <c r="K56" s="42" t="str">
        <f t="shared" si="6"/>
        <v/>
      </c>
      <c r="L56" s="43" t="str">
        <f t="shared" si="6"/>
        <v/>
      </c>
      <c r="M56" s="41" t="str">
        <f t="shared" si="7"/>
        <v/>
      </c>
      <c r="N56" s="42" t="str">
        <f t="shared" si="7"/>
        <v/>
      </c>
      <c r="O56" s="43" t="str">
        <f t="shared" si="7"/>
        <v/>
      </c>
    </row>
    <row r="57" spans="1:15" x14ac:dyDescent="0.4">
      <c r="A57" s="7">
        <v>49</v>
      </c>
      <c r="B57" s="76"/>
      <c r="C57" s="77"/>
      <c r="D57" s="78"/>
      <c r="E57" s="47"/>
      <c r="F57" s="79"/>
      <c r="G57" s="20" t="str">
        <f t="shared" si="9"/>
        <v/>
      </c>
      <c r="H57" s="20" t="str">
        <f t="shared" si="8"/>
        <v/>
      </c>
      <c r="I57" s="20" t="str">
        <f t="shared" si="8"/>
        <v/>
      </c>
      <c r="J57" s="41" t="str">
        <f t="shared" si="6"/>
        <v/>
      </c>
      <c r="K57" s="42" t="str">
        <f t="shared" si="6"/>
        <v/>
      </c>
      <c r="L57" s="43" t="str">
        <f t="shared" si="6"/>
        <v/>
      </c>
      <c r="M57" s="41" t="str">
        <f t="shared" si="7"/>
        <v/>
      </c>
      <c r="N57" s="42" t="str">
        <f t="shared" si="7"/>
        <v/>
      </c>
      <c r="O57" s="43" t="str">
        <f t="shared" si="7"/>
        <v/>
      </c>
    </row>
    <row r="58" spans="1:15" ht="19.5" thickBot="1" x14ac:dyDescent="0.45">
      <c r="A58" s="7">
        <v>50</v>
      </c>
      <c r="B58" s="80"/>
      <c r="C58" s="81"/>
      <c r="D58" s="82"/>
      <c r="E58" s="83"/>
      <c r="F58" s="84"/>
      <c r="G58" s="20" t="str">
        <f t="shared" si="9"/>
        <v/>
      </c>
      <c r="H58" s="20" t="str">
        <f t="shared" si="9"/>
        <v/>
      </c>
      <c r="I58" s="20" t="str">
        <f t="shared" si="9"/>
        <v/>
      </c>
      <c r="J58" s="41" t="str">
        <f t="shared" si="6"/>
        <v/>
      </c>
      <c r="K58" s="42" t="str">
        <f t="shared" si="6"/>
        <v/>
      </c>
      <c r="L58" s="43" t="str">
        <f t="shared" si="6"/>
        <v/>
      </c>
      <c r="M58" s="41" t="str">
        <f t="shared" si="7"/>
        <v/>
      </c>
      <c r="N58" s="42" t="str">
        <f t="shared" si="7"/>
        <v/>
      </c>
      <c r="O58" s="43" t="str">
        <f t="shared" si="7"/>
        <v/>
      </c>
    </row>
    <row r="59" spans="1:15" ht="19.5" thickBot="1" x14ac:dyDescent="0.45">
      <c r="A59" s="7"/>
      <c r="B59" s="85" t="s">
        <v>5</v>
      </c>
      <c r="C59" s="86"/>
      <c r="D59" s="5">
        <f>COUNTIF(D9:D58,0.618)</f>
        <v>9</v>
      </c>
      <c r="E59" s="5">
        <f>COUNTIF(E9:E58,1.27)</f>
        <v>5</v>
      </c>
      <c r="F59" s="6">
        <f>COUNTIF(F9:F58,1.5)</f>
        <v>4</v>
      </c>
      <c r="G59" s="53">
        <f>M59+G8</f>
        <v>113744.76697706907</v>
      </c>
      <c r="H59" s="54">
        <f>N59+H8</f>
        <v>104594.52885036996</v>
      </c>
      <c r="I59" s="55">
        <f>O59+I8</f>
        <v>100357.51726641001</v>
      </c>
      <c r="J59" s="51" t="s">
        <v>28</v>
      </c>
      <c r="K59" s="68">
        <f>B18-B9</f>
        <v>1860</v>
      </c>
      <c r="L59" s="52" t="s">
        <v>29</v>
      </c>
      <c r="M59" s="63">
        <f>SUM(M9:M58)</f>
        <v>13744.766977069065</v>
      </c>
      <c r="N59" s="64">
        <f>SUM(N9:N58)</f>
        <v>4594.5288503699549</v>
      </c>
      <c r="O59" s="65">
        <f>SUM(O9:O58)</f>
        <v>357.51726641000459</v>
      </c>
    </row>
    <row r="60" spans="1:15" ht="19.5" thickBot="1" x14ac:dyDescent="0.45">
      <c r="A60" s="7"/>
      <c r="B60" s="93" t="s">
        <v>6</v>
      </c>
      <c r="C60" s="94"/>
      <c r="D60" s="5">
        <f>COUNTIF(D9:D58,-1)</f>
        <v>1</v>
      </c>
      <c r="E60" s="5">
        <f>COUNTIF(E9:E58,-1)</f>
        <v>5</v>
      </c>
      <c r="F60" s="6">
        <f>COUNTIF(F9:F58,-1)</f>
        <v>6</v>
      </c>
      <c r="G60" s="87" t="s">
        <v>27</v>
      </c>
      <c r="H60" s="88"/>
      <c r="I60" s="89"/>
      <c r="J60" s="87" t="s">
        <v>30</v>
      </c>
      <c r="K60" s="88"/>
      <c r="L60" s="89"/>
      <c r="M60" s="7"/>
      <c r="N60" s="3"/>
      <c r="O60" s="4"/>
    </row>
    <row r="61" spans="1:15" ht="19.5" thickBot="1" x14ac:dyDescent="0.45">
      <c r="A61" s="7"/>
      <c r="B61" s="93" t="s">
        <v>31</v>
      </c>
      <c r="C61" s="94"/>
      <c r="D61" s="5">
        <f>COUNTIF(D9:D58,0)</f>
        <v>0</v>
      </c>
      <c r="E61" s="5">
        <f>COUNTIF(E9:E58,0)</f>
        <v>0</v>
      </c>
      <c r="F61" s="5">
        <f>COUNTIF(F9:F58,0)</f>
        <v>0</v>
      </c>
      <c r="G61" s="59">
        <f>G59/G8</f>
        <v>1.1374476697706908</v>
      </c>
      <c r="H61" s="60">
        <f t="shared" ref="H61" si="10">H59/H8</f>
        <v>1.0459452885036995</v>
      </c>
      <c r="I61" s="61">
        <f>I59/I8</f>
        <v>1.0035751726641</v>
      </c>
      <c r="J61" s="49">
        <f>(G61-100%)*30/K59</f>
        <v>2.2168978995272706E-3</v>
      </c>
      <c r="K61" s="49">
        <f>(H61-100%)*30/K59</f>
        <v>7.4105304038225004E-4</v>
      </c>
      <c r="L61" s="50">
        <f>(I61-100%)*30/K59</f>
        <v>5.7664075227419558E-5</v>
      </c>
      <c r="M61" s="8"/>
      <c r="N61" s="2"/>
      <c r="O61" s="9"/>
    </row>
    <row r="62" spans="1:15" ht="19.5" thickBot="1" x14ac:dyDescent="0.45">
      <c r="A62" s="3"/>
      <c r="B62" s="87" t="s">
        <v>4</v>
      </c>
      <c r="C62" s="88"/>
      <c r="D62" s="62">
        <f t="shared" ref="D62:E62" si="11">D59/(D59+D60+D61)</f>
        <v>0.9</v>
      </c>
      <c r="E62" s="57">
        <f t="shared" si="11"/>
        <v>0.5</v>
      </c>
      <c r="F62" s="58">
        <f>F59/(F59+F60+F61)</f>
        <v>0.4</v>
      </c>
    </row>
    <row r="64" spans="1:15" x14ac:dyDescent="0.4">
      <c r="D64" s="56"/>
      <c r="E64" s="56"/>
      <c r="F64" s="56"/>
    </row>
  </sheetData>
  <mergeCells count="11">
    <mergeCell ref="B60:C60"/>
    <mergeCell ref="G60:I60"/>
    <mergeCell ref="J60:L60"/>
    <mergeCell ref="B61:C61"/>
    <mergeCell ref="B62:C62"/>
    <mergeCell ref="B59:C59"/>
    <mergeCell ref="G6:I6"/>
    <mergeCell ref="J6:L6"/>
    <mergeCell ref="M6:O6"/>
    <mergeCell ref="J8:L8"/>
    <mergeCell ref="M8:O8"/>
  </mergeCells>
  <phoneticPr fontI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9FF83-8D14-47D8-A047-6719FAC19E03}">
  <dimension ref="A2:A2078"/>
  <sheetViews>
    <sheetView zoomScale="85" zoomScaleNormal="85" workbookViewId="0">
      <selection activeCell="A2" sqref="A2"/>
    </sheetView>
  </sheetViews>
  <sheetFormatPr defaultRowHeight="18.75" x14ac:dyDescent="0.4"/>
  <cols>
    <col min="1" max="1" width="6.875" style="67" bestFit="1" customWidth="1"/>
  </cols>
  <sheetData>
    <row r="2" spans="1:1" x14ac:dyDescent="0.4">
      <c r="A2" s="67" t="s">
        <v>32</v>
      </c>
    </row>
    <row r="42" spans="1:1" x14ac:dyDescent="0.4">
      <c r="A42" s="67" t="s">
        <v>33</v>
      </c>
    </row>
    <row r="82" spans="1:1" x14ac:dyDescent="0.4">
      <c r="A82" s="67" t="s">
        <v>35</v>
      </c>
    </row>
    <row r="122" spans="1:1" x14ac:dyDescent="0.4">
      <c r="A122" s="67" t="s">
        <v>36</v>
      </c>
    </row>
    <row r="162" spans="1:1" x14ac:dyDescent="0.4">
      <c r="A162" s="67" t="s">
        <v>37</v>
      </c>
    </row>
    <row r="202" spans="1:1" x14ac:dyDescent="0.4">
      <c r="A202" s="67" t="s">
        <v>38</v>
      </c>
    </row>
    <row r="242" spans="1:1" x14ac:dyDescent="0.4">
      <c r="A242" s="67" t="s">
        <v>39</v>
      </c>
    </row>
    <row r="282" spans="1:1" x14ac:dyDescent="0.4">
      <c r="A282" s="67" t="s">
        <v>40</v>
      </c>
    </row>
    <row r="322" spans="1:1" x14ac:dyDescent="0.4">
      <c r="A322" s="67" t="s">
        <v>41</v>
      </c>
    </row>
    <row r="362" spans="1:1" x14ac:dyDescent="0.4">
      <c r="A362" s="67" t="s">
        <v>42</v>
      </c>
    </row>
    <row r="402" spans="1:1" x14ac:dyDescent="0.4">
      <c r="A402" s="67" t="s">
        <v>43</v>
      </c>
    </row>
    <row r="445" spans="1:1" x14ac:dyDescent="0.4">
      <c r="A445" s="70" t="s">
        <v>44</v>
      </c>
    </row>
    <row r="488" spans="1:1" x14ac:dyDescent="0.4">
      <c r="A488" s="67" t="s">
        <v>45</v>
      </c>
    </row>
    <row r="531" spans="1:1" x14ac:dyDescent="0.4">
      <c r="A531" s="67" t="s">
        <v>46</v>
      </c>
    </row>
    <row r="574" spans="1:1" x14ac:dyDescent="0.4">
      <c r="A574" s="67" t="s">
        <v>47</v>
      </c>
    </row>
    <row r="617" spans="1:1" x14ac:dyDescent="0.4">
      <c r="A617" s="67" t="s">
        <v>48</v>
      </c>
    </row>
    <row r="660" spans="1:1" x14ac:dyDescent="0.4">
      <c r="A660" s="67" t="s">
        <v>49</v>
      </c>
    </row>
    <row r="703" spans="1:1" x14ac:dyDescent="0.4">
      <c r="A703" s="67" t="s">
        <v>50</v>
      </c>
    </row>
    <row r="746" spans="1:1" x14ac:dyDescent="0.4">
      <c r="A746" s="67" t="s">
        <v>51</v>
      </c>
    </row>
    <row r="789" spans="1:1" x14ac:dyDescent="0.4">
      <c r="A789" s="67" t="s">
        <v>52</v>
      </c>
    </row>
    <row r="832" spans="1:1" x14ac:dyDescent="0.4">
      <c r="A832" s="67" t="s">
        <v>53</v>
      </c>
    </row>
    <row r="875" spans="1:1" x14ac:dyDescent="0.4">
      <c r="A875" s="67" t="s">
        <v>54</v>
      </c>
    </row>
    <row r="918" spans="1:1" x14ac:dyDescent="0.4">
      <c r="A918" s="67" t="s">
        <v>55</v>
      </c>
    </row>
    <row r="961" spans="1:1" x14ac:dyDescent="0.4">
      <c r="A961" s="67" t="s">
        <v>56</v>
      </c>
    </row>
    <row r="1004" spans="1:1" x14ac:dyDescent="0.4">
      <c r="A1004" s="67" t="s">
        <v>57</v>
      </c>
    </row>
    <row r="1047" spans="1:1" x14ac:dyDescent="0.4">
      <c r="A1047" s="67" t="s">
        <v>58</v>
      </c>
    </row>
    <row r="1090" spans="1:1" x14ac:dyDescent="0.4">
      <c r="A1090" s="67" t="s">
        <v>59</v>
      </c>
    </row>
    <row r="1133" spans="1:1" x14ac:dyDescent="0.4">
      <c r="A1133" s="67" t="s">
        <v>60</v>
      </c>
    </row>
    <row r="1176" spans="1:1" x14ac:dyDescent="0.4">
      <c r="A1176" s="67" t="s">
        <v>61</v>
      </c>
    </row>
    <row r="1219" spans="1:1" x14ac:dyDescent="0.4">
      <c r="A1219" s="67" t="s">
        <v>62</v>
      </c>
    </row>
    <row r="1262" spans="1:1" x14ac:dyDescent="0.4">
      <c r="A1262" s="67" t="s">
        <v>63</v>
      </c>
    </row>
    <row r="1305" spans="1:1" x14ac:dyDescent="0.4">
      <c r="A1305" s="67" t="s">
        <v>64</v>
      </c>
    </row>
    <row r="1348" spans="1:1" x14ac:dyDescent="0.4">
      <c r="A1348" s="67" t="s">
        <v>65</v>
      </c>
    </row>
    <row r="1391" spans="1:1" x14ac:dyDescent="0.4">
      <c r="A1391" s="67" t="s">
        <v>66</v>
      </c>
    </row>
    <row r="1434" spans="1:1" x14ac:dyDescent="0.4">
      <c r="A1434" s="67" t="s">
        <v>67</v>
      </c>
    </row>
    <row r="1477" spans="1:1" x14ac:dyDescent="0.4">
      <c r="A1477" s="67" t="s">
        <v>68</v>
      </c>
    </row>
    <row r="1520" spans="1:1" x14ac:dyDescent="0.4">
      <c r="A1520" s="67" t="s">
        <v>69</v>
      </c>
    </row>
    <row r="1563" spans="1:1" x14ac:dyDescent="0.4">
      <c r="A1563" s="67" t="s">
        <v>70</v>
      </c>
    </row>
    <row r="1606" spans="1:1" x14ac:dyDescent="0.4">
      <c r="A1606" s="67" t="s">
        <v>71</v>
      </c>
    </row>
    <row r="1649" spans="1:1" x14ac:dyDescent="0.4">
      <c r="A1649" s="67" t="s">
        <v>72</v>
      </c>
    </row>
    <row r="1692" spans="1:1" x14ac:dyDescent="0.4">
      <c r="A1692" s="67" t="s">
        <v>73</v>
      </c>
    </row>
    <row r="1735" spans="1:1" x14ac:dyDescent="0.4">
      <c r="A1735" s="67" t="s">
        <v>74</v>
      </c>
    </row>
    <row r="1778" spans="1:1" x14ac:dyDescent="0.4">
      <c r="A1778" s="67" t="s">
        <v>75</v>
      </c>
    </row>
    <row r="1821" spans="1:1" x14ac:dyDescent="0.4">
      <c r="A1821" s="67" t="s">
        <v>76</v>
      </c>
    </row>
    <row r="1864" spans="1:1" x14ac:dyDescent="0.4">
      <c r="A1864" s="67" t="s">
        <v>77</v>
      </c>
    </row>
    <row r="1907" spans="1:1" x14ac:dyDescent="0.4">
      <c r="A1907" s="67" t="s">
        <v>78</v>
      </c>
    </row>
    <row r="1950" spans="1:1" x14ac:dyDescent="0.4">
      <c r="A1950" s="67" t="s">
        <v>79</v>
      </c>
    </row>
    <row r="1992" spans="1:1" x14ac:dyDescent="0.4">
      <c r="A1992" s="67" t="s">
        <v>80</v>
      </c>
    </row>
    <row r="2035" spans="1:1" x14ac:dyDescent="0.4">
      <c r="A2035" s="67" t="s">
        <v>81</v>
      </c>
    </row>
    <row r="2078" spans="1:1" x14ac:dyDescent="0.4">
      <c r="A2078" s="67" t="s">
        <v>82</v>
      </c>
    </row>
  </sheetData>
  <phoneticPr fontId="1"/>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9F950-3AFC-4288-912A-27E05220E622}">
  <dimension ref="A1:J39"/>
  <sheetViews>
    <sheetView tabSelected="1" zoomScale="145" zoomScaleSheetLayoutView="100" workbookViewId="0">
      <selection activeCell="A2" sqref="A2:J13"/>
    </sheetView>
  </sheetViews>
  <sheetFormatPr defaultColWidth="8.125" defaultRowHeight="13.5" x14ac:dyDescent="0.4"/>
  <cols>
    <col min="1" max="16384" width="8.125" style="46"/>
  </cols>
  <sheetData>
    <row r="1" spans="1:10" x14ac:dyDescent="0.4">
      <c r="A1" s="46" t="s">
        <v>87</v>
      </c>
    </row>
    <row r="2" spans="1:10" ht="13.5" customHeight="1" x14ac:dyDescent="0.4">
      <c r="A2" s="97" t="s">
        <v>111</v>
      </c>
      <c r="B2" s="97"/>
      <c r="C2" s="97"/>
      <c r="D2" s="97"/>
      <c r="E2" s="97"/>
      <c r="F2" s="97"/>
      <c r="G2" s="97"/>
      <c r="H2" s="97"/>
      <c r="I2" s="97"/>
      <c r="J2" s="97"/>
    </row>
    <row r="3" spans="1:10" x14ac:dyDescent="0.4">
      <c r="A3" s="97"/>
      <c r="B3" s="97"/>
      <c r="C3" s="97"/>
      <c r="D3" s="97"/>
      <c r="E3" s="97"/>
      <c r="F3" s="97"/>
      <c r="G3" s="97"/>
      <c r="H3" s="97"/>
      <c r="I3" s="97"/>
      <c r="J3" s="97"/>
    </row>
    <row r="4" spans="1:10" x14ac:dyDescent="0.4">
      <c r="A4" s="97"/>
      <c r="B4" s="97"/>
      <c r="C4" s="97"/>
      <c r="D4" s="97"/>
      <c r="E4" s="97"/>
      <c r="F4" s="97"/>
      <c r="G4" s="97"/>
      <c r="H4" s="97"/>
      <c r="I4" s="97"/>
      <c r="J4" s="97"/>
    </row>
    <row r="5" spans="1:10" x14ac:dyDescent="0.4">
      <c r="A5" s="97"/>
      <c r="B5" s="97"/>
      <c r="C5" s="97"/>
      <c r="D5" s="97"/>
      <c r="E5" s="97"/>
      <c r="F5" s="97"/>
      <c r="G5" s="97"/>
      <c r="H5" s="97"/>
      <c r="I5" s="97"/>
      <c r="J5" s="97"/>
    </row>
    <row r="6" spans="1:10" x14ac:dyDescent="0.4">
      <c r="A6" s="97"/>
      <c r="B6" s="97"/>
      <c r="C6" s="97"/>
      <c r="D6" s="97"/>
      <c r="E6" s="97"/>
      <c r="F6" s="97"/>
      <c r="G6" s="97"/>
      <c r="H6" s="97"/>
      <c r="I6" s="97"/>
      <c r="J6" s="97"/>
    </row>
    <row r="7" spans="1:10" x14ac:dyDescent="0.4">
      <c r="A7" s="97"/>
      <c r="B7" s="97"/>
      <c r="C7" s="97"/>
      <c r="D7" s="97"/>
      <c r="E7" s="97"/>
      <c r="F7" s="97"/>
      <c r="G7" s="97"/>
      <c r="H7" s="97"/>
      <c r="I7" s="97"/>
      <c r="J7" s="97"/>
    </row>
    <row r="8" spans="1:10" x14ac:dyDescent="0.4">
      <c r="A8" s="97"/>
      <c r="B8" s="97"/>
      <c r="C8" s="97"/>
      <c r="D8" s="97"/>
      <c r="E8" s="97"/>
      <c r="F8" s="97"/>
      <c r="G8" s="97"/>
      <c r="H8" s="97"/>
      <c r="I8" s="97"/>
      <c r="J8" s="97"/>
    </row>
    <row r="9" spans="1:10" x14ac:dyDescent="0.4">
      <c r="A9" s="97"/>
      <c r="B9" s="97"/>
      <c r="C9" s="97"/>
      <c r="D9" s="97"/>
      <c r="E9" s="97"/>
      <c r="F9" s="97"/>
      <c r="G9" s="97"/>
      <c r="H9" s="97"/>
      <c r="I9" s="97"/>
      <c r="J9" s="97"/>
    </row>
    <row r="10" spans="1:10" x14ac:dyDescent="0.4">
      <c r="A10" s="97"/>
      <c r="B10" s="97"/>
      <c r="C10" s="97"/>
      <c r="D10" s="97"/>
      <c r="E10" s="97"/>
      <c r="F10" s="97"/>
      <c r="G10" s="97"/>
      <c r="H10" s="97"/>
      <c r="I10" s="97"/>
      <c r="J10" s="97"/>
    </row>
    <row r="11" spans="1:10" x14ac:dyDescent="0.4">
      <c r="A11" s="97"/>
      <c r="B11" s="97"/>
      <c r="C11" s="97"/>
      <c r="D11" s="97"/>
      <c r="E11" s="97"/>
      <c r="F11" s="97"/>
      <c r="G11" s="97"/>
      <c r="H11" s="97"/>
      <c r="I11" s="97"/>
      <c r="J11" s="97"/>
    </row>
    <row r="12" spans="1:10" x14ac:dyDescent="0.4">
      <c r="A12" s="97"/>
      <c r="B12" s="97"/>
      <c r="C12" s="97"/>
      <c r="D12" s="97"/>
      <c r="E12" s="97"/>
      <c r="F12" s="97"/>
      <c r="G12" s="97"/>
      <c r="H12" s="97"/>
      <c r="I12" s="97"/>
      <c r="J12" s="97"/>
    </row>
    <row r="13" spans="1:10" x14ac:dyDescent="0.4">
      <c r="A13" s="97"/>
      <c r="B13" s="97"/>
      <c r="C13" s="97"/>
      <c r="D13" s="97"/>
      <c r="E13" s="97"/>
      <c r="F13" s="97"/>
      <c r="G13" s="97"/>
      <c r="H13" s="97"/>
      <c r="I13" s="97"/>
      <c r="J13" s="97"/>
    </row>
    <row r="15" spans="1:10" x14ac:dyDescent="0.4">
      <c r="A15" s="46" t="s">
        <v>24</v>
      </c>
    </row>
    <row r="16" spans="1:10" x14ac:dyDescent="0.4">
      <c r="A16" s="95" t="s">
        <v>107</v>
      </c>
      <c r="B16" s="96"/>
      <c r="C16" s="96"/>
      <c r="D16" s="96"/>
      <c r="E16" s="96"/>
      <c r="F16" s="96"/>
      <c r="G16" s="96"/>
      <c r="H16" s="96"/>
      <c r="I16" s="96"/>
      <c r="J16" s="96"/>
    </row>
    <row r="17" spans="1:10" x14ac:dyDescent="0.4">
      <c r="A17" s="96"/>
      <c r="B17" s="96"/>
      <c r="C17" s="96"/>
      <c r="D17" s="96"/>
      <c r="E17" s="96"/>
      <c r="F17" s="96"/>
      <c r="G17" s="96"/>
      <c r="H17" s="96"/>
      <c r="I17" s="96"/>
      <c r="J17" s="96"/>
    </row>
    <row r="18" spans="1:10" x14ac:dyDescent="0.4">
      <c r="A18" s="96"/>
      <c r="B18" s="96"/>
      <c r="C18" s="96"/>
      <c r="D18" s="96"/>
      <c r="E18" s="96"/>
      <c r="F18" s="96"/>
      <c r="G18" s="96"/>
      <c r="H18" s="96"/>
      <c r="I18" s="96"/>
      <c r="J18" s="96"/>
    </row>
    <row r="19" spans="1:10" x14ac:dyDescent="0.4">
      <c r="A19" s="96"/>
      <c r="B19" s="96"/>
      <c r="C19" s="96"/>
      <c r="D19" s="96"/>
      <c r="E19" s="96"/>
      <c r="F19" s="96"/>
      <c r="G19" s="96"/>
      <c r="H19" s="96"/>
      <c r="I19" s="96"/>
      <c r="J19" s="96"/>
    </row>
    <row r="20" spans="1:10" x14ac:dyDescent="0.4">
      <c r="A20" s="96"/>
      <c r="B20" s="96"/>
      <c r="C20" s="96"/>
      <c r="D20" s="96"/>
      <c r="E20" s="96"/>
      <c r="F20" s="96"/>
      <c r="G20" s="96"/>
      <c r="H20" s="96"/>
      <c r="I20" s="96"/>
      <c r="J20" s="96"/>
    </row>
    <row r="21" spans="1:10" x14ac:dyDescent="0.4">
      <c r="A21" s="96"/>
      <c r="B21" s="96"/>
      <c r="C21" s="96"/>
      <c r="D21" s="96"/>
      <c r="E21" s="96"/>
      <c r="F21" s="96"/>
      <c r="G21" s="96"/>
      <c r="H21" s="96"/>
      <c r="I21" s="96"/>
      <c r="J21" s="96"/>
    </row>
    <row r="22" spans="1:10" x14ac:dyDescent="0.4">
      <c r="A22" s="96"/>
      <c r="B22" s="96"/>
      <c r="C22" s="96"/>
      <c r="D22" s="96"/>
      <c r="E22" s="96"/>
      <c r="F22" s="96"/>
      <c r="G22" s="96"/>
      <c r="H22" s="96"/>
      <c r="I22" s="96"/>
      <c r="J22" s="96"/>
    </row>
    <row r="23" spans="1:10" x14ac:dyDescent="0.4">
      <c r="A23" s="96"/>
      <c r="B23" s="96"/>
      <c r="C23" s="96"/>
      <c r="D23" s="96"/>
      <c r="E23" s="96"/>
      <c r="F23" s="96"/>
      <c r="G23" s="96"/>
      <c r="H23" s="96"/>
      <c r="I23" s="96"/>
      <c r="J23" s="96"/>
    </row>
    <row r="25" spans="1:10" x14ac:dyDescent="0.4">
      <c r="A25" s="46" t="s">
        <v>25</v>
      </c>
    </row>
    <row r="26" spans="1:10" s="69" customFormat="1" ht="13.5" customHeight="1" x14ac:dyDescent="0.4">
      <c r="A26" s="97" t="s">
        <v>110</v>
      </c>
      <c r="B26" s="97"/>
      <c r="C26" s="97"/>
      <c r="D26" s="97"/>
      <c r="E26" s="97"/>
      <c r="F26" s="97"/>
      <c r="G26" s="97"/>
      <c r="H26" s="97"/>
      <c r="I26" s="97"/>
      <c r="J26" s="97"/>
    </row>
    <row r="27" spans="1:10" s="69" customFormat="1" ht="13.5" customHeight="1" x14ac:dyDescent="0.4">
      <c r="A27" s="97"/>
      <c r="B27" s="97"/>
      <c r="C27" s="97"/>
      <c r="D27" s="97"/>
      <c r="E27" s="97"/>
      <c r="F27" s="97"/>
      <c r="G27" s="97"/>
      <c r="H27" s="97"/>
      <c r="I27" s="97"/>
      <c r="J27" s="97"/>
    </row>
    <row r="28" spans="1:10" s="69" customFormat="1" ht="13.5" customHeight="1" x14ac:dyDescent="0.4">
      <c r="A28" s="97"/>
      <c r="B28" s="97"/>
      <c r="C28" s="97"/>
      <c r="D28" s="97"/>
      <c r="E28" s="97"/>
      <c r="F28" s="97"/>
      <c r="G28" s="97"/>
      <c r="H28" s="97"/>
      <c r="I28" s="97"/>
      <c r="J28" s="97"/>
    </row>
    <row r="29" spans="1:10" s="69" customFormat="1" ht="13.5" customHeight="1" x14ac:dyDescent="0.4">
      <c r="A29" s="97"/>
      <c r="B29" s="97"/>
      <c r="C29" s="97"/>
      <c r="D29" s="97"/>
      <c r="E29" s="97"/>
      <c r="F29" s="97"/>
      <c r="G29" s="97"/>
      <c r="H29" s="97"/>
      <c r="I29" s="97"/>
      <c r="J29" s="97"/>
    </row>
    <row r="30" spans="1:10" s="69" customFormat="1" ht="13.5" customHeight="1" x14ac:dyDescent="0.4">
      <c r="A30" s="97"/>
      <c r="B30" s="97"/>
      <c r="C30" s="97"/>
      <c r="D30" s="97"/>
      <c r="E30" s="97"/>
      <c r="F30" s="97"/>
      <c r="G30" s="97"/>
      <c r="H30" s="97"/>
      <c r="I30" s="97"/>
      <c r="J30" s="97"/>
    </row>
    <row r="31" spans="1:10" s="69" customFormat="1" ht="13.5" customHeight="1" x14ac:dyDescent="0.4">
      <c r="A31" s="97"/>
      <c r="B31" s="97"/>
      <c r="C31" s="97"/>
      <c r="D31" s="97"/>
      <c r="E31" s="97"/>
      <c r="F31" s="97"/>
      <c r="G31" s="97"/>
      <c r="H31" s="97"/>
      <c r="I31" s="97"/>
      <c r="J31" s="97"/>
    </row>
    <row r="32" spans="1:10" s="69" customFormat="1" ht="13.5" customHeight="1" x14ac:dyDescent="0.4">
      <c r="A32" s="97"/>
      <c r="B32" s="97"/>
      <c r="C32" s="97"/>
      <c r="D32" s="97"/>
      <c r="E32" s="97"/>
      <c r="F32" s="97"/>
      <c r="G32" s="97"/>
      <c r="H32" s="97"/>
      <c r="I32" s="97"/>
      <c r="J32" s="97"/>
    </row>
    <row r="33" spans="1:10" s="69" customFormat="1" ht="13.5" customHeight="1" x14ac:dyDescent="0.4">
      <c r="A33" s="97"/>
      <c r="B33" s="97"/>
      <c r="C33" s="97"/>
      <c r="D33" s="97"/>
      <c r="E33" s="97"/>
      <c r="F33" s="97"/>
      <c r="G33" s="97"/>
      <c r="H33" s="97"/>
      <c r="I33" s="97"/>
      <c r="J33" s="97"/>
    </row>
    <row r="34" spans="1:10" s="69" customFormat="1" ht="13.5" customHeight="1" x14ac:dyDescent="0.4">
      <c r="A34" s="97"/>
      <c r="B34" s="97"/>
      <c r="C34" s="97"/>
      <c r="D34" s="97"/>
      <c r="E34" s="97"/>
      <c r="F34" s="97"/>
      <c r="G34" s="97"/>
      <c r="H34" s="97"/>
      <c r="I34" s="97"/>
      <c r="J34" s="97"/>
    </row>
    <row r="35" spans="1:10" s="69" customFormat="1" ht="13.5" customHeight="1" x14ac:dyDescent="0.4">
      <c r="A35" s="97"/>
      <c r="B35" s="97"/>
      <c r="C35" s="97"/>
      <c r="D35" s="97"/>
      <c r="E35" s="97"/>
      <c r="F35" s="97"/>
      <c r="G35" s="97"/>
      <c r="H35" s="97"/>
      <c r="I35" s="97"/>
      <c r="J35" s="97"/>
    </row>
    <row r="36" spans="1:10" s="69" customFormat="1" ht="13.5" customHeight="1" x14ac:dyDescent="0.4">
      <c r="A36" s="97"/>
      <c r="B36" s="97"/>
      <c r="C36" s="97"/>
      <c r="D36" s="97"/>
      <c r="E36" s="97"/>
      <c r="F36" s="97"/>
      <c r="G36" s="97"/>
      <c r="H36" s="97"/>
      <c r="I36" s="97"/>
      <c r="J36" s="97"/>
    </row>
    <row r="37" spans="1:10" s="69" customFormat="1" ht="13.5" customHeight="1" x14ac:dyDescent="0.4">
      <c r="A37" s="97"/>
      <c r="B37" s="97"/>
      <c r="C37" s="97"/>
      <c r="D37" s="97"/>
      <c r="E37" s="97"/>
      <c r="F37" s="97"/>
      <c r="G37" s="97"/>
      <c r="H37" s="97"/>
      <c r="I37" s="97"/>
      <c r="J37" s="97"/>
    </row>
    <row r="38" spans="1:10" s="69" customFormat="1" ht="13.5" customHeight="1" x14ac:dyDescent="0.4">
      <c r="A38" s="97"/>
      <c r="B38" s="97"/>
      <c r="C38" s="97"/>
      <c r="D38" s="97"/>
      <c r="E38" s="97"/>
      <c r="F38" s="97"/>
      <c r="G38" s="97"/>
      <c r="H38" s="97"/>
      <c r="I38" s="97"/>
      <c r="J38" s="97"/>
    </row>
    <row r="39" spans="1:10" x14ac:dyDescent="0.4">
      <c r="A39" s="97"/>
      <c r="B39" s="97"/>
      <c r="C39" s="97"/>
      <c r="D39" s="97"/>
      <c r="E39" s="97"/>
      <c r="F39" s="97"/>
      <c r="G39" s="97"/>
      <c r="H39" s="97"/>
      <c r="I39" s="97"/>
      <c r="J39" s="97"/>
    </row>
  </sheetData>
  <mergeCells count="3">
    <mergeCell ref="A16:J23"/>
    <mergeCell ref="A26:J39"/>
    <mergeCell ref="A2:J13"/>
  </mergeCells>
  <phoneticPr fontId="1"/>
  <pageMargins left="0.75" right="0.75" top="1" bottom="1" header="0.51111111111111107" footer="0.51111111111111107"/>
  <pageSetup paperSize="9" orientation="portrait"/>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12"/>
  <sheetViews>
    <sheetView zoomScale="80" zoomScaleNormal="80" workbookViewId="0">
      <selection activeCell="D12" sqref="D12"/>
    </sheetView>
  </sheetViews>
  <sheetFormatPr defaultRowHeight="18.75" x14ac:dyDescent="0.4"/>
  <cols>
    <col min="1" max="1" width="14" customWidth="1"/>
    <col min="2" max="2" width="13.25" customWidth="1"/>
    <col min="4" max="4" width="14.75" customWidth="1"/>
    <col min="6" max="6" width="14.25" customWidth="1"/>
    <col min="8" max="8" width="15.625" customWidth="1"/>
  </cols>
  <sheetData>
    <row r="1" spans="1:8" x14ac:dyDescent="0.4">
      <c r="A1" s="27" t="s">
        <v>13</v>
      </c>
      <c r="B1" s="28"/>
      <c r="C1" s="29"/>
      <c r="D1" s="30"/>
      <c r="E1" s="29"/>
      <c r="F1" s="30"/>
      <c r="G1" s="29"/>
      <c r="H1" s="30"/>
    </row>
    <row r="2" spans="1:8" x14ac:dyDescent="0.4">
      <c r="A2" s="31"/>
      <c r="B2" s="29"/>
      <c r="C2" s="29"/>
      <c r="D2" s="30"/>
      <c r="E2" s="29"/>
      <c r="F2" s="30"/>
      <c r="G2" s="29"/>
      <c r="H2" s="30"/>
    </row>
    <row r="3" spans="1:8" x14ac:dyDescent="0.4">
      <c r="A3" s="32" t="s">
        <v>14</v>
      </c>
      <c r="B3" s="32" t="s">
        <v>15</v>
      </c>
      <c r="C3" s="32" t="s">
        <v>16</v>
      </c>
      <c r="D3" s="33" t="s">
        <v>17</v>
      </c>
      <c r="E3" s="32" t="s">
        <v>18</v>
      </c>
      <c r="F3" s="33" t="s">
        <v>17</v>
      </c>
      <c r="G3" s="32" t="s">
        <v>19</v>
      </c>
      <c r="H3" s="33" t="s">
        <v>17</v>
      </c>
    </row>
    <row r="4" spans="1:8" x14ac:dyDescent="0.4">
      <c r="A4" s="34" t="s">
        <v>20</v>
      </c>
      <c r="B4" s="34" t="s">
        <v>34</v>
      </c>
      <c r="C4" s="34" t="s">
        <v>84</v>
      </c>
      <c r="D4" s="35" t="s">
        <v>83</v>
      </c>
      <c r="E4" s="34" t="s">
        <v>84</v>
      </c>
      <c r="F4" s="35" t="s">
        <v>83</v>
      </c>
      <c r="G4" s="34" t="s">
        <v>84</v>
      </c>
      <c r="H4" s="35" t="s">
        <v>85</v>
      </c>
    </row>
    <row r="5" spans="1:8" x14ac:dyDescent="0.4">
      <c r="A5" s="34" t="s">
        <v>20</v>
      </c>
      <c r="B5" s="34" t="s">
        <v>89</v>
      </c>
      <c r="C5" s="34" t="s">
        <v>84</v>
      </c>
      <c r="D5" s="35" t="s">
        <v>90</v>
      </c>
      <c r="E5" s="34" t="s">
        <v>84</v>
      </c>
      <c r="F5" s="36" t="s">
        <v>90</v>
      </c>
      <c r="G5" s="34" t="s">
        <v>84</v>
      </c>
      <c r="H5" s="36" t="s">
        <v>91</v>
      </c>
    </row>
    <row r="6" spans="1:8" x14ac:dyDescent="0.4">
      <c r="A6" s="34" t="s">
        <v>20</v>
      </c>
      <c r="B6" s="34" t="s">
        <v>92</v>
      </c>
      <c r="C6" s="34" t="s">
        <v>84</v>
      </c>
      <c r="D6" s="36" t="s">
        <v>93</v>
      </c>
      <c r="E6" s="34" t="s">
        <v>84</v>
      </c>
      <c r="F6" s="36" t="s">
        <v>93</v>
      </c>
      <c r="G6" s="34" t="s">
        <v>84</v>
      </c>
      <c r="H6" s="36" t="s">
        <v>93</v>
      </c>
    </row>
    <row r="7" spans="1:8" x14ac:dyDescent="0.4">
      <c r="A7" s="34" t="s">
        <v>94</v>
      </c>
      <c r="B7" s="34" t="s">
        <v>34</v>
      </c>
      <c r="C7" s="34" t="s">
        <v>84</v>
      </c>
      <c r="D7" s="36" t="s">
        <v>95</v>
      </c>
      <c r="E7" s="34" t="s">
        <v>84</v>
      </c>
      <c r="F7" s="36" t="s">
        <v>96</v>
      </c>
      <c r="G7" s="34" t="s">
        <v>84</v>
      </c>
      <c r="H7" s="36" t="s">
        <v>97</v>
      </c>
    </row>
    <row r="8" spans="1:8" x14ac:dyDescent="0.4">
      <c r="A8" s="34" t="s">
        <v>94</v>
      </c>
      <c r="B8" s="34" t="s">
        <v>89</v>
      </c>
      <c r="C8" s="34" t="s">
        <v>84</v>
      </c>
      <c r="D8" s="36" t="s">
        <v>98</v>
      </c>
      <c r="E8" s="34" t="s">
        <v>84</v>
      </c>
      <c r="F8" s="36" t="s">
        <v>98</v>
      </c>
      <c r="G8" s="34" t="s">
        <v>84</v>
      </c>
      <c r="H8" s="36" t="s">
        <v>95</v>
      </c>
    </row>
    <row r="9" spans="1:8" x14ac:dyDescent="0.4">
      <c r="A9" s="34" t="s">
        <v>104</v>
      </c>
      <c r="B9" s="34" t="s">
        <v>105</v>
      </c>
      <c r="C9" s="34"/>
      <c r="D9" s="36"/>
      <c r="E9" s="34"/>
      <c r="F9" s="36"/>
      <c r="G9" s="34"/>
      <c r="H9" s="36"/>
    </row>
    <row r="10" spans="1:8" x14ac:dyDescent="0.4">
      <c r="A10" s="34"/>
      <c r="B10" s="34"/>
      <c r="C10" s="34"/>
      <c r="D10" s="36"/>
      <c r="E10" s="34"/>
      <c r="F10" s="36"/>
      <c r="G10" s="34"/>
      <c r="H10" s="36"/>
    </row>
    <row r="11" spans="1:8" x14ac:dyDescent="0.4">
      <c r="A11" s="34"/>
      <c r="B11" s="34"/>
      <c r="C11" s="34"/>
      <c r="D11" s="36"/>
      <c r="E11" s="34"/>
      <c r="F11" s="36"/>
      <c r="G11" s="34"/>
      <c r="H11" s="36"/>
    </row>
    <row r="12" spans="1:8" x14ac:dyDescent="0.4">
      <c r="A12" s="31"/>
      <c r="B12" s="29"/>
      <c r="C12" s="29"/>
      <c r="D12" s="30"/>
      <c r="E12" s="29"/>
      <c r="F12" s="30"/>
      <c r="G12" s="29"/>
      <c r="H12" s="30"/>
    </row>
  </sheetData>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8</vt:i4>
      </vt:variant>
    </vt:vector>
  </HeadingPairs>
  <TitlesOfParts>
    <vt:vector size="8" baseType="lpstr">
      <vt:lpstr>検証シート(H1)</vt:lpstr>
      <vt:lpstr>画像(H1)</vt:lpstr>
      <vt:lpstr>検証シート(H4)</vt:lpstr>
      <vt:lpstr>画像(H4)</vt:lpstr>
      <vt:lpstr>検証シート(D1)</vt:lpstr>
      <vt:lpstr>画像(D1)</vt:lpstr>
      <vt:lpstr>気づき</vt:lpstr>
      <vt:lpstr>検証終了通貨</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木村壽巳</dc:creator>
  <cp:lastModifiedBy>HARUMI</cp:lastModifiedBy>
  <dcterms:created xsi:type="dcterms:W3CDTF">2020-09-18T03:10:57Z</dcterms:created>
  <dcterms:modified xsi:type="dcterms:W3CDTF">2022-09-20T02:26:29Z</dcterms:modified>
</cp:coreProperties>
</file>