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1\Desktop\"/>
    </mc:Choice>
  </mc:AlternateContent>
  <xr:revisionPtr revIDLastSave="0" documentId="13_ncr:1_{6D80D3A0-22B5-4BAF-BF3B-B8007FC38D1E}" xr6:coauthVersionLast="47" xr6:coauthVersionMax="47" xr10:uidLastSave="{00000000-0000-0000-0000-000000000000}"/>
  <bookViews>
    <workbookView xWindow="780" yWindow="780" windowWidth="21600" windowHeight="13425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<sst xmlns="http://schemas.openxmlformats.org/spreadsheetml/2006/main" count="65" uniqueCount="54">
  <si>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</si>
  <si>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</si>
  <si>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</si>
  <si>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</si>
  <si>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</si>
  <si>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</si>
  <si>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</si>
  <si>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</si>
  <si>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</si>
  <si>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</si>
  <si>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</si>
  <si>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</si>
  <si>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</si>
  <si>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</si>
  <si>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</si>
  <si>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</si>
  <si>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</si>
  <si>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</si>
  <si>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</si>
  <si>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</si>
  <si>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</si>
  <si>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</si>
  <si>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</si>
  <si>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</si>
  <si>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</si>
  <si>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</si>
  <si>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</si>
  <si>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</si>
  <si>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</si>
  <si>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</si>
  <si>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</si>
  <si>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</si>
  <si>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</si>
  <si>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</si>
  <si>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</si>
  <si>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</si>
  <si>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</si>
  <si>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GDP JPY</t>
    <phoneticPr fontId="1"/>
  </si>
  <si>
    <t>2022.1.20</t>
    <phoneticPr fontId="1"/>
  </si>
  <si>
    <t>2022.1.28</t>
    <phoneticPr fontId="1"/>
  </si>
  <si>
    <t>2022.1.27</t>
    <phoneticPr fontId="1"/>
  </si>
  <si>
    <t>2.3.4.回分です。</t>
    <rPh sb="6" eb="8">
      <t>カイブン</t>
    </rPh>
    <phoneticPr fontId="1"/>
  </si>
  <si>
    <t>2022.2.2</t>
    <phoneticPr fontId="1"/>
  </si>
  <si>
    <t>2022.2.4</t>
    <phoneticPr fontId="1"/>
  </si>
  <si>
    <t>2022.2.8</t>
    <phoneticPr fontId="1"/>
  </si>
  <si>
    <t>2022.2.14</t>
    <phoneticPr fontId="1"/>
  </si>
  <si>
    <t>5.6.7回分です。</t>
    <rPh sb="5" eb="7">
      <t>カイブン</t>
    </rPh>
    <phoneticPr fontId="1"/>
  </si>
  <si>
    <t>2022.2.28</t>
    <phoneticPr fontId="1"/>
  </si>
  <si>
    <t>2022.3.21</t>
    <phoneticPr fontId="1"/>
  </si>
  <si>
    <t>8.9回分です。</t>
    <rPh sb="3" eb="5">
      <t>カイブン</t>
    </rPh>
    <phoneticPr fontId="1"/>
  </si>
  <si>
    <t>2022.4.8</t>
    <phoneticPr fontId="1"/>
  </si>
  <si>
    <t>2022.4.14</t>
    <phoneticPr fontId="1"/>
  </si>
  <si>
    <t>2022.4.20</t>
    <phoneticPr fontId="1"/>
  </si>
  <si>
    <t>9.10.11回分です。</t>
    <rPh sb="7" eb="9">
      <t>カイブン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</si>
</sst>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39</xdr:row>
      <xdr:rowOff>29021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9122087B-FC2A-6B6B-3F32-64B925AD4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6994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P18" sqref="P18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9" t="s">
        <v>3</v>
      </c>
      <c r="H6" s="80"/>
      <c r="I6" s="86"/>
      <c r="J6" s="79" t="s">
        <v>24</v>
      </c>
      <c r="K6" s="80"/>
      <c r="L6" s="86"/>
      <c r="M6" s="79" t="s">
        <v>25</v>
      </c>
      <c r="N6" s="80"/>
      <c r="O6" s="86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24</v>
      </c>
      <c r="K8" s="84"/>
      <c r="L8" s="85"/>
      <c r="M8" s="83"/>
      <c r="N8" s="84"/>
      <c r="O8" s="85"/>
    </row>
    <row r="9" spans="1:18" x14ac:dyDescent="0.4">
      <c r="A9" s="7">
        <v>1</v>
      </c>
      <c r="B9" s="21" t="s">
        <v>38</v>
      </c>
      <c r="C9" s="47">
        <v>2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 t="s">
        <v>40</v>
      </c>
      <c r="C10" s="44">
        <v>1</v>
      </c>
      <c r="D10" s="53">
        <v>-1</v>
      </c>
      <c r="E10" s="54">
        <v>-1</v>
      </c>
      <c r="F10" s="55">
        <v>-1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-3114.2999999999997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39</v>
      </c>
      <c r="C11" s="44">
        <v>1</v>
      </c>
      <c r="D11" s="53">
        <v>-1</v>
      </c>
      <c r="E11" s="54">
        <v>-1</v>
      </c>
      <c r="F11" s="73">
        <v>-1</v>
      </c>
      <c r="G11" s="20">
        <f t="shared" si="2"/>
        <v>97674.828999999998</v>
      </c>
      <c r="H11" s="20">
        <f t="shared" si="3"/>
        <v>98324.05</v>
      </c>
      <c r="I11" s="20">
        <f t="shared" si="4"/>
        <v>99735.4</v>
      </c>
      <c r="J11" s="41">
        <f t="shared" si="5"/>
        <v>3020.8709999999996</v>
      </c>
      <c r="K11" s="42">
        <f t="shared" si="6"/>
        <v>3040.95</v>
      </c>
      <c r="L11" s="43">
        <f t="shared" si="7"/>
        <v>3084.6</v>
      </c>
      <c r="M11" s="41">
        <f t="shared" si="8"/>
        <v>-3020.8709999999996</v>
      </c>
      <c r="N11" s="42">
        <f t="shared" si="9"/>
        <v>-3040.95</v>
      </c>
      <c r="O11" s="43">
        <f t="shared" si="10"/>
        <v>-3084.6</v>
      </c>
      <c r="P11" s="20" t="s">
        <v>41</v>
      </c>
      <c r="Q11" s="20"/>
      <c r="R11" s="20"/>
    </row>
    <row r="12" spans="1:18" x14ac:dyDescent="0.4">
      <c r="A12" s="7">
        <v>4</v>
      </c>
      <c r="B12" s="4" t="s">
        <v>42</v>
      </c>
      <c r="C12" s="44">
        <v>1</v>
      </c>
      <c r="D12" s="53">
        <v>1.27</v>
      </c>
      <c r="E12" s="54">
        <v>1.5</v>
      </c>
      <c r="F12" s="55">
        <v>2</v>
      </c>
      <c r="G12" s="20">
        <f t="shared" si="2"/>
        <v>101396.23998489999</v>
      </c>
      <c r="H12" s="20">
        <f t="shared" si="3"/>
        <v>102748.63225000001</v>
      </c>
      <c r="I12" s="20">
        <f t="shared" si="4"/>
        <v>105719.52399999999</v>
      </c>
      <c r="J12" s="41">
        <f t="shared" si="5"/>
        <v>2930.24487</v>
      </c>
      <c r="K12" s="42">
        <f t="shared" si="6"/>
        <v>2949.7215000000001</v>
      </c>
      <c r="L12" s="43">
        <f t="shared" si="7"/>
        <v>2992.0619999999999</v>
      </c>
      <c r="M12" s="41">
        <f t="shared" si="8"/>
        <v>3721.4109849000001</v>
      </c>
      <c r="N12" s="42">
        <f t="shared" si="9"/>
        <v>4424.5822500000004</v>
      </c>
      <c r="O12" s="43">
        <f t="shared" si="10"/>
        <v>5984.1239999999998</v>
      </c>
      <c r="P12" s="20"/>
      <c r="Q12" s="20"/>
      <c r="R12" s="20"/>
    </row>
    <row r="13" spans="1:18" x14ac:dyDescent="0.4">
      <c r="A13" s="7">
        <v>5</v>
      </c>
      <c r="B13" s="4" t="s">
        <v>43</v>
      </c>
      <c r="C13" s="44">
        <v>1</v>
      </c>
      <c r="D13" s="53">
        <v>-1</v>
      </c>
      <c r="E13" s="54">
        <v>-1</v>
      </c>
      <c r="F13" s="73">
        <v>-1</v>
      </c>
      <c r="G13" s="20">
        <f t="shared" si="2"/>
        <v>98354.352785352996</v>
      </c>
      <c r="H13" s="20">
        <f t="shared" si="3"/>
        <v>99666.173282500007</v>
      </c>
      <c r="I13" s="20">
        <f t="shared" si="4"/>
        <v>102547.93827999999</v>
      </c>
      <c r="J13" s="41">
        <f t="shared" ref="J13:J58" si="11">IF(G12="","",G12*0.03)</f>
        <v>3041.8871995469995</v>
      </c>
      <c r="K13" s="42">
        <f t="shared" ref="K13:K58" si="12">IF(H12="","",H12*0.03)</f>
        <v>3082.4589675000002</v>
      </c>
      <c r="L13" s="43">
        <f t="shared" ref="L13:L58" si="13">IF(I12="","",I12*0.03)</f>
        <v>3171.5857199999996</v>
      </c>
      <c r="M13" s="41">
        <f t="shared" ref="M13:M58" si="14">IF(D13="","",J13*D13)</f>
        <v>-3041.8871995469995</v>
      </c>
      <c r="N13" s="42">
        <f t="shared" ref="N13:N58" si="15">IF(E13="","",K13*E13)</f>
        <v>-3082.4589675000002</v>
      </c>
      <c r="O13" s="43">
        <f t="shared" ref="O13:O58" si="16">IF(F13="","",L13*F13)</f>
        <v>-3171.5857199999996</v>
      </c>
      <c r="P13" s="20"/>
      <c r="Q13" s="20"/>
      <c r="R13" s="20"/>
    </row>
    <row r="14" spans="1:18" x14ac:dyDescent="0.4">
      <c r="A14" s="7">
        <v>6</v>
      </c>
      <c r="B14" s="4" t="s">
        <v>44</v>
      </c>
      <c r="C14" s="44">
        <v>1</v>
      </c>
      <c r="D14" s="53">
        <v>1.27</v>
      </c>
      <c r="E14" s="54">
        <v>1.5</v>
      </c>
      <c r="F14" s="55">
        <v>2</v>
      </c>
      <c r="G14" s="20">
        <f t="shared" si="2"/>
        <v>102101.65362647494</v>
      </c>
      <c r="H14" s="20">
        <f t="shared" si="3"/>
        <v>104151.15108021251</v>
      </c>
      <c r="I14" s="20">
        <f t="shared" si="4"/>
        <v>108700.81457679998</v>
      </c>
      <c r="J14" s="41">
        <f t="shared" si="11"/>
        <v>2950.6305835605899</v>
      </c>
      <c r="K14" s="42">
        <f t="shared" si="12"/>
        <v>2989.9851984750003</v>
      </c>
      <c r="L14" s="43">
        <f t="shared" si="13"/>
        <v>3076.4381483999996</v>
      </c>
      <c r="M14" s="41">
        <f t="shared" si="14"/>
        <v>3747.3008411219494</v>
      </c>
      <c r="N14" s="42">
        <f t="shared" si="15"/>
        <v>4484.9777977125004</v>
      </c>
      <c r="O14" s="43">
        <f t="shared" si="16"/>
        <v>6152.8762967999992</v>
      </c>
      <c r="P14" s="20" t="s">
        <v>46</v>
      </c>
      <c r="Q14" s="20"/>
      <c r="R14" s="20"/>
    </row>
    <row r="15" spans="1:18" x14ac:dyDescent="0.4">
      <c r="A15" s="7">
        <v>7</v>
      </c>
      <c r="B15" s="4" t="s">
        <v>45</v>
      </c>
      <c r="C15" s="44">
        <v>2</v>
      </c>
      <c r="D15" s="53">
        <v>1.27</v>
      </c>
      <c r="E15" s="54">
        <v>-1</v>
      </c>
      <c r="F15" s="55">
        <v>-1</v>
      </c>
      <c r="G15" s="20">
        <f t="shared" si="2"/>
        <v>105991.72662964364</v>
      </c>
      <c r="H15" s="20">
        <f t="shared" si="3"/>
        <v>101026.61654780613</v>
      </c>
      <c r="I15" s="20">
        <f t="shared" si="4"/>
        <v>105439.79013949598</v>
      </c>
      <c r="J15" s="41">
        <f t="shared" si="11"/>
        <v>3063.0496087942483</v>
      </c>
      <c r="K15" s="42">
        <f t="shared" si="12"/>
        <v>3124.5345324063751</v>
      </c>
      <c r="L15" s="43">
        <f t="shared" si="13"/>
        <v>3261.0244373039991</v>
      </c>
      <c r="M15" s="41">
        <f t="shared" si="14"/>
        <v>3890.0730031686953</v>
      </c>
      <c r="N15" s="42">
        <f t="shared" si="15"/>
        <v>-3124.5345324063751</v>
      </c>
      <c r="O15" s="43">
        <f t="shared" si="16"/>
        <v>-3261.0244373039991</v>
      </c>
      <c r="P15" s="20"/>
      <c r="Q15" s="20"/>
      <c r="R15" s="20"/>
    </row>
    <row r="16" spans="1:18" x14ac:dyDescent="0.4">
      <c r="A16" s="7">
        <v>8</v>
      </c>
      <c r="B16" s="4" t="s">
        <v>47</v>
      </c>
      <c r="C16" s="44">
        <v>2</v>
      </c>
      <c r="D16" s="53">
        <v>1.27</v>
      </c>
      <c r="E16" s="54">
        <v>1.5</v>
      </c>
      <c r="F16" s="55">
        <v>2</v>
      </c>
      <c r="G16" s="20">
        <f t="shared" si="2"/>
        <v>110030.01141423307</v>
      </c>
      <c r="H16" s="20">
        <f t="shared" si="3"/>
        <v>105572.81429245741</v>
      </c>
      <c r="I16" s="20">
        <f t="shared" si="4"/>
        <v>111766.17754786574</v>
      </c>
      <c r="J16" s="41">
        <f t="shared" si="11"/>
        <v>3179.7517988893092</v>
      </c>
      <c r="K16" s="42">
        <f t="shared" si="12"/>
        <v>3030.798496434184</v>
      </c>
      <c r="L16" s="43">
        <f t="shared" si="13"/>
        <v>3163.1937041848792</v>
      </c>
      <c r="M16" s="41">
        <f t="shared" si="14"/>
        <v>4038.2847845894225</v>
      </c>
      <c r="N16" s="42">
        <f t="shared" si="15"/>
        <v>4546.1977446512756</v>
      </c>
      <c r="O16" s="43">
        <f t="shared" si="16"/>
        <v>6326.3874083697583</v>
      </c>
      <c r="P16" s="20" t="s">
        <v>49</v>
      </c>
      <c r="Q16" s="20"/>
      <c r="R16" s="20"/>
    </row>
    <row r="17" spans="1:18" x14ac:dyDescent="0.4">
      <c r="A17" s="7">
        <v>9</v>
      </c>
      <c r="B17" s="4" t="s">
        <v>48</v>
      </c>
      <c r="C17" s="44">
        <v>1</v>
      </c>
      <c r="D17" s="53">
        <v>1.27</v>
      </c>
      <c r="E17" s="54">
        <v>1.5</v>
      </c>
      <c r="F17" s="78">
        <v>2</v>
      </c>
      <c r="G17" s="20">
        <f t="shared" si="2"/>
        <v>114222.15484911535</v>
      </c>
      <c r="H17" s="20">
        <f t="shared" si="3"/>
        <v>110323.59093561799</v>
      </c>
      <c r="I17" s="20">
        <f t="shared" si="4"/>
        <v>118472.14820073768</v>
      </c>
      <c r="J17" s="41">
        <f t="shared" si="11"/>
        <v>3300.9003424269922</v>
      </c>
      <c r="K17" s="42">
        <f t="shared" si="12"/>
        <v>3167.1844287737222</v>
      </c>
      <c r="L17" s="43">
        <f t="shared" si="13"/>
        <v>3352.9853264359722</v>
      </c>
      <c r="M17" s="41">
        <f t="shared" si="14"/>
        <v>4192.1434348822804</v>
      </c>
      <c r="N17" s="42">
        <f t="shared" si="15"/>
        <v>4750.7766431605833</v>
      </c>
      <c r="O17" s="43">
        <f t="shared" si="16"/>
        <v>6705.9706528719444</v>
      </c>
      <c r="P17" s="20"/>
      <c r="Q17" s="20"/>
      <c r="R17" s="20"/>
    </row>
    <row r="18" spans="1:18" x14ac:dyDescent="0.4">
      <c r="A18" s="7">
        <v>10</v>
      </c>
      <c r="B18" s="4" t="s">
        <v>50</v>
      </c>
      <c r="C18" s="44">
        <v>1</v>
      </c>
      <c r="D18" s="53">
        <v>1.27</v>
      </c>
      <c r="E18" s="54">
        <v>1.5</v>
      </c>
      <c r="F18" s="78">
        <v>2</v>
      </c>
      <c r="G18" s="20">
        <f t="shared" si="2"/>
        <v>118574.01894886665</v>
      </c>
      <c r="H18" s="20">
        <f t="shared" si="3"/>
        <v>115288.1525277208</v>
      </c>
      <c r="I18" s="20">
        <f t="shared" si="4"/>
        <v>125580.47709278193</v>
      </c>
      <c r="J18" s="41">
        <f t="shared" si="11"/>
        <v>3426.6646454734605</v>
      </c>
      <c r="K18" s="42">
        <f t="shared" si="12"/>
        <v>3309.7077280685394</v>
      </c>
      <c r="L18" s="43">
        <f t="shared" si="13"/>
        <v>3554.1644460221301</v>
      </c>
      <c r="M18" s="41">
        <f t="shared" si="14"/>
        <v>4351.8640997512948</v>
      </c>
      <c r="N18" s="42">
        <f t="shared" si="15"/>
        <v>4964.5615921028093</v>
      </c>
      <c r="O18" s="43">
        <f t="shared" si="16"/>
        <v>7108.3288920442601</v>
      </c>
      <c r="P18" s="20" t="s">
        <v>53</v>
      </c>
      <c r="Q18" s="20"/>
      <c r="R18" s="20"/>
    </row>
    <row r="19" spans="1:18" x14ac:dyDescent="0.4">
      <c r="A19" s="7">
        <v>11</v>
      </c>
      <c r="B19" s="4" t="s">
        <v>51</v>
      </c>
      <c r="C19" s="44">
        <v>1</v>
      </c>
      <c r="D19" s="53">
        <v>1.27</v>
      </c>
      <c r="E19" s="54">
        <v>1.5</v>
      </c>
      <c r="F19" s="78">
        <v>2</v>
      </c>
      <c r="G19" s="20">
        <f t="shared" si="2"/>
        <v>123091.68907081847</v>
      </c>
      <c r="H19" s="20">
        <f t="shared" si="3"/>
        <v>120476.11939146824</v>
      </c>
      <c r="I19" s="20">
        <f t="shared" si="4"/>
        <v>133115.30571834886</v>
      </c>
      <c r="J19" s="41">
        <f t="shared" si="11"/>
        <v>3557.2205684659993</v>
      </c>
      <c r="K19" s="42">
        <f t="shared" si="12"/>
        <v>3458.644575831624</v>
      </c>
      <c r="L19" s="43">
        <f t="shared" si="13"/>
        <v>3767.4143127834577</v>
      </c>
      <c r="M19" s="41">
        <f t="shared" si="14"/>
        <v>4517.6701219518191</v>
      </c>
      <c r="N19" s="42">
        <f t="shared" si="15"/>
        <v>5187.966863747436</v>
      </c>
      <c r="O19" s="43">
        <f t="shared" si="16"/>
        <v>7534.8286255669154</v>
      </c>
      <c r="P19" s="20"/>
      <c r="Q19" s="20"/>
      <c r="R19" s="20"/>
    </row>
    <row r="20" spans="1:18" x14ac:dyDescent="0.4">
      <c r="A20" s="7">
        <v>12</v>
      </c>
      <c r="B20" s="4" t="s">
        <v>52</v>
      </c>
      <c r="C20" s="44">
        <v>1</v>
      </c>
      <c r="D20" s="53">
        <v>-1</v>
      </c>
      <c r="E20" s="54">
        <v>-1</v>
      </c>
      <c r="F20" s="55">
        <v>-1</v>
      </c>
      <c r="G20" s="20">
        <f t="shared" si="2"/>
        <v>119398.93839869391</v>
      </c>
      <c r="H20" s="20">
        <f t="shared" si="3"/>
        <v>116861.83580972419</v>
      </c>
      <c r="I20" s="20">
        <f t="shared" si="4"/>
        <v>129121.84654679839</v>
      </c>
      <c r="J20" s="41">
        <f t="shared" si="11"/>
        <v>3692.7506721245536</v>
      </c>
      <c r="K20" s="42">
        <f t="shared" si="12"/>
        <v>3614.2835817440468</v>
      </c>
      <c r="L20" s="43">
        <f t="shared" si="13"/>
        <v>3993.4591715504657</v>
      </c>
      <c r="M20" s="41">
        <f t="shared" si="14"/>
        <v>-3692.7506721245536</v>
      </c>
      <c r="N20" s="42">
        <f t="shared" si="15"/>
        <v>-3614.2835817440468</v>
      </c>
      <c r="O20" s="43">
        <f t="shared" si="16"/>
        <v>-3993.4591715504657</v>
      </c>
      <c r="P20" s="20"/>
      <c r="Q20" s="20"/>
      <c r="R20" s="20"/>
    </row>
    <row r="21" spans="1:18" x14ac:dyDescent="0.4">
      <c r="A21" s="7">
        <v>13</v>
      </c>
      <c r="B21" s="4"/>
      <c r="C21" s="44"/>
      <c r="D21" s="53"/>
      <c r="E21" s="54"/>
      <c r="F21" s="55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>
        <f t="shared" si="11"/>
        <v>3581.9681519608171</v>
      </c>
      <c r="K21" s="42">
        <f t="shared" si="12"/>
        <v>3505.8550742917255</v>
      </c>
      <c r="L21" s="43">
        <f t="shared" si="13"/>
        <v>3873.6553964039517</v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3"/>
      <c r="E22" s="54"/>
      <c r="F22" s="55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3"/>
      <c r="E23" s="54"/>
      <c r="F23" s="73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55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8</v>
      </c>
      <c r="E59" s="1">
        <f>COUNTIF(E9:E58,1.5)</f>
        <v>7</v>
      </c>
      <c r="F59" s="6">
        <f>COUNTIF(F9:F58,2)</f>
        <v>7</v>
      </c>
      <c r="G59" s="65">
        <f>M59+G8</f>
        <v>119398.93839869391</v>
      </c>
      <c r="H59" s="18">
        <f>N59+H8</f>
        <v>116861.83580972419</v>
      </c>
      <c r="I59" s="19">
        <f>O59+I8</f>
        <v>129121.84654679842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19398.938398693906</v>
      </c>
      <c r="N59" s="75">
        <f>SUM(N9:N58)</f>
        <v>16861.835809724183</v>
      </c>
      <c r="O59" s="76">
        <f>SUM(O9:O58)</f>
        <v>29121.846546798413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4</v>
      </c>
      <c r="E60" s="1">
        <f>COUNTIF(E9:E58,-1)</f>
        <v>5</v>
      </c>
      <c r="F60" s="6">
        <f>COUNTIF(F9:F58,-1)</f>
        <v>5</v>
      </c>
      <c r="G60" s="79" t="s">
        <v>31</v>
      </c>
      <c r="H60" s="80"/>
      <c r="I60" s="86"/>
      <c r="J60" s="79" t="s">
        <v>34</v>
      </c>
      <c r="K60" s="80"/>
      <c r="L60" s="86"/>
      <c r="M60" s="7"/>
      <c r="O60" s="3"/>
    </row>
    <row r="61" spans="1:15" ht="19.5" thickBot="1" x14ac:dyDescent="0.45">
      <c r="A61" s="7"/>
      <c r="B61" s="81" t="s">
        <v>36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1.1939893839869391</v>
      </c>
      <c r="H61" s="70">
        <f t="shared" ref="H61" si="21">H59/H8</f>
        <v>1.1686183580972418</v>
      </c>
      <c r="I61" s="71">
        <f>I59/I8</f>
        <v>1.2912184654679841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2">
        <f t="shared" ref="D62:E62" si="22">D59/(D59+D60+D61)</f>
        <v>0.66666666666666663</v>
      </c>
      <c r="E62" s="67">
        <f t="shared" si="22"/>
        <v>0.58333333333333337</v>
      </c>
      <c r="F62" s="68">
        <f>F59/(F59+F60+F61)</f>
        <v>0.58333333333333337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scale="78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sheetPr>
    <pageSetUpPr fitToPage="1"/>
  </sheetPr>
  <dimension ref="A1"/>
  <sheetViews>
    <sheetView tabSelected="1"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scale="50" fitToHeight="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9"/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28</v>
      </c>
    </row>
    <row r="12" spans="1:10" x14ac:dyDescent="0.4">
      <c r="A12" s="91"/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29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赤嶺秀善</cp:lastModifiedBy>
  <cp:lastPrinted>2022-10-23T14:18:47Z</cp:lastPrinted>
  <dcterms:created xsi:type="dcterms:W3CDTF">2020-09-18T03:10:57Z</dcterms:created>
  <dcterms:modified xsi:type="dcterms:W3CDTF">2022-10-25T14:58:26Z</dcterms:modified>
</cp:coreProperties>
</file>