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2364C5A4-BD8E-498C-BCC1-295E9E2F4F7E}" xr6:coauthVersionLast="47" xr6:coauthVersionMax="47" xr10:uidLastSave="{00000000-0000-0000-0000-000000000000}"/>
  <bookViews>
    <workbookView xWindow="1815" yWindow="1815" windowWidth="21600" windowHeight="1342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<sst xmlns="http://schemas.openxmlformats.org/spreadsheetml/2006/main" count="75" uniqueCount="64">
  <si>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</si>
  <si>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</si>
  <si>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</si>
  <si>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</si>
  <si>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</si>
  <si>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</si>
  <si>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</si>
  <si>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</si>
  <si>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</si>
  <si>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</si>
  <si>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</si>
  <si>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</si>
  <si>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</si>
  <si>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</si>
  <si>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</si>
  <si>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</si>
  <si>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</si>
  <si>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</si>
  <si>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</si>
  <si>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</si>
  <si>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</si>
  <si>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</si>
  <si>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</si>
  <si>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</si>
  <si>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</si>
  <si>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</si>
  <si>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</si>
  <si>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</si>
  <si>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</si>
  <si>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</si>
  <si>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</si>
  <si>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</si>
  <si>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</si>
  <si>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</si>
  <si>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</si>
  <si>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</si>
  <si>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</si>
  <si>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GDP JPY</t>
    <phoneticPr fontId="1"/>
  </si>
  <si>
    <t>2022.1.20</t>
    <phoneticPr fontId="1"/>
  </si>
  <si>
    <t>2022.1.28</t>
    <phoneticPr fontId="1"/>
  </si>
  <si>
    <t>2022.1.27</t>
    <phoneticPr fontId="1"/>
  </si>
  <si>
    <t>2.3.4.回分です。</t>
    <rPh sb="6" eb="8">
      <t>カイブン</t>
    </rPh>
    <phoneticPr fontId="1"/>
  </si>
  <si>
    <t>2022.2.2</t>
    <phoneticPr fontId="1"/>
  </si>
  <si>
    <t>2022.2.4</t>
    <phoneticPr fontId="1"/>
  </si>
  <si>
    <t>2022.2.8</t>
    <phoneticPr fontId="1"/>
  </si>
  <si>
    <t>2022.2.14</t>
    <phoneticPr fontId="1"/>
  </si>
  <si>
    <t>5.6.7回分です。</t>
    <rPh sb="5" eb="7">
      <t>カイブン</t>
    </rPh>
    <phoneticPr fontId="1"/>
  </si>
  <si>
    <t>2022.2.28</t>
    <phoneticPr fontId="1"/>
  </si>
  <si>
    <t>2022.3.21</t>
    <phoneticPr fontId="1"/>
  </si>
  <si>
    <t>8.9回分です。</t>
    <rPh sb="3" eb="5">
      <t>カイブン</t>
    </rPh>
    <phoneticPr fontId="1"/>
  </si>
  <si>
    <t>2022.4.8</t>
    <phoneticPr fontId="1"/>
  </si>
  <si>
    <t>2022.4.14</t>
    <phoneticPr fontId="1"/>
  </si>
  <si>
    <t>2022.4.20</t>
    <phoneticPr fontId="1"/>
  </si>
  <si>
    <t>9.10.11回分です。</t>
    <rPh sb="7" eb="9">
      <t>カイブン</t>
    </rPh>
    <phoneticPr fontId="1"/>
  </si>
  <si>
    <t>2022.4.29</t>
    <phoneticPr fontId="1"/>
  </si>
  <si>
    <t>2022.5.3</t>
    <phoneticPr fontId="1"/>
  </si>
  <si>
    <t>2022.5.26</t>
    <phoneticPr fontId="1"/>
  </si>
  <si>
    <t>12.13.14回分です。</t>
    <rPh sb="8" eb="10">
      <t>カイブン</t>
    </rPh>
    <phoneticPr fontId="1"/>
  </si>
  <si>
    <t>2022.5.23</t>
    <phoneticPr fontId="1"/>
  </si>
  <si>
    <t>2022.5.25</t>
    <phoneticPr fontId="1"/>
  </si>
  <si>
    <t>2022.5.27</t>
    <phoneticPr fontId="1"/>
  </si>
  <si>
    <t>5/16でした。</t>
    <phoneticPr fontId="1"/>
  </si>
  <si>
    <t>15.16.17回分です。</t>
    <rPh sb="8" eb="10">
      <t>カイブン</t>
    </rPh>
    <phoneticPr fontId="1"/>
  </si>
  <si>
    <t>レンジ相場の判断はボリンジャーバンドが収縮しているのかな？移動平均線が絡み合っている。17回目のPBでは移動平均線が綺麗に並び始めてバンドウオークしている。</t>
    <rPh sb="3" eb="5">
      <t>ソウバ</t>
    </rPh>
    <rPh sb="6" eb="8">
      <t>ハンダン</t>
    </rPh>
    <rPh sb="19" eb="21">
      <t>シュウシュク</t>
    </rPh>
    <rPh sb="29" eb="34">
      <t>イドウヘイキンセン</t>
    </rPh>
    <rPh sb="35" eb="36">
      <t>カラ</t>
    </rPh>
    <rPh sb="37" eb="38">
      <t>ア</t>
    </rPh>
    <rPh sb="45" eb="47">
      <t>カイメ</t>
    </rPh>
    <rPh sb="52" eb="57">
      <t>イドウヘイキンセン</t>
    </rPh>
    <rPh sb="58" eb="60">
      <t>キレイ</t>
    </rPh>
    <rPh sb="61" eb="62">
      <t>ナラ</t>
    </rPh>
    <rPh sb="63" eb="64">
      <t>ハジ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</si>
</sst>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15CAE1C-ACC1-D1B5-F189-4114A2776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zoomScaleNormal="100" workbookViewId="0">
      <pane xSplit="1" ySplit="8" topLeftCell="B18" activePane="bottomRight" state="frozen"/>
      <selection pane="topRight" activeCell="B1" sqref="B1"/>
      <selection pane="bottomLeft" activeCell="A9" sqref="A9"/>
      <selection pane="bottomRight" activeCell="E27" sqref="E2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38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40</v>
      </c>
      <c r="C10" s="44">
        <v>1</v>
      </c>
      <c r="D10" s="53">
        <v>-1</v>
      </c>
      <c r="E10" s="54">
        <v>-1</v>
      </c>
      <c r="F10" s="55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1</v>
      </c>
      <c r="D11" s="53">
        <v>-1</v>
      </c>
      <c r="E11" s="54">
        <v>-1</v>
      </c>
      <c r="F11" s="73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 t="s">
        <v>41</v>
      </c>
      <c r="Q11" s="20"/>
      <c r="R11" s="20"/>
    </row>
    <row r="12" spans="1:18" x14ac:dyDescent="0.4">
      <c r="A12" s="7">
        <v>4</v>
      </c>
      <c r="B12" s="4" t="s">
        <v>42</v>
      </c>
      <c r="C12" s="44">
        <v>1</v>
      </c>
      <c r="D12" s="53">
        <v>1.27</v>
      </c>
      <c r="E12" s="54">
        <v>1.5</v>
      </c>
      <c r="F12" s="55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43</v>
      </c>
      <c r="C13" s="44">
        <v>1</v>
      </c>
      <c r="D13" s="53">
        <v>-1</v>
      </c>
      <c r="E13" s="54">
        <v>-1</v>
      </c>
      <c r="F13" s="73">
        <v>-1</v>
      </c>
      <c r="G13" s="20">
        <f t="shared" si="2"/>
        <v>98354.352785352996</v>
      </c>
      <c r="H13" s="20">
        <f t="shared" si="3"/>
        <v>99666.173282500007</v>
      </c>
      <c r="I13" s="20">
        <f t="shared" si="4"/>
        <v>102547.93827999999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-3041.8871995469995</v>
      </c>
      <c r="N13" s="42">
        <f t="shared" ref="N13:N58" si="15">IF(E13="","",K13*E13)</f>
        <v>-3082.4589675000002</v>
      </c>
      <c r="O13" s="43">
        <f t="shared" ref="O13:O58" si="16">IF(F13="","",L13*F13)</f>
        <v>-3171.5857199999996</v>
      </c>
      <c r="P13" s="20"/>
      <c r="Q13" s="20"/>
      <c r="R13" s="20"/>
    </row>
    <row r="14" spans="1:18" x14ac:dyDescent="0.4">
      <c r="A14" s="7">
        <v>6</v>
      </c>
      <c r="B14" s="4" t="s">
        <v>44</v>
      </c>
      <c r="C14" s="44">
        <v>1</v>
      </c>
      <c r="D14" s="53">
        <v>1.27</v>
      </c>
      <c r="E14" s="54">
        <v>1.5</v>
      </c>
      <c r="F14" s="55">
        <v>2</v>
      </c>
      <c r="G14" s="20">
        <f t="shared" si="2"/>
        <v>102101.65362647494</v>
      </c>
      <c r="H14" s="20">
        <f t="shared" si="3"/>
        <v>104151.15108021251</v>
      </c>
      <c r="I14" s="20">
        <f t="shared" si="4"/>
        <v>108700.81457679998</v>
      </c>
      <c r="J14" s="41">
        <f t="shared" si="11"/>
        <v>2950.6305835605899</v>
      </c>
      <c r="K14" s="42">
        <f t="shared" si="12"/>
        <v>2989.9851984750003</v>
      </c>
      <c r="L14" s="43">
        <f t="shared" si="13"/>
        <v>3076.4381483999996</v>
      </c>
      <c r="M14" s="41">
        <f t="shared" si="14"/>
        <v>3747.3008411219494</v>
      </c>
      <c r="N14" s="42">
        <f t="shared" si="15"/>
        <v>4484.9777977125004</v>
      </c>
      <c r="O14" s="43">
        <f t="shared" si="16"/>
        <v>6152.8762967999992</v>
      </c>
      <c r="P14" s="20" t="s">
        <v>46</v>
      </c>
      <c r="Q14" s="20"/>
      <c r="R14" s="20"/>
    </row>
    <row r="15" spans="1:18" x14ac:dyDescent="0.4">
      <c r="A15" s="7">
        <v>7</v>
      </c>
      <c r="B15" s="4" t="s">
        <v>45</v>
      </c>
      <c r="C15" s="44">
        <v>2</v>
      </c>
      <c r="D15" s="53">
        <v>1.27</v>
      </c>
      <c r="E15" s="54">
        <v>-1</v>
      </c>
      <c r="F15" s="55">
        <v>-1</v>
      </c>
      <c r="G15" s="20">
        <f t="shared" si="2"/>
        <v>105991.72662964364</v>
      </c>
      <c r="H15" s="20">
        <f t="shared" si="3"/>
        <v>101026.61654780613</v>
      </c>
      <c r="I15" s="20">
        <f t="shared" si="4"/>
        <v>105439.79013949598</v>
      </c>
      <c r="J15" s="41">
        <f t="shared" si="11"/>
        <v>3063.0496087942483</v>
      </c>
      <c r="K15" s="42">
        <f t="shared" si="12"/>
        <v>3124.5345324063751</v>
      </c>
      <c r="L15" s="43">
        <f t="shared" si="13"/>
        <v>3261.0244373039991</v>
      </c>
      <c r="M15" s="41">
        <f t="shared" si="14"/>
        <v>3890.0730031686953</v>
      </c>
      <c r="N15" s="42">
        <f t="shared" si="15"/>
        <v>-3124.5345324063751</v>
      </c>
      <c r="O15" s="43">
        <f t="shared" si="16"/>
        <v>-3261.0244373039991</v>
      </c>
      <c r="P15" s="20"/>
      <c r="Q15" s="20"/>
      <c r="R15" s="20"/>
    </row>
    <row r="16" spans="1:18" x14ac:dyDescent="0.4">
      <c r="A16" s="7">
        <v>8</v>
      </c>
      <c r="B16" s="4" t="s">
        <v>47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110030.01141423307</v>
      </c>
      <c r="H16" s="20">
        <f t="shared" si="3"/>
        <v>105572.81429245741</v>
      </c>
      <c r="I16" s="20">
        <f t="shared" si="4"/>
        <v>111766.17754786574</v>
      </c>
      <c r="J16" s="41">
        <f t="shared" si="11"/>
        <v>3179.7517988893092</v>
      </c>
      <c r="K16" s="42">
        <f t="shared" si="12"/>
        <v>3030.798496434184</v>
      </c>
      <c r="L16" s="43">
        <f t="shared" si="13"/>
        <v>3163.1937041848792</v>
      </c>
      <c r="M16" s="41">
        <f t="shared" si="14"/>
        <v>4038.2847845894225</v>
      </c>
      <c r="N16" s="42">
        <f t="shared" si="15"/>
        <v>4546.1977446512756</v>
      </c>
      <c r="O16" s="43">
        <f t="shared" si="16"/>
        <v>6326.3874083697583</v>
      </c>
      <c r="P16" s="20" t="s">
        <v>49</v>
      </c>
      <c r="Q16" s="20"/>
      <c r="R16" s="20"/>
    </row>
    <row r="17" spans="1:18" x14ac:dyDescent="0.4">
      <c r="A17" s="7">
        <v>9</v>
      </c>
      <c r="B17" s="4" t="s">
        <v>48</v>
      </c>
      <c r="C17" s="44">
        <v>1</v>
      </c>
      <c r="D17" s="53">
        <v>1.27</v>
      </c>
      <c r="E17" s="54">
        <v>1.5</v>
      </c>
      <c r="F17" s="78">
        <v>2</v>
      </c>
      <c r="G17" s="20">
        <f t="shared" si="2"/>
        <v>114222.15484911535</v>
      </c>
      <c r="H17" s="20">
        <f t="shared" si="3"/>
        <v>110323.59093561799</v>
      </c>
      <c r="I17" s="20">
        <f t="shared" si="4"/>
        <v>118472.14820073768</v>
      </c>
      <c r="J17" s="41">
        <f t="shared" si="11"/>
        <v>3300.9003424269922</v>
      </c>
      <c r="K17" s="42">
        <f t="shared" si="12"/>
        <v>3167.1844287737222</v>
      </c>
      <c r="L17" s="43">
        <f t="shared" si="13"/>
        <v>3352.9853264359722</v>
      </c>
      <c r="M17" s="41">
        <f t="shared" si="14"/>
        <v>4192.1434348822804</v>
      </c>
      <c r="N17" s="42">
        <f t="shared" si="15"/>
        <v>4750.7766431605833</v>
      </c>
      <c r="O17" s="43">
        <f t="shared" si="16"/>
        <v>6705.9706528719444</v>
      </c>
      <c r="P17" s="20"/>
      <c r="Q17" s="20"/>
      <c r="R17" s="20"/>
    </row>
    <row r="18" spans="1:18" x14ac:dyDescent="0.4">
      <c r="A18" s="7">
        <v>10</v>
      </c>
      <c r="B18" s="4" t="s">
        <v>50</v>
      </c>
      <c r="C18" s="44">
        <v>1</v>
      </c>
      <c r="D18" s="53">
        <v>1.27</v>
      </c>
      <c r="E18" s="54">
        <v>1.5</v>
      </c>
      <c r="F18" s="78">
        <v>2</v>
      </c>
      <c r="G18" s="20">
        <f t="shared" si="2"/>
        <v>118574.01894886665</v>
      </c>
      <c r="H18" s="20">
        <f t="shared" si="3"/>
        <v>115288.1525277208</v>
      </c>
      <c r="I18" s="20">
        <f t="shared" si="4"/>
        <v>125580.47709278193</v>
      </c>
      <c r="J18" s="41">
        <f t="shared" si="11"/>
        <v>3426.6646454734605</v>
      </c>
      <c r="K18" s="42">
        <f t="shared" si="12"/>
        <v>3309.7077280685394</v>
      </c>
      <c r="L18" s="43">
        <f t="shared" si="13"/>
        <v>3554.1644460221301</v>
      </c>
      <c r="M18" s="41">
        <f t="shared" si="14"/>
        <v>4351.8640997512948</v>
      </c>
      <c r="N18" s="42">
        <f t="shared" si="15"/>
        <v>4964.5615921028093</v>
      </c>
      <c r="O18" s="43">
        <f t="shared" si="16"/>
        <v>7108.3288920442601</v>
      </c>
      <c r="P18" s="20" t="s">
        <v>53</v>
      </c>
      <c r="Q18" s="20"/>
      <c r="R18" s="20"/>
    </row>
    <row r="19" spans="1:18" x14ac:dyDescent="0.4">
      <c r="A19" s="7">
        <v>11</v>
      </c>
      <c r="B19" s="4" t="s">
        <v>51</v>
      </c>
      <c r="C19" s="44">
        <v>1</v>
      </c>
      <c r="D19" s="53">
        <v>1.27</v>
      </c>
      <c r="E19" s="54">
        <v>1.5</v>
      </c>
      <c r="F19" s="78">
        <v>2</v>
      </c>
      <c r="G19" s="20">
        <f t="shared" si="2"/>
        <v>123091.68907081847</v>
      </c>
      <c r="H19" s="20">
        <f t="shared" si="3"/>
        <v>120476.11939146824</v>
      </c>
      <c r="I19" s="20">
        <f t="shared" si="4"/>
        <v>133115.30571834886</v>
      </c>
      <c r="J19" s="41">
        <f t="shared" si="11"/>
        <v>3557.2205684659993</v>
      </c>
      <c r="K19" s="42">
        <f t="shared" si="12"/>
        <v>3458.644575831624</v>
      </c>
      <c r="L19" s="43">
        <f t="shared" si="13"/>
        <v>3767.4143127834577</v>
      </c>
      <c r="M19" s="41">
        <f t="shared" si="14"/>
        <v>4517.6701219518191</v>
      </c>
      <c r="N19" s="42">
        <f t="shared" si="15"/>
        <v>5187.966863747436</v>
      </c>
      <c r="O19" s="43">
        <f t="shared" si="16"/>
        <v>7534.8286255669154</v>
      </c>
      <c r="P19" s="20"/>
      <c r="Q19" s="20"/>
      <c r="R19" s="20"/>
    </row>
    <row r="20" spans="1:18" x14ac:dyDescent="0.4">
      <c r="A20" s="7">
        <v>12</v>
      </c>
      <c r="B20" s="4" t="s">
        <v>52</v>
      </c>
      <c r="C20" s="44">
        <v>1</v>
      </c>
      <c r="D20" s="53">
        <v>-1</v>
      </c>
      <c r="E20" s="54">
        <v>-1</v>
      </c>
      <c r="F20" s="55">
        <v>-1</v>
      </c>
      <c r="G20" s="20">
        <f t="shared" si="2"/>
        <v>119398.93839869391</v>
      </c>
      <c r="H20" s="20">
        <f t="shared" si="3"/>
        <v>116861.83580972419</v>
      </c>
      <c r="I20" s="20">
        <f t="shared" si="4"/>
        <v>129121.84654679839</v>
      </c>
      <c r="J20" s="41">
        <f t="shared" si="11"/>
        <v>3692.7506721245536</v>
      </c>
      <c r="K20" s="42">
        <f t="shared" si="12"/>
        <v>3614.2835817440468</v>
      </c>
      <c r="L20" s="43">
        <f t="shared" si="13"/>
        <v>3993.4591715504657</v>
      </c>
      <c r="M20" s="41">
        <f t="shared" si="14"/>
        <v>-3692.7506721245536</v>
      </c>
      <c r="N20" s="42">
        <f t="shared" si="15"/>
        <v>-3614.2835817440468</v>
      </c>
      <c r="O20" s="43">
        <f t="shared" si="16"/>
        <v>-3993.4591715504657</v>
      </c>
      <c r="P20" s="20"/>
      <c r="Q20" s="20"/>
      <c r="R20" s="20"/>
    </row>
    <row r="21" spans="1:18" x14ac:dyDescent="0.4">
      <c r="A21" s="7">
        <v>13</v>
      </c>
      <c r="B21" s="4" t="s">
        <v>54</v>
      </c>
      <c r="C21" s="44">
        <v>1</v>
      </c>
      <c r="D21" s="53">
        <v>-1</v>
      </c>
      <c r="E21" s="54">
        <v>-1</v>
      </c>
      <c r="F21" s="55">
        <v>-1</v>
      </c>
      <c r="G21" s="20">
        <f t="shared" si="2"/>
        <v>115816.97024673309</v>
      </c>
      <c r="H21" s="20">
        <f t="shared" si="3"/>
        <v>113355.98073543246</v>
      </c>
      <c r="I21" s="20">
        <f t="shared" si="4"/>
        <v>125248.19115039444</v>
      </c>
      <c r="J21" s="41">
        <f t="shared" si="11"/>
        <v>3581.9681519608171</v>
      </c>
      <c r="K21" s="42">
        <f t="shared" si="12"/>
        <v>3505.8550742917255</v>
      </c>
      <c r="L21" s="43">
        <f t="shared" si="13"/>
        <v>3873.6553964039517</v>
      </c>
      <c r="M21" s="41">
        <f t="shared" si="14"/>
        <v>-3581.9681519608171</v>
      </c>
      <c r="N21" s="42">
        <f t="shared" si="15"/>
        <v>-3505.8550742917255</v>
      </c>
      <c r="O21" s="43">
        <f t="shared" si="16"/>
        <v>-3873.6553964039517</v>
      </c>
      <c r="P21" s="20" t="s">
        <v>57</v>
      </c>
      <c r="Q21" s="20"/>
      <c r="R21" s="20"/>
    </row>
    <row r="22" spans="1:18" x14ac:dyDescent="0.4">
      <c r="A22" s="7">
        <v>14</v>
      </c>
      <c r="B22" s="4" t="s">
        <v>55</v>
      </c>
      <c r="C22" s="44">
        <v>1</v>
      </c>
      <c r="D22" s="53">
        <v>-1</v>
      </c>
      <c r="E22" s="54">
        <v>-1</v>
      </c>
      <c r="F22" s="55">
        <v>-1</v>
      </c>
      <c r="G22" s="20">
        <f t="shared" si="2"/>
        <v>112342.46113933111</v>
      </c>
      <c r="H22" s="20">
        <f t="shared" si="3"/>
        <v>109955.30131336949</v>
      </c>
      <c r="I22" s="20">
        <f t="shared" si="4"/>
        <v>121490.74541588261</v>
      </c>
      <c r="J22" s="41">
        <f t="shared" si="11"/>
        <v>3474.5091074019929</v>
      </c>
      <c r="K22" s="42">
        <f t="shared" si="12"/>
        <v>3400.6794220629736</v>
      </c>
      <c r="L22" s="43">
        <f t="shared" si="13"/>
        <v>3757.4457345118331</v>
      </c>
      <c r="M22" s="41">
        <f t="shared" si="14"/>
        <v>-3474.5091074019929</v>
      </c>
      <c r="N22" s="42">
        <f t="shared" si="15"/>
        <v>-3400.6794220629736</v>
      </c>
      <c r="O22" s="43">
        <f t="shared" si="16"/>
        <v>-3757.4457345118331</v>
      </c>
      <c r="P22" s="20"/>
      <c r="Q22" s="20"/>
      <c r="R22" s="20"/>
    </row>
    <row r="23" spans="1:18" x14ac:dyDescent="0.4">
      <c r="A23" s="7">
        <v>15</v>
      </c>
      <c r="B23" s="4" t="s">
        <v>56</v>
      </c>
      <c r="C23" s="44">
        <v>1</v>
      </c>
      <c r="D23" s="53">
        <v>1.27</v>
      </c>
      <c r="E23" s="54">
        <v>1.5</v>
      </c>
      <c r="F23" s="73">
        <v>2</v>
      </c>
      <c r="G23" s="20">
        <f t="shared" si="2"/>
        <v>116622.70890873962</v>
      </c>
      <c r="H23" s="20">
        <f t="shared" si="3"/>
        <v>114903.28987247111</v>
      </c>
      <c r="I23" s="20">
        <f t="shared" si="4"/>
        <v>128780.19014083558</v>
      </c>
      <c r="J23" s="41">
        <f t="shared" si="11"/>
        <v>3370.2738341799331</v>
      </c>
      <c r="K23" s="42">
        <f t="shared" si="12"/>
        <v>3298.6590394010846</v>
      </c>
      <c r="L23" s="43">
        <f t="shared" si="13"/>
        <v>3644.7223624764783</v>
      </c>
      <c r="M23" s="41">
        <f t="shared" si="14"/>
        <v>4280.2477694085155</v>
      </c>
      <c r="N23" s="42">
        <f t="shared" si="15"/>
        <v>4947.9885591016264</v>
      </c>
      <c r="O23" s="43">
        <f t="shared" si="16"/>
        <v>7289.4447249529567</v>
      </c>
      <c r="P23" s="20" t="s">
        <v>61</v>
      </c>
      <c r="Q23" s="20"/>
      <c r="R23" s="20"/>
    </row>
    <row r="24" spans="1:18" x14ac:dyDescent="0.4">
      <c r="A24" s="7">
        <v>16</v>
      </c>
      <c r="B24" s="4" t="s">
        <v>58</v>
      </c>
      <c r="C24" s="44">
        <v>1</v>
      </c>
      <c r="D24" s="53">
        <v>-1</v>
      </c>
      <c r="E24" s="54">
        <v>-1</v>
      </c>
      <c r="F24" s="55">
        <v>-1</v>
      </c>
      <c r="G24" s="20">
        <f t="shared" si="2"/>
        <v>113124.02764147743</v>
      </c>
      <c r="H24" s="20">
        <f t="shared" si="3"/>
        <v>111456.19117629698</v>
      </c>
      <c r="I24" s="20">
        <f t="shared" si="4"/>
        <v>124916.78443661051</v>
      </c>
      <c r="J24" s="41">
        <f t="shared" si="11"/>
        <v>3498.6812672621882</v>
      </c>
      <c r="K24" s="42">
        <f t="shared" si="12"/>
        <v>3447.0986961741332</v>
      </c>
      <c r="L24" s="43">
        <f t="shared" si="13"/>
        <v>3863.405704225067</v>
      </c>
      <c r="M24" s="41">
        <f t="shared" si="14"/>
        <v>-3498.6812672621882</v>
      </c>
      <c r="N24" s="42">
        <f t="shared" si="15"/>
        <v>-3447.0986961741332</v>
      </c>
      <c r="O24" s="43">
        <f t="shared" si="16"/>
        <v>-3863.405704225067</v>
      </c>
      <c r="P24" s="20" t="s">
        <v>62</v>
      </c>
      <c r="Q24" s="20"/>
      <c r="R24" s="20"/>
    </row>
    <row r="25" spans="1:18" x14ac:dyDescent="0.4">
      <c r="A25" s="7">
        <v>17</v>
      </c>
      <c r="B25" s="4" t="s">
        <v>59</v>
      </c>
      <c r="C25" s="44">
        <v>2</v>
      </c>
      <c r="D25" s="53">
        <v>-1</v>
      </c>
      <c r="E25" s="54">
        <v>-1</v>
      </c>
      <c r="F25" s="55">
        <v>-1</v>
      </c>
      <c r="G25" s="20">
        <f t="shared" si="2"/>
        <v>109730.3068122331</v>
      </c>
      <c r="H25" s="20">
        <f t="shared" si="3"/>
        <v>108112.50544100808</v>
      </c>
      <c r="I25" s="20">
        <f t="shared" si="4"/>
        <v>121169.2809035122</v>
      </c>
      <c r="J25" s="41">
        <f t="shared" si="11"/>
        <v>3393.7208292443229</v>
      </c>
      <c r="K25" s="42">
        <f t="shared" si="12"/>
        <v>3343.6857352889092</v>
      </c>
      <c r="L25" s="43">
        <f t="shared" si="13"/>
        <v>3747.5035330983151</v>
      </c>
      <c r="M25" s="41">
        <f t="shared" si="14"/>
        <v>-3393.7208292443229</v>
      </c>
      <c r="N25" s="42">
        <f t="shared" si="15"/>
        <v>-3343.6857352889092</v>
      </c>
      <c r="O25" s="43">
        <f t="shared" si="16"/>
        <v>-3747.5035330983151</v>
      </c>
      <c r="P25" s="20"/>
      <c r="Q25" s="20"/>
      <c r="R25" s="20"/>
    </row>
    <row r="26" spans="1:18" x14ac:dyDescent="0.4">
      <c r="A26" s="7">
        <v>18</v>
      </c>
      <c r="B26" s="4" t="s">
        <v>60</v>
      </c>
      <c r="C26" s="44">
        <v>1</v>
      </c>
      <c r="D26" s="53">
        <v>1.27</v>
      </c>
      <c r="E26" s="54">
        <v>1.5</v>
      </c>
      <c r="F26" s="78">
        <v>2</v>
      </c>
      <c r="G26" s="20">
        <f t="shared" si="2"/>
        <v>113911.03150177919</v>
      </c>
      <c r="H26" s="20">
        <f t="shared" si="3"/>
        <v>112977.56818585344</v>
      </c>
      <c r="I26" s="20">
        <f t="shared" si="4"/>
        <v>128439.43775772293</v>
      </c>
      <c r="J26" s="41">
        <f t="shared" si="11"/>
        <v>3291.909204366993</v>
      </c>
      <c r="K26" s="42">
        <f t="shared" si="12"/>
        <v>3243.3751632302424</v>
      </c>
      <c r="L26" s="43">
        <f t="shared" si="13"/>
        <v>3635.0784271053658</v>
      </c>
      <c r="M26" s="41">
        <f t="shared" si="14"/>
        <v>4180.7246895460812</v>
      </c>
      <c r="N26" s="42">
        <f t="shared" si="15"/>
        <v>4865.0627448453633</v>
      </c>
      <c r="O26" s="43">
        <f t="shared" si="16"/>
        <v>7270.1568542107316</v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>
        <f t="shared" si="11"/>
        <v>3417.3309450533757</v>
      </c>
      <c r="K27" s="42">
        <f t="shared" si="12"/>
        <v>3389.3270455756028</v>
      </c>
      <c r="L27" s="43">
        <f t="shared" si="13"/>
        <v>3853.1831327316877</v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10</v>
      </c>
      <c r="E59" s="1">
        <f>COUNTIF(E9:E58,1.5)</f>
        <v>9</v>
      </c>
      <c r="F59" s="6">
        <f>COUNTIF(F9:F58,2)</f>
        <v>9</v>
      </c>
      <c r="G59" s="65">
        <f>M59+G8</f>
        <v>113911.03150177919</v>
      </c>
      <c r="H59" s="18">
        <f>N59+H8</f>
        <v>112977.56818585344</v>
      </c>
      <c r="I59" s="19">
        <f>O59+I8</f>
        <v>128439.43775772293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13911.031501779182</v>
      </c>
      <c r="N59" s="75">
        <f>SUM(N9:N58)</f>
        <v>12977.568185853432</v>
      </c>
      <c r="O59" s="76">
        <f>SUM(O9:O58)</f>
        <v>28439.437757722932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8</v>
      </c>
      <c r="E60" s="1">
        <f>COUNTIF(E9:E58,-1)</f>
        <v>9</v>
      </c>
      <c r="F60" s="6">
        <f>COUNTIF(F9:F58,-1)</f>
        <v>9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1.1391103150177919</v>
      </c>
      <c r="H61" s="70">
        <f t="shared" ref="H61" si="21">H59/H8</f>
        <v>1.1297756818585343</v>
      </c>
      <c r="I61" s="71">
        <f>I59/I8</f>
        <v>1.2843943775772293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0.55555555555555558</v>
      </c>
      <c r="E62" s="67">
        <f t="shared" si="22"/>
        <v>0.5</v>
      </c>
      <c r="F62" s="68">
        <f>F59/(F59+F60+F61)</f>
        <v>0.5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63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2022-10-27T15:07:34Z</cp:lastPrinted>
  <dcterms:created xsi:type="dcterms:W3CDTF">2020-09-18T03:10:57Z</dcterms:created>
  <dcterms:modified xsi:type="dcterms:W3CDTF">2022-10-27T15:08:00Z</dcterms:modified>
</cp:coreProperties>
</file>