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de1\Desktop\"/>
    </mc:Choice>
  </mc:AlternateContent>
  <xr:revisionPtr revIDLastSave="0" documentId="13_ncr:1_{AC85F4E6-5107-475B-8701-0F263EB242F9}" xr6:coauthVersionLast="47" xr6:coauthVersionMax="47" xr10:uidLastSave="{00000000-0000-0000-0000-000000000000}"/>
  <bookViews>
    <workbookView xWindow="1815" yWindow="1815" windowWidth="21600" windowHeight="13425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<sst xmlns="http://schemas.openxmlformats.org/spreadsheetml/2006/main" count="80" uniqueCount="69">
  <si>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</si>
  <si>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</si>
  <si>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</si>
  <si>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</si>
  <si>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</si>
  <si>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</si>
  <si>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</si>
  <si>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</si>
  <si>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</si>
  <si>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</si>
  <si>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</si>
  <si>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</si>
  <si>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</si>
  <si>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</si>
  <si>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</si>
  <si>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</si>
  <si>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</si>
  <si>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</si>
  <si>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</si>
  <si>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</si>
  <si>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</si>
  <si>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</si>
  <si>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</si>
  <si>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</si>
  <si>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</si>
  <si>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</si>
  <si>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</si>
  <si>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</si>
  <si>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</si>
  <si>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</si>
  <si>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</si>
  <si>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</si>
  <si>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</si>
  <si>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</si>
  <si>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</si>
  <si>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</si>
  <si>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</si>
  <si>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GDP JPY</t>
    <phoneticPr fontId="1"/>
  </si>
  <si>
    <t>2022.1.20</t>
    <phoneticPr fontId="1"/>
  </si>
  <si>
    <t>2022.1.28</t>
    <phoneticPr fontId="1"/>
  </si>
  <si>
    <t>2022.1.27</t>
    <phoneticPr fontId="1"/>
  </si>
  <si>
    <t>2.3.4.回分です。</t>
    <rPh sb="6" eb="8">
      <t>カイブン</t>
    </rPh>
    <phoneticPr fontId="1"/>
  </si>
  <si>
    <t>2022.2.2</t>
    <phoneticPr fontId="1"/>
  </si>
  <si>
    <t>2022.2.4</t>
    <phoneticPr fontId="1"/>
  </si>
  <si>
    <t>2022.2.8</t>
    <phoneticPr fontId="1"/>
  </si>
  <si>
    <t>2022.2.14</t>
    <phoneticPr fontId="1"/>
  </si>
  <si>
    <t>5.6.7回分です。</t>
    <rPh sb="5" eb="7">
      <t>カイブン</t>
    </rPh>
    <phoneticPr fontId="1"/>
  </si>
  <si>
    <t>2022.2.28</t>
    <phoneticPr fontId="1"/>
  </si>
  <si>
    <t>2022.3.21</t>
    <phoneticPr fontId="1"/>
  </si>
  <si>
    <t>8.9回分です。</t>
    <rPh sb="3" eb="5">
      <t>カイブン</t>
    </rPh>
    <phoneticPr fontId="1"/>
  </si>
  <si>
    <t>2022.4.8</t>
    <phoneticPr fontId="1"/>
  </si>
  <si>
    <t>2022.4.14</t>
    <phoneticPr fontId="1"/>
  </si>
  <si>
    <t>2022.4.20</t>
    <phoneticPr fontId="1"/>
  </si>
  <si>
    <t>9.10.11回分です。</t>
    <rPh sb="7" eb="9">
      <t>カイブン</t>
    </rPh>
    <phoneticPr fontId="1"/>
  </si>
  <si>
    <t>2022.4.29</t>
    <phoneticPr fontId="1"/>
  </si>
  <si>
    <t>2022.5.3</t>
    <phoneticPr fontId="1"/>
  </si>
  <si>
    <t>2022.5.26</t>
    <phoneticPr fontId="1"/>
  </si>
  <si>
    <t>12.13.14回分です。</t>
    <rPh sb="8" eb="10">
      <t>カイブン</t>
    </rPh>
    <phoneticPr fontId="1"/>
  </si>
  <si>
    <t>2022.5.23</t>
    <phoneticPr fontId="1"/>
  </si>
  <si>
    <t>2022.5.25</t>
    <phoneticPr fontId="1"/>
  </si>
  <si>
    <t>2022.5.27</t>
    <phoneticPr fontId="1"/>
  </si>
  <si>
    <t>5/16でした。</t>
    <phoneticPr fontId="1"/>
  </si>
  <si>
    <t>15.16.17回分です。</t>
    <rPh sb="8" eb="10">
      <t>カイブン</t>
    </rPh>
    <phoneticPr fontId="1"/>
  </si>
  <si>
    <t>2022.6.15</t>
    <phoneticPr fontId="1"/>
  </si>
  <si>
    <t>2022.6.20</t>
    <phoneticPr fontId="1"/>
  </si>
  <si>
    <t>2022.6.29</t>
    <phoneticPr fontId="1"/>
  </si>
  <si>
    <t>18.19.20.21回分です。</t>
    <rPh sb="11" eb="13">
      <t>カイブン</t>
    </rPh>
    <phoneticPr fontId="1"/>
  </si>
  <si>
    <t>2022.6.30</t>
    <phoneticPr fontId="1"/>
  </si>
  <si>
    <t>PBの検証しながらルール探しをしています。100回は続けます。EBの検証も一緒にやっていいでしょうか？</t>
    <rPh sb="3" eb="5">
      <t>ケンショウ</t>
    </rPh>
    <rPh sb="12" eb="13">
      <t>サガ</t>
    </rPh>
    <rPh sb="24" eb="25">
      <t>カイ</t>
    </rPh>
    <rPh sb="26" eb="27">
      <t>ツヅ</t>
    </rPh>
    <rPh sb="34" eb="36">
      <t>ケンショウ</t>
    </rPh>
    <rPh sb="37" eb="39">
      <t>イッショ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</si>
</sst>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5" xfId="0" applyFont="1" applyFill="1" applyBorder="1">
      <alignment vertical="center"/>
    </xf>
    <xf numFmtId="0" fontId="12" fillId="4" borderId="9" xfId="0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29</xdr:col>
      <xdr:colOff>350222</xdr:colOff>
      <xdr:row>39</xdr:row>
      <xdr:rowOff>29021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254ACDB7-9B8A-E716-6CFD-38901FB044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114347" cy="69941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4"/>
  <sheetViews>
    <sheetView zoomScaleNormal="100" workbookViewId="0">
      <pane xSplit="1" ySplit="8" topLeftCell="B24" activePane="bottomRight" state="frozen"/>
      <selection pane="topRight" activeCell="B1" sqref="B1"/>
      <selection pane="bottomLeft" activeCell="A9" sqref="A9"/>
      <selection pane="bottomRight" activeCell="F31" sqref="F31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37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35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9" t="s">
        <v>3</v>
      </c>
      <c r="H6" s="80"/>
      <c r="I6" s="86"/>
      <c r="J6" s="79" t="s">
        <v>24</v>
      </c>
      <c r="K6" s="80"/>
      <c r="L6" s="86"/>
      <c r="M6" s="79" t="s">
        <v>25</v>
      </c>
      <c r="N6" s="80"/>
      <c r="O6" s="86"/>
    </row>
    <row r="7" spans="1:18" ht="19.5" thickBot="1" x14ac:dyDescent="0.45">
      <c r="A7" s="25"/>
      <c r="B7" s="25" t="s">
        <v>2</v>
      </c>
      <c r="C7" s="59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3" t="s">
        <v>24</v>
      </c>
      <c r="K8" s="84"/>
      <c r="L8" s="85"/>
      <c r="M8" s="83"/>
      <c r="N8" s="84"/>
      <c r="O8" s="85"/>
    </row>
    <row r="9" spans="1:18" x14ac:dyDescent="0.4">
      <c r="A9" s="7">
        <v>1</v>
      </c>
      <c r="B9" s="21" t="s">
        <v>38</v>
      </c>
      <c r="C9" s="47">
        <v>2</v>
      </c>
      <c r="D9" s="51">
        <v>1.27</v>
      </c>
      <c r="E9" s="52">
        <v>1.5</v>
      </c>
      <c r="F9" s="77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/>
      <c r="Q9" s="20"/>
      <c r="R9" s="20"/>
    </row>
    <row r="10" spans="1:18" x14ac:dyDescent="0.4">
      <c r="A10" s="7">
        <v>2</v>
      </c>
      <c r="B10" s="4" t="s">
        <v>40</v>
      </c>
      <c r="C10" s="44">
        <v>1</v>
      </c>
      <c r="D10" s="53">
        <v>-1</v>
      </c>
      <c r="E10" s="54">
        <v>-1</v>
      </c>
      <c r="F10" s="55">
        <v>-1</v>
      </c>
      <c r="G10" s="20">
        <f t="shared" ref="G10:G42" si="2">IF(D10="","",G9+M10)</f>
        <v>100695.7</v>
      </c>
      <c r="H10" s="20">
        <f t="shared" ref="H10:H42" si="3">IF(E10="","",H9+N10)</f>
        <v>101365</v>
      </c>
      <c r="I10" s="20">
        <f t="shared" ref="I10:I42" si="4">IF(F10="","",I9+O10)</f>
        <v>102820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-3114.2999999999997</v>
      </c>
      <c r="N10" s="42">
        <f t="shared" ref="N10:N12" si="9">IF(E10="","",K10*E10)</f>
        <v>-3135</v>
      </c>
      <c r="O10" s="43">
        <f t="shared" ref="O10:O12" si="10">IF(F10="","",L10*F10)</f>
        <v>-3180</v>
      </c>
      <c r="P10" s="20"/>
      <c r="Q10" s="20"/>
      <c r="R10" s="20"/>
    </row>
    <row r="11" spans="1:18" x14ac:dyDescent="0.4">
      <c r="A11" s="7">
        <v>3</v>
      </c>
      <c r="B11" s="4" t="s">
        <v>39</v>
      </c>
      <c r="C11" s="44">
        <v>1</v>
      </c>
      <c r="D11" s="53">
        <v>-1</v>
      </c>
      <c r="E11" s="54">
        <v>-1</v>
      </c>
      <c r="F11" s="73">
        <v>-1</v>
      </c>
      <c r="G11" s="20">
        <f t="shared" si="2"/>
        <v>97674.828999999998</v>
      </c>
      <c r="H11" s="20">
        <f t="shared" si="3"/>
        <v>98324.05</v>
      </c>
      <c r="I11" s="20">
        <f t="shared" si="4"/>
        <v>99735.4</v>
      </c>
      <c r="J11" s="41">
        <f t="shared" si="5"/>
        <v>3020.8709999999996</v>
      </c>
      <c r="K11" s="42">
        <f t="shared" si="6"/>
        <v>3040.95</v>
      </c>
      <c r="L11" s="43">
        <f t="shared" si="7"/>
        <v>3084.6</v>
      </c>
      <c r="M11" s="41">
        <f t="shared" si="8"/>
        <v>-3020.8709999999996</v>
      </c>
      <c r="N11" s="42">
        <f t="shared" si="9"/>
        <v>-3040.95</v>
      </c>
      <c r="O11" s="43">
        <f t="shared" si="10"/>
        <v>-3084.6</v>
      </c>
      <c r="P11" s="20" t="s">
        <v>41</v>
      </c>
      <c r="Q11" s="20"/>
      <c r="R11" s="20"/>
    </row>
    <row r="12" spans="1:18" x14ac:dyDescent="0.4">
      <c r="A12" s="7">
        <v>4</v>
      </c>
      <c r="B12" s="4" t="s">
        <v>42</v>
      </c>
      <c r="C12" s="44">
        <v>1</v>
      </c>
      <c r="D12" s="53">
        <v>1.27</v>
      </c>
      <c r="E12" s="54">
        <v>1.5</v>
      </c>
      <c r="F12" s="55">
        <v>2</v>
      </c>
      <c r="G12" s="20">
        <f t="shared" si="2"/>
        <v>101396.23998489999</v>
      </c>
      <c r="H12" s="20">
        <f t="shared" si="3"/>
        <v>102748.63225000001</v>
      </c>
      <c r="I12" s="20">
        <f t="shared" si="4"/>
        <v>105719.52399999999</v>
      </c>
      <c r="J12" s="41">
        <f t="shared" si="5"/>
        <v>2930.24487</v>
      </c>
      <c r="K12" s="42">
        <f t="shared" si="6"/>
        <v>2949.7215000000001</v>
      </c>
      <c r="L12" s="43">
        <f t="shared" si="7"/>
        <v>2992.0619999999999</v>
      </c>
      <c r="M12" s="41">
        <f t="shared" si="8"/>
        <v>3721.4109849000001</v>
      </c>
      <c r="N12" s="42">
        <f t="shared" si="9"/>
        <v>4424.5822500000004</v>
      </c>
      <c r="O12" s="43">
        <f t="shared" si="10"/>
        <v>5984.1239999999998</v>
      </c>
      <c r="P12" s="20"/>
      <c r="Q12" s="20"/>
      <c r="R12" s="20"/>
    </row>
    <row r="13" spans="1:18" x14ac:dyDescent="0.4">
      <c r="A13" s="7">
        <v>5</v>
      </c>
      <c r="B13" s="4" t="s">
        <v>43</v>
      </c>
      <c r="C13" s="44">
        <v>1</v>
      </c>
      <c r="D13" s="53">
        <v>-1</v>
      </c>
      <c r="E13" s="54">
        <v>-1</v>
      </c>
      <c r="F13" s="73">
        <v>-1</v>
      </c>
      <c r="G13" s="20">
        <f t="shared" si="2"/>
        <v>98354.352785352996</v>
      </c>
      <c r="H13" s="20">
        <f t="shared" si="3"/>
        <v>99666.173282500007</v>
      </c>
      <c r="I13" s="20">
        <f t="shared" si="4"/>
        <v>102547.93827999999</v>
      </c>
      <c r="J13" s="41">
        <f t="shared" ref="J13:J58" si="11">IF(G12="","",G12*0.03)</f>
        <v>3041.8871995469995</v>
      </c>
      <c r="K13" s="42">
        <f t="shared" ref="K13:K58" si="12">IF(H12="","",H12*0.03)</f>
        <v>3082.4589675000002</v>
      </c>
      <c r="L13" s="43">
        <f t="shared" ref="L13:L58" si="13">IF(I12="","",I12*0.03)</f>
        <v>3171.5857199999996</v>
      </c>
      <c r="M13" s="41">
        <f t="shared" ref="M13:M58" si="14">IF(D13="","",J13*D13)</f>
        <v>-3041.8871995469995</v>
      </c>
      <c r="N13" s="42">
        <f t="shared" ref="N13:N58" si="15">IF(E13="","",K13*E13)</f>
        <v>-3082.4589675000002</v>
      </c>
      <c r="O13" s="43">
        <f t="shared" ref="O13:O58" si="16">IF(F13="","",L13*F13)</f>
        <v>-3171.5857199999996</v>
      </c>
      <c r="P13" s="20"/>
      <c r="Q13" s="20"/>
      <c r="R13" s="20"/>
    </row>
    <row r="14" spans="1:18" x14ac:dyDescent="0.4">
      <c r="A14" s="7">
        <v>6</v>
      </c>
      <c r="B14" s="4" t="s">
        <v>44</v>
      </c>
      <c r="C14" s="44">
        <v>1</v>
      </c>
      <c r="D14" s="53">
        <v>1.27</v>
      </c>
      <c r="E14" s="54">
        <v>1.5</v>
      </c>
      <c r="F14" s="55">
        <v>2</v>
      </c>
      <c r="G14" s="20">
        <f t="shared" si="2"/>
        <v>102101.65362647494</v>
      </c>
      <c r="H14" s="20">
        <f t="shared" si="3"/>
        <v>104151.15108021251</v>
      </c>
      <c r="I14" s="20">
        <f t="shared" si="4"/>
        <v>108700.81457679998</v>
      </c>
      <c r="J14" s="41">
        <f t="shared" si="11"/>
        <v>2950.6305835605899</v>
      </c>
      <c r="K14" s="42">
        <f t="shared" si="12"/>
        <v>2989.9851984750003</v>
      </c>
      <c r="L14" s="43">
        <f t="shared" si="13"/>
        <v>3076.4381483999996</v>
      </c>
      <c r="M14" s="41">
        <f t="shared" si="14"/>
        <v>3747.3008411219494</v>
      </c>
      <c r="N14" s="42">
        <f t="shared" si="15"/>
        <v>4484.9777977125004</v>
      </c>
      <c r="O14" s="43">
        <f t="shared" si="16"/>
        <v>6152.8762967999992</v>
      </c>
      <c r="P14" s="20" t="s">
        <v>46</v>
      </c>
      <c r="Q14" s="20"/>
      <c r="R14" s="20"/>
    </row>
    <row r="15" spans="1:18" x14ac:dyDescent="0.4">
      <c r="A15" s="7">
        <v>7</v>
      </c>
      <c r="B15" s="4" t="s">
        <v>45</v>
      </c>
      <c r="C15" s="44">
        <v>2</v>
      </c>
      <c r="D15" s="53">
        <v>1.27</v>
      </c>
      <c r="E15" s="54">
        <v>-1</v>
      </c>
      <c r="F15" s="55">
        <v>-1</v>
      </c>
      <c r="G15" s="20">
        <f t="shared" si="2"/>
        <v>105991.72662964364</v>
      </c>
      <c r="H15" s="20">
        <f t="shared" si="3"/>
        <v>101026.61654780613</v>
      </c>
      <c r="I15" s="20">
        <f t="shared" si="4"/>
        <v>105439.79013949598</v>
      </c>
      <c r="J15" s="41">
        <f t="shared" si="11"/>
        <v>3063.0496087942483</v>
      </c>
      <c r="K15" s="42">
        <f t="shared" si="12"/>
        <v>3124.5345324063751</v>
      </c>
      <c r="L15" s="43">
        <f t="shared" si="13"/>
        <v>3261.0244373039991</v>
      </c>
      <c r="M15" s="41">
        <f t="shared" si="14"/>
        <v>3890.0730031686953</v>
      </c>
      <c r="N15" s="42">
        <f t="shared" si="15"/>
        <v>-3124.5345324063751</v>
      </c>
      <c r="O15" s="43">
        <f t="shared" si="16"/>
        <v>-3261.0244373039991</v>
      </c>
      <c r="P15" s="20"/>
      <c r="Q15" s="20"/>
      <c r="R15" s="20"/>
    </row>
    <row r="16" spans="1:18" x14ac:dyDescent="0.4">
      <c r="A16" s="7">
        <v>8</v>
      </c>
      <c r="B16" s="4" t="s">
        <v>47</v>
      </c>
      <c r="C16" s="44">
        <v>2</v>
      </c>
      <c r="D16" s="53">
        <v>1.27</v>
      </c>
      <c r="E16" s="54">
        <v>1.5</v>
      </c>
      <c r="F16" s="55">
        <v>2</v>
      </c>
      <c r="G16" s="20">
        <f t="shared" si="2"/>
        <v>110030.01141423307</v>
      </c>
      <c r="H16" s="20">
        <f t="shared" si="3"/>
        <v>105572.81429245741</v>
      </c>
      <c r="I16" s="20">
        <f t="shared" si="4"/>
        <v>111766.17754786574</v>
      </c>
      <c r="J16" s="41">
        <f t="shared" si="11"/>
        <v>3179.7517988893092</v>
      </c>
      <c r="K16" s="42">
        <f t="shared" si="12"/>
        <v>3030.798496434184</v>
      </c>
      <c r="L16" s="43">
        <f t="shared" si="13"/>
        <v>3163.1937041848792</v>
      </c>
      <c r="M16" s="41">
        <f t="shared" si="14"/>
        <v>4038.2847845894225</v>
      </c>
      <c r="N16" s="42">
        <f t="shared" si="15"/>
        <v>4546.1977446512756</v>
      </c>
      <c r="O16" s="43">
        <f t="shared" si="16"/>
        <v>6326.3874083697583</v>
      </c>
      <c r="P16" s="20" t="s">
        <v>49</v>
      </c>
      <c r="Q16" s="20"/>
      <c r="R16" s="20"/>
    </row>
    <row r="17" spans="1:18" x14ac:dyDescent="0.4">
      <c r="A17" s="7">
        <v>9</v>
      </c>
      <c r="B17" s="4" t="s">
        <v>48</v>
      </c>
      <c r="C17" s="44">
        <v>1</v>
      </c>
      <c r="D17" s="53">
        <v>1.27</v>
      </c>
      <c r="E17" s="54">
        <v>1.5</v>
      </c>
      <c r="F17" s="78">
        <v>2</v>
      </c>
      <c r="G17" s="20">
        <f t="shared" si="2"/>
        <v>114222.15484911535</v>
      </c>
      <c r="H17" s="20">
        <f t="shared" si="3"/>
        <v>110323.59093561799</v>
      </c>
      <c r="I17" s="20">
        <f t="shared" si="4"/>
        <v>118472.14820073768</v>
      </c>
      <c r="J17" s="41">
        <f t="shared" si="11"/>
        <v>3300.9003424269922</v>
      </c>
      <c r="K17" s="42">
        <f t="shared" si="12"/>
        <v>3167.1844287737222</v>
      </c>
      <c r="L17" s="43">
        <f t="shared" si="13"/>
        <v>3352.9853264359722</v>
      </c>
      <c r="M17" s="41">
        <f t="shared" si="14"/>
        <v>4192.1434348822804</v>
      </c>
      <c r="N17" s="42">
        <f t="shared" si="15"/>
        <v>4750.7766431605833</v>
      </c>
      <c r="O17" s="43">
        <f t="shared" si="16"/>
        <v>6705.9706528719444</v>
      </c>
      <c r="P17" s="20"/>
      <c r="Q17" s="20"/>
      <c r="R17" s="20"/>
    </row>
    <row r="18" spans="1:18" x14ac:dyDescent="0.4">
      <c r="A18" s="7">
        <v>10</v>
      </c>
      <c r="B18" s="4" t="s">
        <v>50</v>
      </c>
      <c r="C18" s="44">
        <v>1</v>
      </c>
      <c r="D18" s="53">
        <v>1.27</v>
      </c>
      <c r="E18" s="54">
        <v>1.5</v>
      </c>
      <c r="F18" s="78">
        <v>2</v>
      </c>
      <c r="G18" s="20">
        <f t="shared" si="2"/>
        <v>118574.01894886665</v>
      </c>
      <c r="H18" s="20">
        <f t="shared" si="3"/>
        <v>115288.1525277208</v>
      </c>
      <c r="I18" s="20">
        <f t="shared" si="4"/>
        <v>125580.47709278193</v>
      </c>
      <c r="J18" s="41">
        <f t="shared" si="11"/>
        <v>3426.6646454734605</v>
      </c>
      <c r="K18" s="42">
        <f t="shared" si="12"/>
        <v>3309.7077280685394</v>
      </c>
      <c r="L18" s="43">
        <f t="shared" si="13"/>
        <v>3554.1644460221301</v>
      </c>
      <c r="M18" s="41">
        <f t="shared" si="14"/>
        <v>4351.8640997512948</v>
      </c>
      <c r="N18" s="42">
        <f t="shared" si="15"/>
        <v>4964.5615921028093</v>
      </c>
      <c r="O18" s="43">
        <f t="shared" si="16"/>
        <v>7108.3288920442601</v>
      </c>
      <c r="P18" s="20" t="s">
        <v>53</v>
      </c>
      <c r="Q18" s="20"/>
      <c r="R18" s="20"/>
    </row>
    <row r="19" spans="1:18" x14ac:dyDescent="0.4">
      <c r="A19" s="7">
        <v>11</v>
      </c>
      <c r="B19" s="4" t="s">
        <v>51</v>
      </c>
      <c r="C19" s="44">
        <v>1</v>
      </c>
      <c r="D19" s="53">
        <v>1.27</v>
      </c>
      <c r="E19" s="54">
        <v>1.5</v>
      </c>
      <c r="F19" s="78">
        <v>2</v>
      </c>
      <c r="G19" s="20">
        <f t="shared" si="2"/>
        <v>123091.68907081847</v>
      </c>
      <c r="H19" s="20">
        <f t="shared" si="3"/>
        <v>120476.11939146824</v>
      </c>
      <c r="I19" s="20">
        <f t="shared" si="4"/>
        <v>133115.30571834886</v>
      </c>
      <c r="J19" s="41">
        <f t="shared" si="11"/>
        <v>3557.2205684659993</v>
      </c>
      <c r="K19" s="42">
        <f t="shared" si="12"/>
        <v>3458.644575831624</v>
      </c>
      <c r="L19" s="43">
        <f t="shared" si="13"/>
        <v>3767.4143127834577</v>
      </c>
      <c r="M19" s="41">
        <f t="shared" si="14"/>
        <v>4517.6701219518191</v>
      </c>
      <c r="N19" s="42">
        <f t="shared" si="15"/>
        <v>5187.966863747436</v>
      </c>
      <c r="O19" s="43">
        <f t="shared" si="16"/>
        <v>7534.8286255669154</v>
      </c>
      <c r="P19" s="20"/>
      <c r="Q19" s="20"/>
      <c r="R19" s="20"/>
    </row>
    <row r="20" spans="1:18" x14ac:dyDescent="0.4">
      <c r="A20" s="7">
        <v>12</v>
      </c>
      <c r="B20" s="4" t="s">
        <v>52</v>
      </c>
      <c r="C20" s="44">
        <v>1</v>
      </c>
      <c r="D20" s="53">
        <v>-1</v>
      </c>
      <c r="E20" s="54">
        <v>-1</v>
      </c>
      <c r="F20" s="55">
        <v>-1</v>
      </c>
      <c r="G20" s="20">
        <f t="shared" si="2"/>
        <v>119398.93839869391</v>
      </c>
      <c r="H20" s="20">
        <f t="shared" si="3"/>
        <v>116861.83580972419</v>
      </c>
      <c r="I20" s="20">
        <f t="shared" si="4"/>
        <v>129121.84654679839</v>
      </c>
      <c r="J20" s="41">
        <f t="shared" si="11"/>
        <v>3692.7506721245536</v>
      </c>
      <c r="K20" s="42">
        <f t="shared" si="12"/>
        <v>3614.2835817440468</v>
      </c>
      <c r="L20" s="43">
        <f t="shared" si="13"/>
        <v>3993.4591715504657</v>
      </c>
      <c r="M20" s="41">
        <f t="shared" si="14"/>
        <v>-3692.7506721245536</v>
      </c>
      <c r="N20" s="42">
        <f t="shared" si="15"/>
        <v>-3614.2835817440468</v>
      </c>
      <c r="O20" s="43">
        <f t="shared" si="16"/>
        <v>-3993.4591715504657</v>
      </c>
      <c r="P20" s="20"/>
      <c r="Q20" s="20"/>
      <c r="R20" s="20"/>
    </row>
    <row r="21" spans="1:18" x14ac:dyDescent="0.4">
      <c r="A21" s="7">
        <v>13</v>
      </c>
      <c r="B21" s="4" t="s">
        <v>54</v>
      </c>
      <c r="C21" s="44">
        <v>1</v>
      </c>
      <c r="D21" s="53">
        <v>-1</v>
      </c>
      <c r="E21" s="54">
        <v>-1</v>
      </c>
      <c r="F21" s="55">
        <v>-1</v>
      </c>
      <c r="G21" s="20">
        <f t="shared" si="2"/>
        <v>115816.97024673309</v>
      </c>
      <c r="H21" s="20">
        <f t="shared" si="3"/>
        <v>113355.98073543246</v>
      </c>
      <c r="I21" s="20">
        <f t="shared" si="4"/>
        <v>125248.19115039444</v>
      </c>
      <c r="J21" s="41">
        <f t="shared" si="11"/>
        <v>3581.9681519608171</v>
      </c>
      <c r="K21" s="42">
        <f t="shared" si="12"/>
        <v>3505.8550742917255</v>
      </c>
      <c r="L21" s="43">
        <f t="shared" si="13"/>
        <v>3873.6553964039517</v>
      </c>
      <c r="M21" s="41">
        <f t="shared" si="14"/>
        <v>-3581.9681519608171</v>
      </c>
      <c r="N21" s="42">
        <f t="shared" si="15"/>
        <v>-3505.8550742917255</v>
      </c>
      <c r="O21" s="43">
        <f t="shared" si="16"/>
        <v>-3873.6553964039517</v>
      </c>
      <c r="P21" s="20" t="s">
        <v>57</v>
      </c>
      <c r="Q21" s="20"/>
      <c r="R21" s="20"/>
    </row>
    <row r="22" spans="1:18" x14ac:dyDescent="0.4">
      <c r="A22" s="7">
        <v>14</v>
      </c>
      <c r="B22" s="4" t="s">
        <v>55</v>
      </c>
      <c r="C22" s="44">
        <v>1</v>
      </c>
      <c r="D22" s="53">
        <v>-1</v>
      </c>
      <c r="E22" s="54">
        <v>-1</v>
      </c>
      <c r="F22" s="55">
        <v>-1</v>
      </c>
      <c r="G22" s="20">
        <f t="shared" si="2"/>
        <v>112342.46113933111</v>
      </c>
      <c r="H22" s="20">
        <f t="shared" si="3"/>
        <v>109955.30131336949</v>
      </c>
      <c r="I22" s="20">
        <f t="shared" si="4"/>
        <v>121490.74541588261</v>
      </c>
      <c r="J22" s="41">
        <f t="shared" si="11"/>
        <v>3474.5091074019929</v>
      </c>
      <c r="K22" s="42">
        <f t="shared" si="12"/>
        <v>3400.6794220629736</v>
      </c>
      <c r="L22" s="43">
        <f t="shared" si="13"/>
        <v>3757.4457345118331</v>
      </c>
      <c r="M22" s="41">
        <f t="shared" si="14"/>
        <v>-3474.5091074019929</v>
      </c>
      <c r="N22" s="42">
        <f t="shared" si="15"/>
        <v>-3400.6794220629736</v>
      </c>
      <c r="O22" s="43">
        <f t="shared" si="16"/>
        <v>-3757.4457345118331</v>
      </c>
      <c r="P22" s="20"/>
      <c r="Q22" s="20"/>
      <c r="R22" s="20"/>
    </row>
    <row r="23" spans="1:18" x14ac:dyDescent="0.4">
      <c r="A23" s="7">
        <v>15</v>
      </c>
      <c r="B23" s="4" t="s">
        <v>56</v>
      </c>
      <c r="C23" s="44">
        <v>1</v>
      </c>
      <c r="D23" s="53">
        <v>1.27</v>
      </c>
      <c r="E23" s="54">
        <v>1.5</v>
      </c>
      <c r="F23" s="73">
        <v>2</v>
      </c>
      <c r="G23" s="20">
        <f t="shared" si="2"/>
        <v>116622.70890873962</v>
      </c>
      <c r="H23" s="20">
        <f t="shared" si="3"/>
        <v>114903.28987247111</v>
      </c>
      <c r="I23" s="20">
        <f t="shared" si="4"/>
        <v>128780.19014083558</v>
      </c>
      <c r="J23" s="41">
        <f t="shared" si="11"/>
        <v>3370.2738341799331</v>
      </c>
      <c r="K23" s="42">
        <f t="shared" si="12"/>
        <v>3298.6590394010846</v>
      </c>
      <c r="L23" s="43">
        <f t="shared" si="13"/>
        <v>3644.7223624764783</v>
      </c>
      <c r="M23" s="41">
        <f t="shared" si="14"/>
        <v>4280.2477694085155</v>
      </c>
      <c r="N23" s="42">
        <f t="shared" si="15"/>
        <v>4947.9885591016264</v>
      </c>
      <c r="O23" s="43">
        <f t="shared" si="16"/>
        <v>7289.4447249529567</v>
      </c>
      <c r="P23" s="20" t="s">
        <v>61</v>
      </c>
      <c r="Q23" s="20"/>
      <c r="R23" s="20"/>
    </row>
    <row r="24" spans="1:18" x14ac:dyDescent="0.4">
      <c r="A24" s="7">
        <v>16</v>
      </c>
      <c r="B24" s="4" t="s">
        <v>58</v>
      </c>
      <c r="C24" s="44">
        <v>1</v>
      </c>
      <c r="D24" s="53">
        <v>-1</v>
      </c>
      <c r="E24" s="54">
        <v>-1</v>
      </c>
      <c r="F24" s="55">
        <v>-1</v>
      </c>
      <c r="G24" s="20">
        <f t="shared" si="2"/>
        <v>113124.02764147743</v>
      </c>
      <c r="H24" s="20">
        <f t="shared" si="3"/>
        <v>111456.19117629698</v>
      </c>
      <c r="I24" s="20">
        <f t="shared" si="4"/>
        <v>124916.78443661051</v>
      </c>
      <c r="J24" s="41">
        <f t="shared" si="11"/>
        <v>3498.6812672621882</v>
      </c>
      <c r="K24" s="42">
        <f t="shared" si="12"/>
        <v>3447.0986961741332</v>
      </c>
      <c r="L24" s="43">
        <f t="shared" si="13"/>
        <v>3863.405704225067</v>
      </c>
      <c r="M24" s="41">
        <f t="shared" si="14"/>
        <v>-3498.6812672621882</v>
      </c>
      <c r="N24" s="42">
        <f t="shared" si="15"/>
        <v>-3447.0986961741332</v>
      </c>
      <c r="O24" s="43">
        <f t="shared" si="16"/>
        <v>-3863.405704225067</v>
      </c>
      <c r="P24" s="20" t="s">
        <v>62</v>
      </c>
      <c r="Q24" s="20"/>
      <c r="R24" s="20"/>
    </row>
    <row r="25" spans="1:18" x14ac:dyDescent="0.4">
      <c r="A25" s="7">
        <v>17</v>
      </c>
      <c r="B25" s="4" t="s">
        <v>59</v>
      </c>
      <c r="C25" s="44">
        <v>2</v>
      </c>
      <c r="D25" s="53">
        <v>-1</v>
      </c>
      <c r="E25" s="54">
        <v>-1</v>
      </c>
      <c r="F25" s="55">
        <v>-1</v>
      </c>
      <c r="G25" s="20">
        <f t="shared" si="2"/>
        <v>109730.3068122331</v>
      </c>
      <c r="H25" s="20">
        <f t="shared" si="3"/>
        <v>108112.50544100808</v>
      </c>
      <c r="I25" s="20">
        <f t="shared" si="4"/>
        <v>121169.2809035122</v>
      </c>
      <c r="J25" s="41">
        <f t="shared" si="11"/>
        <v>3393.7208292443229</v>
      </c>
      <c r="K25" s="42">
        <f t="shared" si="12"/>
        <v>3343.6857352889092</v>
      </c>
      <c r="L25" s="43">
        <f t="shared" si="13"/>
        <v>3747.5035330983151</v>
      </c>
      <c r="M25" s="41">
        <f t="shared" si="14"/>
        <v>-3393.7208292443229</v>
      </c>
      <c r="N25" s="42">
        <f t="shared" si="15"/>
        <v>-3343.6857352889092</v>
      </c>
      <c r="O25" s="43">
        <f t="shared" si="16"/>
        <v>-3747.5035330983151</v>
      </c>
      <c r="P25" s="20"/>
      <c r="Q25" s="20"/>
      <c r="R25" s="20"/>
    </row>
    <row r="26" spans="1:18" x14ac:dyDescent="0.4">
      <c r="A26" s="7">
        <v>18</v>
      </c>
      <c r="B26" s="4" t="s">
        <v>60</v>
      </c>
      <c r="C26" s="44">
        <v>1</v>
      </c>
      <c r="D26" s="53">
        <v>1.27</v>
      </c>
      <c r="E26" s="54">
        <v>1.5</v>
      </c>
      <c r="F26" s="78">
        <v>2</v>
      </c>
      <c r="G26" s="20">
        <f t="shared" si="2"/>
        <v>113911.03150177919</v>
      </c>
      <c r="H26" s="20">
        <f t="shared" si="3"/>
        <v>112977.56818585344</v>
      </c>
      <c r="I26" s="20">
        <f t="shared" si="4"/>
        <v>128439.43775772293</v>
      </c>
      <c r="J26" s="41">
        <f t="shared" si="11"/>
        <v>3291.909204366993</v>
      </c>
      <c r="K26" s="42">
        <f t="shared" si="12"/>
        <v>3243.3751632302424</v>
      </c>
      <c r="L26" s="43">
        <f t="shared" si="13"/>
        <v>3635.0784271053658</v>
      </c>
      <c r="M26" s="41">
        <f t="shared" si="14"/>
        <v>4180.7246895460812</v>
      </c>
      <c r="N26" s="42">
        <f t="shared" si="15"/>
        <v>4865.0627448453633</v>
      </c>
      <c r="O26" s="43">
        <f t="shared" si="16"/>
        <v>7270.1568542107316</v>
      </c>
      <c r="P26" s="20"/>
      <c r="Q26" s="20"/>
      <c r="R26" s="20"/>
    </row>
    <row r="27" spans="1:18" x14ac:dyDescent="0.4">
      <c r="A27" s="7">
        <v>19</v>
      </c>
      <c r="B27" s="4" t="s">
        <v>63</v>
      </c>
      <c r="C27" s="44">
        <v>2</v>
      </c>
      <c r="D27" s="53">
        <v>-1</v>
      </c>
      <c r="E27" s="54">
        <v>-1</v>
      </c>
      <c r="F27" s="55">
        <v>-1</v>
      </c>
      <c r="G27" s="20">
        <f t="shared" si="2"/>
        <v>110493.70055672582</v>
      </c>
      <c r="H27" s="20">
        <f t="shared" si="3"/>
        <v>109588.24114027784</v>
      </c>
      <c r="I27" s="20">
        <f t="shared" si="4"/>
        <v>124586.25462499124</v>
      </c>
      <c r="J27" s="41">
        <f t="shared" si="11"/>
        <v>3417.3309450533757</v>
      </c>
      <c r="K27" s="42">
        <f t="shared" si="12"/>
        <v>3389.3270455756028</v>
      </c>
      <c r="L27" s="43">
        <f t="shared" si="13"/>
        <v>3853.1831327316877</v>
      </c>
      <c r="M27" s="41">
        <f t="shared" si="14"/>
        <v>-3417.3309450533757</v>
      </c>
      <c r="N27" s="42">
        <f t="shared" si="15"/>
        <v>-3389.3270455756028</v>
      </c>
      <c r="O27" s="43">
        <f t="shared" si="16"/>
        <v>-3853.1831327316877</v>
      </c>
      <c r="P27" s="20" t="s">
        <v>66</v>
      </c>
      <c r="Q27" s="20"/>
      <c r="R27" s="20"/>
    </row>
    <row r="28" spans="1:18" x14ac:dyDescent="0.4">
      <c r="A28" s="7">
        <v>20</v>
      </c>
      <c r="B28" s="4" t="s">
        <v>64</v>
      </c>
      <c r="C28" s="44">
        <v>1</v>
      </c>
      <c r="D28" s="53">
        <v>1.27</v>
      </c>
      <c r="E28" s="54">
        <v>1.5</v>
      </c>
      <c r="F28" s="55">
        <v>2</v>
      </c>
      <c r="G28" s="20">
        <f t="shared" si="2"/>
        <v>114703.51054793707</v>
      </c>
      <c r="H28" s="20">
        <f t="shared" si="3"/>
        <v>114519.71199159035</v>
      </c>
      <c r="I28" s="20">
        <f t="shared" si="4"/>
        <v>132061.42990249072</v>
      </c>
      <c r="J28" s="41">
        <f t="shared" si="11"/>
        <v>3314.8110167017744</v>
      </c>
      <c r="K28" s="42">
        <f t="shared" si="12"/>
        <v>3287.6472342083348</v>
      </c>
      <c r="L28" s="43">
        <f t="shared" si="13"/>
        <v>3737.5876387497369</v>
      </c>
      <c r="M28" s="41">
        <f t="shared" si="14"/>
        <v>4209.8099912112539</v>
      </c>
      <c r="N28" s="42">
        <f t="shared" si="15"/>
        <v>4931.4708513125024</v>
      </c>
      <c r="O28" s="43">
        <f t="shared" si="16"/>
        <v>7475.1752774994739</v>
      </c>
      <c r="P28" s="20"/>
      <c r="Q28" s="20"/>
      <c r="R28" s="20"/>
    </row>
    <row r="29" spans="1:18" x14ac:dyDescent="0.4">
      <c r="A29" s="7">
        <v>21</v>
      </c>
      <c r="B29" s="4" t="s">
        <v>65</v>
      </c>
      <c r="C29" s="44">
        <v>2</v>
      </c>
      <c r="D29" s="53">
        <v>-1</v>
      </c>
      <c r="E29" s="54">
        <v>-1</v>
      </c>
      <c r="F29" s="73">
        <v>-1</v>
      </c>
      <c r="G29" s="20">
        <f t="shared" si="2"/>
        <v>111262.40523149895</v>
      </c>
      <c r="H29" s="20">
        <f t="shared" si="3"/>
        <v>111084.12063184264</v>
      </c>
      <c r="I29" s="20">
        <f t="shared" si="4"/>
        <v>128099.587005416</v>
      </c>
      <c r="J29" s="41">
        <f t="shared" si="11"/>
        <v>3441.1053164381119</v>
      </c>
      <c r="K29" s="42">
        <f t="shared" si="12"/>
        <v>3435.5913597477102</v>
      </c>
      <c r="L29" s="43">
        <f t="shared" si="13"/>
        <v>3961.8428970747213</v>
      </c>
      <c r="M29" s="41">
        <f t="shared" si="14"/>
        <v>-3441.1053164381119</v>
      </c>
      <c r="N29" s="42">
        <f t="shared" si="15"/>
        <v>-3435.5913597477102</v>
      </c>
      <c r="O29" s="43">
        <f t="shared" si="16"/>
        <v>-3961.8428970747213</v>
      </c>
      <c r="P29" s="20"/>
      <c r="Q29" s="20"/>
      <c r="R29" s="20"/>
    </row>
    <row r="30" spans="1:18" x14ac:dyDescent="0.4">
      <c r="A30" s="7">
        <v>22</v>
      </c>
      <c r="B30" s="4" t="s">
        <v>67</v>
      </c>
      <c r="C30" s="44">
        <v>2</v>
      </c>
      <c r="D30" s="53">
        <v>1.27</v>
      </c>
      <c r="E30" s="54">
        <v>1.5</v>
      </c>
      <c r="F30" s="73">
        <v>2</v>
      </c>
      <c r="G30" s="20">
        <f t="shared" si="2"/>
        <v>115501.50287081907</v>
      </c>
      <c r="H30" s="20">
        <f t="shared" si="3"/>
        <v>116082.90606027556</v>
      </c>
      <c r="I30" s="20">
        <f t="shared" si="4"/>
        <v>135785.56222574096</v>
      </c>
      <c r="J30" s="41">
        <f t="shared" si="11"/>
        <v>3337.8721569449685</v>
      </c>
      <c r="K30" s="42">
        <f t="shared" si="12"/>
        <v>3332.5236189552793</v>
      </c>
      <c r="L30" s="43">
        <f t="shared" si="13"/>
        <v>3842.98761016248</v>
      </c>
      <c r="M30" s="41">
        <f t="shared" si="14"/>
        <v>4239.0976393201099</v>
      </c>
      <c r="N30" s="42">
        <f t="shared" si="15"/>
        <v>4998.7854284329187</v>
      </c>
      <c r="O30" s="43">
        <f t="shared" si="16"/>
        <v>7685.97522032496</v>
      </c>
      <c r="P30" s="20"/>
      <c r="Q30" s="20"/>
      <c r="R30" s="20"/>
    </row>
    <row r="31" spans="1:18" x14ac:dyDescent="0.4">
      <c r="A31" s="7">
        <v>23</v>
      </c>
      <c r="B31" s="4"/>
      <c r="C31" s="44"/>
      <c r="D31" s="53"/>
      <c r="E31" s="54"/>
      <c r="F31" s="55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>
        <f t="shared" si="11"/>
        <v>3465.0450861245718</v>
      </c>
      <c r="K31" s="42">
        <f t="shared" si="12"/>
        <v>3482.487181808267</v>
      </c>
      <c r="L31" s="43">
        <f t="shared" si="13"/>
        <v>4073.5668667722284</v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3"/>
      <c r="E32" s="54"/>
      <c r="F32" s="55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3"/>
      <c r="E33" s="54"/>
      <c r="F33" s="55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3"/>
      <c r="E34" s="54"/>
      <c r="F34" s="73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3"/>
      <c r="E35" s="54"/>
      <c r="F35" s="73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3"/>
      <c r="E36" s="54"/>
      <c r="F36" s="55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3"/>
      <c r="E37" s="54"/>
      <c r="F37" s="55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3"/>
      <c r="E38" s="54"/>
      <c r="F38" s="55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3"/>
      <c r="E39" s="54"/>
      <c r="F39" s="55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3"/>
      <c r="E40" s="54"/>
      <c r="F40" s="55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3"/>
      <c r="E41" s="54"/>
      <c r="F41" s="73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3"/>
      <c r="E42" s="54"/>
      <c r="F42" s="73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3"/>
      <c r="E43" s="54"/>
      <c r="F43" s="55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3"/>
      <c r="E44" s="54"/>
      <c r="F44" s="55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3"/>
      <c r="E45" s="54"/>
      <c r="F45" s="55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3"/>
      <c r="E46" s="54"/>
      <c r="F46" s="55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3"/>
      <c r="E47" s="54"/>
      <c r="F47" s="55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3"/>
      <c r="E48" s="54"/>
      <c r="F48" s="55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3"/>
      <c r="E49" s="54"/>
      <c r="F49" s="55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3"/>
      <c r="E50" s="54"/>
      <c r="F50" s="55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3"/>
      <c r="E51" s="54"/>
      <c r="F51" s="73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3"/>
      <c r="E52" s="54"/>
      <c r="F52" s="55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3"/>
      <c r="E53" s="54"/>
      <c r="F53" s="55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3"/>
      <c r="E54" s="54"/>
      <c r="F54" s="55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3"/>
      <c r="E55" s="54"/>
      <c r="F55" s="55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3"/>
      <c r="E56" s="54"/>
      <c r="F56" s="55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3"/>
      <c r="E57" s="54"/>
      <c r="F57" s="55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6"/>
      <c r="E58" s="57"/>
      <c r="F58" s="58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7" t="s">
        <v>5</v>
      </c>
      <c r="C59" s="88"/>
      <c r="D59" s="1">
        <f>COUNTIF(D9:D58,1.27)</f>
        <v>12</v>
      </c>
      <c r="E59" s="1">
        <f>COUNTIF(E9:E58,1.5)</f>
        <v>11</v>
      </c>
      <c r="F59" s="6">
        <f>COUNTIF(F9:F58,2)</f>
        <v>11</v>
      </c>
      <c r="G59" s="65">
        <f>M59+G8</f>
        <v>115501.50287081907</v>
      </c>
      <c r="H59" s="18">
        <f>N59+H8</f>
        <v>116082.90606027553</v>
      </c>
      <c r="I59" s="19">
        <f>O59+I8</f>
        <v>135785.56222574096</v>
      </c>
      <c r="J59" s="62" t="s">
        <v>32</v>
      </c>
      <c r="K59" s="63" t="e">
        <f>B58-B9</f>
        <v>#VALUE!</v>
      </c>
      <c r="L59" s="64" t="s">
        <v>33</v>
      </c>
      <c r="M59" s="74">
        <f>SUM(M9:M58)</f>
        <v>15501.502870819058</v>
      </c>
      <c r="N59" s="75">
        <f>SUM(N9:N58)</f>
        <v>16082.90606027554</v>
      </c>
      <c r="O59" s="76">
        <f>SUM(O9:O58)</f>
        <v>35785.562225740956</v>
      </c>
    </row>
    <row r="60" spans="1:15" ht="19.5" thickBot="1" x14ac:dyDescent="0.45">
      <c r="A60" s="7"/>
      <c r="B60" s="81" t="s">
        <v>6</v>
      </c>
      <c r="C60" s="82"/>
      <c r="D60" s="1">
        <f>COUNTIF(D9:D58,-1)</f>
        <v>10</v>
      </c>
      <c r="E60" s="1">
        <f>COUNTIF(E9:E58,-1)</f>
        <v>11</v>
      </c>
      <c r="F60" s="6">
        <f>COUNTIF(F9:F58,-1)</f>
        <v>11</v>
      </c>
      <c r="G60" s="79" t="s">
        <v>31</v>
      </c>
      <c r="H60" s="80"/>
      <c r="I60" s="86"/>
      <c r="J60" s="79" t="s">
        <v>34</v>
      </c>
      <c r="K60" s="80"/>
      <c r="L60" s="86"/>
      <c r="M60" s="7"/>
      <c r="O60" s="3"/>
    </row>
    <row r="61" spans="1:15" ht="19.5" thickBot="1" x14ac:dyDescent="0.45">
      <c r="A61" s="7"/>
      <c r="B61" s="81" t="s">
        <v>36</v>
      </c>
      <c r="C61" s="82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9">
        <f>G59/G8</f>
        <v>1.1550150287081906</v>
      </c>
      <c r="H61" s="70">
        <f t="shared" ref="H61" si="21">H59/H8</f>
        <v>1.1608290606027554</v>
      </c>
      <c r="I61" s="71">
        <f>I59/I8</f>
        <v>1.3578556222574096</v>
      </c>
      <c r="J61" s="60" t="e">
        <f>(G61-100%)*30/K59</f>
        <v>#VALUE!</v>
      </c>
      <c r="K61" s="60" t="e">
        <f>(H61-100%)*30/K59</f>
        <v>#VALUE!</v>
      </c>
      <c r="L61" s="61" t="e">
        <f>(I61-100%)*30/K59</f>
        <v>#VALUE!</v>
      </c>
      <c r="M61" s="8"/>
      <c r="N61" s="2"/>
      <c r="O61" s="9"/>
    </row>
    <row r="62" spans="1:15" ht="19.5" thickBot="1" x14ac:dyDescent="0.45">
      <c r="B62" s="79" t="s">
        <v>4</v>
      </c>
      <c r="C62" s="80"/>
      <c r="D62" s="72">
        <f t="shared" ref="D62:E62" si="22">D59/(D59+D60+D61)</f>
        <v>0.54545454545454541</v>
      </c>
      <c r="E62" s="67">
        <f t="shared" si="22"/>
        <v>0.5</v>
      </c>
      <c r="F62" s="68">
        <f>F59/(F59+F60+F61)</f>
        <v>0.5</v>
      </c>
    </row>
    <row r="64" spans="1:15" x14ac:dyDescent="0.4">
      <c r="D64" s="66"/>
      <c r="E64" s="66"/>
      <c r="F64" s="66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scale="78" fitToHeight="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sheetPr>
    <pageSetUpPr fitToPage="1"/>
  </sheetPr>
  <dimension ref="A1"/>
  <sheetViews>
    <sheetView zoomScale="80" zoomScaleNormal="80" workbookViewId="0"/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scale="50" fitToHeight="0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K4" sqref="K4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89" t="s">
        <v>68</v>
      </c>
      <c r="B2" s="90"/>
      <c r="C2" s="90"/>
      <c r="D2" s="90"/>
      <c r="E2" s="90"/>
      <c r="F2" s="90"/>
      <c r="G2" s="90"/>
      <c r="H2" s="90"/>
      <c r="I2" s="90"/>
      <c r="J2" s="90"/>
    </row>
    <row r="3" spans="1:10" x14ac:dyDescent="0.4">
      <c r="A3" s="90"/>
      <c r="B3" s="90"/>
      <c r="C3" s="90"/>
      <c r="D3" s="90"/>
      <c r="E3" s="90"/>
      <c r="F3" s="90"/>
      <c r="G3" s="90"/>
      <c r="H3" s="90"/>
      <c r="I3" s="90"/>
      <c r="J3" s="90"/>
    </row>
    <row r="4" spans="1:10" x14ac:dyDescent="0.4">
      <c r="A4" s="90"/>
      <c r="B4" s="90"/>
      <c r="C4" s="90"/>
      <c r="D4" s="90"/>
      <c r="E4" s="90"/>
      <c r="F4" s="90"/>
      <c r="G4" s="90"/>
      <c r="H4" s="90"/>
      <c r="I4" s="90"/>
      <c r="J4" s="90"/>
    </row>
    <row r="5" spans="1:10" x14ac:dyDescent="0.4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0" x14ac:dyDescent="0.4">
      <c r="A6" s="90"/>
      <c r="B6" s="90"/>
      <c r="C6" s="90"/>
      <c r="D6" s="90"/>
      <c r="E6" s="90"/>
      <c r="F6" s="90"/>
      <c r="G6" s="90"/>
      <c r="H6" s="90"/>
      <c r="I6" s="90"/>
      <c r="J6" s="90"/>
    </row>
    <row r="7" spans="1:10" x14ac:dyDescent="0.4">
      <c r="A7" s="90"/>
      <c r="B7" s="90"/>
      <c r="C7" s="90"/>
      <c r="D7" s="90"/>
      <c r="E7" s="90"/>
      <c r="F7" s="90"/>
      <c r="G7" s="90"/>
      <c r="H7" s="90"/>
      <c r="I7" s="90"/>
      <c r="J7" s="90"/>
    </row>
    <row r="8" spans="1:10" x14ac:dyDescent="0.4">
      <c r="A8" s="90"/>
      <c r="B8" s="90"/>
      <c r="C8" s="90"/>
      <c r="D8" s="90"/>
      <c r="E8" s="90"/>
      <c r="F8" s="90"/>
      <c r="G8" s="90"/>
      <c r="H8" s="90"/>
      <c r="I8" s="90"/>
      <c r="J8" s="90"/>
    </row>
    <row r="9" spans="1:10" x14ac:dyDescent="0.4">
      <c r="A9" s="90"/>
      <c r="B9" s="90"/>
      <c r="C9" s="90"/>
      <c r="D9" s="90"/>
      <c r="E9" s="90"/>
      <c r="F9" s="90"/>
      <c r="G9" s="90"/>
      <c r="H9" s="90"/>
      <c r="I9" s="90"/>
      <c r="J9" s="90"/>
    </row>
    <row r="11" spans="1:10" x14ac:dyDescent="0.4">
      <c r="A11" s="49" t="s">
        <v>28</v>
      </c>
    </row>
    <row r="12" spans="1:10" x14ac:dyDescent="0.4">
      <c r="A12" s="91"/>
      <c r="B12" s="92"/>
      <c r="C12" s="92"/>
      <c r="D12" s="92"/>
      <c r="E12" s="92"/>
      <c r="F12" s="92"/>
      <c r="G12" s="92"/>
      <c r="H12" s="92"/>
      <c r="I12" s="92"/>
      <c r="J12" s="92"/>
    </row>
    <row r="13" spans="1:10" x14ac:dyDescent="0.4">
      <c r="A13" s="92"/>
      <c r="B13" s="92"/>
      <c r="C13" s="92"/>
      <c r="D13" s="92"/>
      <c r="E13" s="92"/>
      <c r="F13" s="92"/>
      <c r="G13" s="92"/>
      <c r="H13" s="92"/>
      <c r="I13" s="92"/>
      <c r="J13" s="92"/>
    </row>
    <row r="14" spans="1:10" x14ac:dyDescent="0.4">
      <c r="A14" s="92"/>
      <c r="B14" s="92"/>
      <c r="C14" s="92"/>
      <c r="D14" s="92"/>
      <c r="E14" s="92"/>
      <c r="F14" s="92"/>
      <c r="G14" s="92"/>
      <c r="H14" s="92"/>
      <c r="I14" s="92"/>
      <c r="J14" s="92"/>
    </row>
    <row r="15" spans="1:10" x14ac:dyDescent="0.4">
      <c r="A15" s="92"/>
      <c r="B15" s="92"/>
      <c r="C15" s="92"/>
      <c r="D15" s="92"/>
      <c r="E15" s="92"/>
      <c r="F15" s="92"/>
      <c r="G15" s="92"/>
      <c r="H15" s="92"/>
      <c r="I15" s="92"/>
      <c r="J15" s="92"/>
    </row>
    <row r="16" spans="1:10" x14ac:dyDescent="0.4">
      <c r="A16" s="92"/>
      <c r="B16" s="92"/>
      <c r="C16" s="92"/>
      <c r="D16" s="92"/>
      <c r="E16" s="92"/>
      <c r="F16" s="92"/>
      <c r="G16" s="92"/>
      <c r="H16" s="92"/>
      <c r="I16" s="92"/>
      <c r="J16" s="92"/>
    </row>
    <row r="17" spans="1:10" x14ac:dyDescent="0.4">
      <c r="A17" s="92"/>
      <c r="B17" s="92"/>
      <c r="C17" s="92"/>
      <c r="D17" s="92"/>
      <c r="E17" s="92"/>
      <c r="F17" s="92"/>
      <c r="G17" s="92"/>
      <c r="H17" s="92"/>
      <c r="I17" s="92"/>
      <c r="J17" s="92"/>
    </row>
    <row r="18" spans="1:10" x14ac:dyDescent="0.4">
      <c r="A18" s="92"/>
      <c r="B18" s="92"/>
      <c r="C18" s="92"/>
      <c r="D18" s="92"/>
      <c r="E18" s="92"/>
      <c r="F18" s="92"/>
      <c r="G18" s="92"/>
      <c r="H18" s="92"/>
      <c r="I18" s="92"/>
      <c r="J18" s="92"/>
    </row>
    <row r="19" spans="1:10" x14ac:dyDescent="0.4">
      <c r="A19" s="92"/>
      <c r="B19" s="92"/>
      <c r="C19" s="92"/>
      <c r="D19" s="92"/>
      <c r="E19" s="92"/>
      <c r="F19" s="92"/>
      <c r="G19" s="92"/>
      <c r="H19" s="92"/>
      <c r="I19" s="92"/>
      <c r="J19" s="92"/>
    </row>
    <row r="21" spans="1:10" x14ac:dyDescent="0.4">
      <c r="A21" s="49" t="s">
        <v>29</v>
      </c>
    </row>
    <row r="22" spans="1:10" x14ac:dyDescent="0.4">
      <c r="A22" s="91"/>
      <c r="B22" s="91"/>
      <c r="C22" s="91"/>
      <c r="D22" s="91"/>
      <c r="E22" s="91"/>
      <c r="F22" s="91"/>
      <c r="G22" s="91"/>
      <c r="H22" s="91"/>
      <c r="I22" s="91"/>
      <c r="J22" s="91"/>
    </row>
    <row r="23" spans="1:10" x14ac:dyDescent="0.4">
      <c r="A23" s="91"/>
      <c r="B23" s="91"/>
      <c r="C23" s="91"/>
      <c r="D23" s="91"/>
      <c r="E23" s="91"/>
      <c r="F23" s="91"/>
      <c r="G23" s="91"/>
      <c r="H23" s="91"/>
      <c r="I23" s="91"/>
      <c r="J23" s="91"/>
    </row>
    <row r="24" spans="1:10" x14ac:dyDescent="0.4">
      <c r="A24" s="91"/>
      <c r="B24" s="91"/>
      <c r="C24" s="91"/>
      <c r="D24" s="91"/>
      <c r="E24" s="91"/>
      <c r="F24" s="91"/>
      <c r="G24" s="91"/>
      <c r="H24" s="91"/>
      <c r="I24" s="91"/>
      <c r="J24" s="91"/>
    </row>
    <row r="25" spans="1:10" x14ac:dyDescent="0.4">
      <c r="A25" s="91"/>
      <c r="B25" s="91"/>
      <c r="C25" s="91"/>
      <c r="D25" s="91"/>
      <c r="E25" s="91"/>
      <c r="F25" s="91"/>
      <c r="G25" s="91"/>
      <c r="H25" s="91"/>
      <c r="I25" s="91"/>
      <c r="J25" s="91"/>
    </row>
    <row r="26" spans="1:10" x14ac:dyDescent="0.4">
      <c r="A26" s="91"/>
      <c r="B26" s="91"/>
      <c r="C26" s="91"/>
      <c r="D26" s="91"/>
      <c r="E26" s="91"/>
      <c r="F26" s="91"/>
      <c r="G26" s="91"/>
      <c r="H26" s="91"/>
      <c r="I26" s="91"/>
      <c r="J26" s="91"/>
    </row>
    <row r="27" spans="1:10" x14ac:dyDescent="0.4">
      <c r="A27" s="91"/>
      <c r="B27" s="91"/>
      <c r="C27" s="91"/>
      <c r="D27" s="91"/>
      <c r="E27" s="91"/>
      <c r="F27" s="91"/>
      <c r="G27" s="91"/>
      <c r="H27" s="91"/>
      <c r="I27" s="91"/>
      <c r="J27" s="91"/>
    </row>
    <row r="28" spans="1:10" x14ac:dyDescent="0.4">
      <c r="A28" s="91"/>
      <c r="B28" s="91"/>
      <c r="C28" s="91"/>
      <c r="D28" s="91"/>
      <c r="E28" s="91"/>
      <c r="F28" s="91"/>
      <c r="G28" s="91"/>
      <c r="H28" s="91"/>
      <c r="I28" s="91"/>
      <c r="J28" s="91"/>
    </row>
    <row r="29" spans="1:10" x14ac:dyDescent="0.4">
      <c r="A29" s="91"/>
      <c r="B29" s="91"/>
      <c r="C29" s="91"/>
      <c r="D29" s="91"/>
      <c r="E29" s="91"/>
      <c r="F29" s="91"/>
      <c r="G29" s="91"/>
      <c r="H29" s="91"/>
      <c r="I29" s="91"/>
      <c r="J29" s="91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landscape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赤嶺秀善</cp:lastModifiedBy>
  <cp:lastPrinted>2022-10-28T15:47:55Z</cp:lastPrinted>
  <dcterms:created xsi:type="dcterms:W3CDTF">2020-09-18T03:10:57Z</dcterms:created>
  <dcterms:modified xsi:type="dcterms:W3CDTF">2022-10-28T15:48:59Z</dcterms:modified>
</cp:coreProperties>
</file>