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7CBB3680-2146-405D-8038-0E70A62A1158}" xr6:coauthVersionLast="47" xr6:coauthVersionMax="47" xr10:uidLastSave="{00000000-0000-0000-0000-000000000000}"/>
  <bookViews>
    <workbookView xWindow="2850" yWindow="885" windowWidth="21600" windowHeight="1342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<sst xmlns="http://schemas.openxmlformats.org/spreadsheetml/2006/main" count="84" uniqueCount="73">
  <si>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</si>
  <si>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</si>
  <si>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</si>
  <si>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</si>
  <si>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</si>
  <si>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</si>
  <si>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</si>
  <si>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</si>
  <si>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</si>
  <si>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</si>
  <si>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</si>
  <si>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</si>
  <si>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</si>
  <si>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</si>
  <si>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</si>
  <si>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</si>
  <si>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</si>
  <si>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</si>
  <si>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</si>
  <si>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</si>
  <si>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</si>
  <si>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</si>
  <si>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</si>
  <si>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</si>
  <si>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</si>
  <si>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</si>
  <si>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</si>
  <si>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</si>
  <si>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</si>
  <si>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</si>
  <si>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</si>
  <si>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</si>
  <si>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</si>
  <si>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</si>
  <si>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</si>
  <si>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</si>
  <si>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</si>
  <si>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</si>
  <si>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</si>
  <si>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</si>
  <si>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</si>
  <si>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</si>
  <si>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</si>
  <si>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</si>
  <si>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</si>
  <si>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</si>
  <si>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</si>
  <si>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2022.2.28</t>
    <phoneticPr fontId="1"/>
  </si>
  <si>
    <t>2022.3.21</t>
    <phoneticPr fontId="1"/>
  </si>
  <si>
    <t>8.9回分です。</t>
    <rPh sb="3" eb="5">
      <t>カイブン</t>
    </rPh>
    <phoneticPr fontId="1"/>
  </si>
  <si>
    <t>2022.4.8</t>
    <phoneticPr fontId="1"/>
  </si>
  <si>
    <t>2022.4.14</t>
    <phoneticPr fontId="1"/>
  </si>
  <si>
    <t>2022.4.20</t>
    <phoneticPr fontId="1"/>
  </si>
  <si>
    <t>9.10.11回分です。</t>
    <rPh sb="7" eb="9">
      <t>カイブン</t>
    </rPh>
    <phoneticPr fontId="1"/>
  </si>
  <si>
    <t>2022.4.29</t>
    <phoneticPr fontId="1"/>
  </si>
  <si>
    <t>2022.5.3</t>
    <phoneticPr fontId="1"/>
  </si>
  <si>
    <t>2022.5.26</t>
    <phoneticPr fontId="1"/>
  </si>
  <si>
    <t>12.13.14回分です。</t>
    <rPh sb="8" eb="10">
      <t>カイブン</t>
    </rPh>
    <phoneticPr fontId="1"/>
  </si>
  <si>
    <t>2022.5.23</t>
    <phoneticPr fontId="1"/>
  </si>
  <si>
    <t>2022.5.25</t>
    <phoneticPr fontId="1"/>
  </si>
  <si>
    <t>2022.5.27</t>
    <phoneticPr fontId="1"/>
  </si>
  <si>
    <t>5/16でした。</t>
    <phoneticPr fontId="1"/>
  </si>
  <si>
    <t>15.16.17回分です。</t>
    <rPh sb="8" eb="10">
      <t>カイブン</t>
    </rPh>
    <phoneticPr fontId="1"/>
  </si>
  <si>
    <t>2022.6.15</t>
    <phoneticPr fontId="1"/>
  </si>
  <si>
    <t>2022.6.20</t>
    <phoneticPr fontId="1"/>
  </si>
  <si>
    <t>2022.6.29</t>
    <phoneticPr fontId="1"/>
  </si>
  <si>
    <t>18.19.20.21回分です。</t>
    <rPh sb="11" eb="13">
      <t>カイブン</t>
    </rPh>
    <phoneticPr fontId="1"/>
  </si>
  <si>
    <t>2022.6.30</t>
    <phoneticPr fontId="1"/>
  </si>
  <si>
    <t>2022.8.1</t>
    <phoneticPr fontId="1"/>
  </si>
  <si>
    <t>22.23.24.回分です。</t>
    <rPh sb="9" eb="11">
      <t>カイブン</t>
    </rPh>
    <phoneticPr fontId="1"/>
  </si>
  <si>
    <t>2022.8.5</t>
    <phoneticPr fontId="1"/>
  </si>
  <si>
    <t>2022.8.23</t>
    <phoneticPr fontId="1"/>
  </si>
  <si>
    <t>PB 判断を間違う時がある。まだまだ検証が足りないです。</t>
    <rPh sb="3" eb="5">
      <t>ハンダン</t>
    </rPh>
    <rPh sb="6" eb="8">
      <t>マチガ</t>
    </rPh>
    <rPh sb="9" eb="10">
      <t>トキ</t>
    </rPh>
    <rPh sb="18" eb="20">
      <t>ケンショウ</t>
    </rPh>
    <rPh sb="21" eb="22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</si>
</sst>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633C609E-8348-214D-1E94-4745DF569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Normal="100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F38" sqref="F3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110030.01141423307</v>
      </c>
      <c r="H16" s="20">
        <f t="shared" si="3"/>
        <v>105572.81429245741</v>
      </c>
      <c r="I16" s="20">
        <f t="shared" si="4"/>
        <v>111766.17754786574</v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4038.2847845894225</v>
      </c>
      <c r="N16" s="42">
        <f t="shared" si="15"/>
        <v>4546.1977446512756</v>
      </c>
      <c r="O16" s="43">
        <f t="shared" si="16"/>
        <v>6326.3874083697583</v>
      </c>
      <c r="P16" s="20" t="s">
        <v>49</v>
      </c>
      <c r="Q16" s="20"/>
      <c r="R16" s="20"/>
    </row>
    <row r="17" spans="1:18" x14ac:dyDescent="0.4">
      <c r="A17" s="7">
        <v>9</v>
      </c>
      <c r="B17" s="4" t="s">
        <v>48</v>
      </c>
      <c r="C17" s="44">
        <v>1</v>
      </c>
      <c r="D17" s="53">
        <v>1.27</v>
      </c>
      <c r="E17" s="54">
        <v>1.5</v>
      </c>
      <c r="F17" s="78">
        <v>2</v>
      </c>
      <c r="G17" s="20">
        <f t="shared" si="2"/>
        <v>114222.15484911535</v>
      </c>
      <c r="H17" s="20">
        <f t="shared" si="3"/>
        <v>110323.59093561799</v>
      </c>
      <c r="I17" s="20">
        <f t="shared" si="4"/>
        <v>118472.14820073768</v>
      </c>
      <c r="J17" s="41">
        <f t="shared" si="11"/>
        <v>3300.9003424269922</v>
      </c>
      <c r="K17" s="42">
        <f t="shared" si="12"/>
        <v>3167.1844287737222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4750.7766431605833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 t="s">
        <v>50</v>
      </c>
      <c r="C18" s="44">
        <v>1</v>
      </c>
      <c r="D18" s="53">
        <v>1.27</v>
      </c>
      <c r="E18" s="54">
        <v>1.5</v>
      </c>
      <c r="F18" s="78">
        <v>2</v>
      </c>
      <c r="G18" s="20">
        <f t="shared" si="2"/>
        <v>118574.01894886665</v>
      </c>
      <c r="H18" s="20">
        <f t="shared" si="3"/>
        <v>115288.1525277208</v>
      </c>
      <c r="I18" s="20">
        <f t="shared" si="4"/>
        <v>125580.47709278193</v>
      </c>
      <c r="J18" s="41">
        <f t="shared" si="11"/>
        <v>3426.6646454734605</v>
      </c>
      <c r="K18" s="42">
        <f t="shared" si="12"/>
        <v>3309.7077280685394</v>
      </c>
      <c r="L18" s="43">
        <f t="shared" si="13"/>
        <v>3554.1644460221301</v>
      </c>
      <c r="M18" s="41">
        <f t="shared" si="14"/>
        <v>4351.8640997512948</v>
      </c>
      <c r="N18" s="42">
        <f t="shared" si="15"/>
        <v>4964.5615921028093</v>
      </c>
      <c r="O18" s="43">
        <f t="shared" si="16"/>
        <v>7108.3288920442601</v>
      </c>
      <c r="P18" s="20" t="s">
        <v>53</v>
      </c>
      <c r="Q18" s="20"/>
      <c r="R18" s="20"/>
    </row>
    <row r="19" spans="1:18" x14ac:dyDescent="0.4">
      <c r="A19" s="7">
        <v>11</v>
      </c>
      <c r="B19" s="4" t="s">
        <v>51</v>
      </c>
      <c r="C19" s="44">
        <v>1</v>
      </c>
      <c r="D19" s="53">
        <v>1.27</v>
      </c>
      <c r="E19" s="54">
        <v>1.5</v>
      </c>
      <c r="F19" s="78">
        <v>2</v>
      </c>
      <c r="G19" s="20">
        <f t="shared" si="2"/>
        <v>123091.68907081847</v>
      </c>
      <c r="H19" s="20">
        <f t="shared" si="3"/>
        <v>120476.11939146824</v>
      </c>
      <c r="I19" s="20">
        <f t="shared" si="4"/>
        <v>133115.30571834886</v>
      </c>
      <c r="J19" s="41">
        <f t="shared" si="11"/>
        <v>3557.2205684659993</v>
      </c>
      <c r="K19" s="42">
        <f t="shared" si="12"/>
        <v>3458.644575831624</v>
      </c>
      <c r="L19" s="43">
        <f t="shared" si="13"/>
        <v>3767.4143127834577</v>
      </c>
      <c r="M19" s="41">
        <f t="shared" si="14"/>
        <v>4517.6701219518191</v>
      </c>
      <c r="N19" s="42">
        <f t="shared" si="15"/>
        <v>5187.966863747436</v>
      </c>
      <c r="O19" s="43">
        <f t="shared" si="16"/>
        <v>7534.8286255669154</v>
      </c>
      <c r="P19" s="20"/>
      <c r="Q19" s="20"/>
      <c r="R19" s="20"/>
    </row>
    <row r="20" spans="1:18" x14ac:dyDescent="0.4">
      <c r="A20" s="7">
        <v>12</v>
      </c>
      <c r="B20" s="4" t="s">
        <v>52</v>
      </c>
      <c r="C20" s="44">
        <v>1</v>
      </c>
      <c r="D20" s="53">
        <v>-1</v>
      </c>
      <c r="E20" s="54">
        <v>-1</v>
      </c>
      <c r="F20" s="55">
        <v>-1</v>
      </c>
      <c r="G20" s="20">
        <f t="shared" si="2"/>
        <v>119398.93839869391</v>
      </c>
      <c r="H20" s="20">
        <f t="shared" si="3"/>
        <v>116861.83580972419</v>
      </c>
      <c r="I20" s="20">
        <f t="shared" si="4"/>
        <v>129121.84654679839</v>
      </c>
      <c r="J20" s="41">
        <f t="shared" si="11"/>
        <v>3692.7506721245536</v>
      </c>
      <c r="K20" s="42">
        <f t="shared" si="12"/>
        <v>3614.2835817440468</v>
      </c>
      <c r="L20" s="43">
        <f t="shared" si="13"/>
        <v>3993.4591715504657</v>
      </c>
      <c r="M20" s="41">
        <f t="shared" si="14"/>
        <v>-3692.7506721245536</v>
      </c>
      <c r="N20" s="42">
        <f t="shared" si="15"/>
        <v>-3614.2835817440468</v>
      </c>
      <c r="O20" s="43">
        <f t="shared" si="16"/>
        <v>-3993.4591715504657</v>
      </c>
      <c r="P20" s="20"/>
      <c r="Q20" s="20"/>
      <c r="R20" s="20"/>
    </row>
    <row r="21" spans="1:18" x14ac:dyDescent="0.4">
      <c r="A21" s="7">
        <v>13</v>
      </c>
      <c r="B21" s="4" t="s">
        <v>54</v>
      </c>
      <c r="C21" s="44">
        <v>1</v>
      </c>
      <c r="D21" s="53">
        <v>-1</v>
      </c>
      <c r="E21" s="54">
        <v>-1</v>
      </c>
      <c r="F21" s="55">
        <v>-1</v>
      </c>
      <c r="G21" s="20">
        <f t="shared" si="2"/>
        <v>115816.97024673309</v>
      </c>
      <c r="H21" s="20">
        <f t="shared" si="3"/>
        <v>113355.98073543246</v>
      </c>
      <c r="I21" s="20">
        <f t="shared" si="4"/>
        <v>125248.19115039444</v>
      </c>
      <c r="J21" s="41">
        <f t="shared" si="11"/>
        <v>3581.9681519608171</v>
      </c>
      <c r="K21" s="42">
        <f t="shared" si="12"/>
        <v>3505.8550742917255</v>
      </c>
      <c r="L21" s="43">
        <f t="shared" si="13"/>
        <v>3873.6553964039517</v>
      </c>
      <c r="M21" s="41">
        <f t="shared" si="14"/>
        <v>-3581.9681519608171</v>
      </c>
      <c r="N21" s="42">
        <f t="shared" si="15"/>
        <v>-3505.8550742917255</v>
      </c>
      <c r="O21" s="43">
        <f t="shared" si="16"/>
        <v>-3873.6553964039517</v>
      </c>
      <c r="P21" s="20" t="s">
        <v>57</v>
      </c>
      <c r="Q21" s="20"/>
      <c r="R21" s="20"/>
    </row>
    <row r="22" spans="1:18" x14ac:dyDescent="0.4">
      <c r="A22" s="7">
        <v>14</v>
      </c>
      <c r="B22" s="4" t="s">
        <v>55</v>
      </c>
      <c r="C22" s="44">
        <v>1</v>
      </c>
      <c r="D22" s="53">
        <v>-1</v>
      </c>
      <c r="E22" s="54">
        <v>-1</v>
      </c>
      <c r="F22" s="55">
        <v>-1</v>
      </c>
      <c r="G22" s="20">
        <f t="shared" si="2"/>
        <v>112342.46113933111</v>
      </c>
      <c r="H22" s="20">
        <f t="shared" si="3"/>
        <v>109955.30131336949</v>
      </c>
      <c r="I22" s="20">
        <f t="shared" si="4"/>
        <v>121490.74541588261</v>
      </c>
      <c r="J22" s="41">
        <f t="shared" si="11"/>
        <v>3474.5091074019929</v>
      </c>
      <c r="K22" s="42">
        <f t="shared" si="12"/>
        <v>3400.6794220629736</v>
      </c>
      <c r="L22" s="43">
        <f t="shared" si="13"/>
        <v>3757.4457345118331</v>
      </c>
      <c r="M22" s="41">
        <f t="shared" si="14"/>
        <v>-3474.5091074019929</v>
      </c>
      <c r="N22" s="42">
        <f t="shared" si="15"/>
        <v>-3400.6794220629736</v>
      </c>
      <c r="O22" s="43">
        <f t="shared" si="16"/>
        <v>-3757.4457345118331</v>
      </c>
      <c r="P22" s="20"/>
      <c r="Q22" s="20"/>
      <c r="R22" s="20"/>
    </row>
    <row r="23" spans="1:18" x14ac:dyDescent="0.4">
      <c r="A23" s="7">
        <v>15</v>
      </c>
      <c r="B23" s="4" t="s">
        <v>56</v>
      </c>
      <c r="C23" s="44">
        <v>1</v>
      </c>
      <c r="D23" s="53">
        <v>1.27</v>
      </c>
      <c r="E23" s="54">
        <v>1.5</v>
      </c>
      <c r="F23" s="73">
        <v>2</v>
      </c>
      <c r="G23" s="20">
        <f t="shared" si="2"/>
        <v>116622.70890873962</v>
      </c>
      <c r="H23" s="20">
        <f t="shared" si="3"/>
        <v>114903.28987247111</v>
      </c>
      <c r="I23" s="20">
        <f t="shared" si="4"/>
        <v>128780.19014083558</v>
      </c>
      <c r="J23" s="41">
        <f t="shared" si="11"/>
        <v>3370.2738341799331</v>
      </c>
      <c r="K23" s="42">
        <f t="shared" si="12"/>
        <v>3298.6590394010846</v>
      </c>
      <c r="L23" s="43">
        <f t="shared" si="13"/>
        <v>3644.7223624764783</v>
      </c>
      <c r="M23" s="41">
        <f t="shared" si="14"/>
        <v>4280.2477694085155</v>
      </c>
      <c r="N23" s="42">
        <f t="shared" si="15"/>
        <v>4947.9885591016264</v>
      </c>
      <c r="O23" s="43">
        <f t="shared" si="16"/>
        <v>7289.4447249529567</v>
      </c>
      <c r="P23" s="20" t="s">
        <v>61</v>
      </c>
      <c r="Q23" s="20"/>
      <c r="R23" s="20"/>
    </row>
    <row r="24" spans="1:18" x14ac:dyDescent="0.4">
      <c r="A24" s="7">
        <v>16</v>
      </c>
      <c r="B24" s="4" t="s">
        <v>58</v>
      </c>
      <c r="C24" s="44">
        <v>1</v>
      </c>
      <c r="D24" s="53">
        <v>-1</v>
      </c>
      <c r="E24" s="54">
        <v>-1</v>
      </c>
      <c r="F24" s="55">
        <v>-1</v>
      </c>
      <c r="G24" s="20">
        <f t="shared" si="2"/>
        <v>113124.02764147743</v>
      </c>
      <c r="H24" s="20">
        <f t="shared" si="3"/>
        <v>111456.19117629698</v>
      </c>
      <c r="I24" s="20">
        <f t="shared" si="4"/>
        <v>124916.78443661051</v>
      </c>
      <c r="J24" s="41">
        <f t="shared" si="11"/>
        <v>3498.6812672621882</v>
      </c>
      <c r="K24" s="42">
        <f t="shared" si="12"/>
        <v>3447.0986961741332</v>
      </c>
      <c r="L24" s="43">
        <f t="shared" si="13"/>
        <v>3863.405704225067</v>
      </c>
      <c r="M24" s="41">
        <f t="shared" si="14"/>
        <v>-3498.6812672621882</v>
      </c>
      <c r="N24" s="42">
        <f t="shared" si="15"/>
        <v>-3447.0986961741332</v>
      </c>
      <c r="O24" s="43">
        <f t="shared" si="16"/>
        <v>-3863.405704225067</v>
      </c>
      <c r="P24" s="20" t="s">
        <v>62</v>
      </c>
      <c r="Q24" s="20"/>
      <c r="R24" s="20"/>
    </row>
    <row r="25" spans="1:18" x14ac:dyDescent="0.4">
      <c r="A25" s="7">
        <v>17</v>
      </c>
      <c r="B25" s="4" t="s">
        <v>59</v>
      </c>
      <c r="C25" s="44">
        <v>2</v>
      </c>
      <c r="D25" s="53">
        <v>-1</v>
      </c>
      <c r="E25" s="54">
        <v>-1</v>
      </c>
      <c r="F25" s="55">
        <v>-1</v>
      </c>
      <c r="G25" s="20">
        <f t="shared" si="2"/>
        <v>109730.3068122331</v>
      </c>
      <c r="H25" s="20">
        <f t="shared" si="3"/>
        <v>108112.50544100808</v>
      </c>
      <c r="I25" s="20">
        <f t="shared" si="4"/>
        <v>121169.2809035122</v>
      </c>
      <c r="J25" s="41">
        <f t="shared" si="11"/>
        <v>3393.7208292443229</v>
      </c>
      <c r="K25" s="42">
        <f t="shared" si="12"/>
        <v>3343.6857352889092</v>
      </c>
      <c r="L25" s="43">
        <f t="shared" si="13"/>
        <v>3747.5035330983151</v>
      </c>
      <c r="M25" s="41">
        <f t="shared" si="14"/>
        <v>-3393.7208292443229</v>
      </c>
      <c r="N25" s="42">
        <f t="shared" si="15"/>
        <v>-3343.6857352889092</v>
      </c>
      <c r="O25" s="43">
        <f t="shared" si="16"/>
        <v>-3747.5035330983151</v>
      </c>
      <c r="P25" s="20"/>
      <c r="Q25" s="20"/>
      <c r="R25" s="20"/>
    </row>
    <row r="26" spans="1:18" x14ac:dyDescent="0.4">
      <c r="A26" s="7">
        <v>18</v>
      </c>
      <c r="B26" s="4" t="s">
        <v>60</v>
      </c>
      <c r="C26" s="44">
        <v>1</v>
      </c>
      <c r="D26" s="53">
        <v>1.27</v>
      </c>
      <c r="E26" s="54">
        <v>1.5</v>
      </c>
      <c r="F26" s="78">
        <v>2</v>
      </c>
      <c r="G26" s="20">
        <f t="shared" si="2"/>
        <v>113911.03150177919</v>
      </c>
      <c r="H26" s="20">
        <f t="shared" si="3"/>
        <v>112977.56818585344</v>
      </c>
      <c r="I26" s="20">
        <f t="shared" si="4"/>
        <v>128439.43775772293</v>
      </c>
      <c r="J26" s="41">
        <f t="shared" si="11"/>
        <v>3291.909204366993</v>
      </c>
      <c r="K26" s="42">
        <f t="shared" si="12"/>
        <v>3243.3751632302424</v>
      </c>
      <c r="L26" s="43">
        <f t="shared" si="13"/>
        <v>3635.0784271053658</v>
      </c>
      <c r="M26" s="41">
        <f t="shared" si="14"/>
        <v>4180.7246895460812</v>
      </c>
      <c r="N26" s="42">
        <f t="shared" si="15"/>
        <v>4865.0627448453633</v>
      </c>
      <c r="O26" s="43">
        <f t="shared" si="16"/>
        <v>7270.1568542107316</v>
      </c>
      <c r="P26" s="20"/>
      <c r="Q26" s="20"/>
      <c r="R26" s="20"/>
    </row>
    <row r="27" spans="1:18" x14ac:dyDescent="0.4">
      <c r="A27" s="7">
        <v>19</v>
      </c>
      <c r="B27" s="4" t="s">
        <v>63</v>
      </c>
      <c r="C27" s="44">
        <v>2</v>
      </c>
      <c r="D27" s="53">
        <v>-1</v>
      </c>
      <c r="E27" s="54">
        <v>-1</v>
      </c>
      <c r="F27" s="55">
        <v>-1</v>
      </c>
      <c r="G27" s="20">
        <f t="shared" si="2"/>
        <v>110493.70055672582</v>
      </c>
      <c r="H27" s="20">
        <f t="shared" si="3"/>
        <v>109588.24114027784</v>
      </c>
      <c r="I27" s="20">
        <f t="shared" si="4"/>
        <v>124586.25462499124</v>
      </c>
      <c r="J27" s="41">
        <f t="shared" si="11"/>
        <v>3417.3309450533757</v>
      </c>
      <c r="K27" s="42">
        <f t="shared" si="12"/>
        <v>3389.3270455756028</v>
      </c>
      <c r="L27" s="43">
        <f t="shared" si="13"/>
        <v>3853.1831327316877</v>
      </c>
      <c r="M27" s="41">
        <f t="shared" si="14"/>
        <v>-3417.3309450533757</v>
      </c>
      <c r="N27" s="42">
        <f t="shared" si="15"/>
        <v>-3389.3270455756028</v>
      </c>
      <c r="O27" s="43">
        <f t="shared" si="16"/>
        <v>-3853.1831327316877</v>
      </c>
      <c r="P27" s="20" t="s">
        <v>66</v>
      </c>
      <c r="Q27" s="20"/>
      <c r="R27" s="20"/>
    </row>
    <row r="28" spans="1:18" x14ac:dyDescent="0.4">
      <c r="A28" s="7">
        <v>20</v>
      </c>
      <c r="B28" s="4" t="s">
        <v>64</v>
      </c>
      <c r="C28" s="44">
        <v>1</v>
      </c>
      <c r="D28" s="53">
        <v>1.27</v>
      </c>
      <c r="E28" s="54">
        <v>1.5</v>
      </c>
      <c r="F28" s="55">
        <v>2</v>
      </c>
      <c r="G28" s="20">
        <f t="shared" si="2"/>
        <v>114703.51054793707</v>
      </c>
      <c r="H28" s="20">
        <f t="shared" si="3"/>
        <v>114519.71199159035</v>
      </c>
      <c r="I28" s="20">
        <f t="shared" si="4"/>
        <v>132061.42990249072</v>
      </c>
      <c r="J28" s="41">
        <f t="shared" si="11"/>
        <v>3314.8110167017744</v>
      </c>
      <c r="K28" s="42">
        <f t="shared" si="12"/>
        <v>3287.6472342083348</v>
      </c>
      <c r="L28" s="43">
        <f t="shared" si="13"/>
        <v>3737.5876387497369</v>
      </c>
      <c r="M28" s="41">
        <f t="shared" si="14"/>
        <v>4209.8099912112539</v>
      </c>
      <c r="N28" s="42">
        <f t="shared" si="15"/>
        <v>4931.4708513125024</v>
      </c>
      <c r="O28" s="43">
        <f t="shared" si="16"/>
        <v>7475.1752774994739</v>
      </c>
      <c r="P28" s="20"/>
      <c r="Q28" s="20"/>
      <c r="R28" s="20"/>
    </row>
    <row r="29" spans="1:18" x14ac:dyDescent="0.4">
      <c r="A29" s="7">
        <v>21</v>
      </c>
      <c r="B29" s="4" t="s">
        <v>65</v>
      </c>
      <c r="C29" s="44">
        <v>2</v>
      </c>
      <c r="D29" s="53">
        <v>-1</v>
      </c>
      <c r="E29" s="54">
        <v>-1</v>
      </c>
      <c r="F29" s="73">
        <v>-1</v>
      </c>
      <c r="G29" s="20">
        <f t="shared" si="2"/>
        <v>111262.40523149895</v>
      </c>
      <c r="H29" s="20">
        <f t="shared" si="3"/>
        <v>111084.12063184264</v>
      </c>
      <c r="I29" s="20">
        <f t="shared" si="4"/>
        <v>128099.587005416</v>
      </c>
      <c r="J29" s="41">
        <f t="shared" si="11"/>
        <v>3441.1053164381119</v>
      </c>
      <c r="K29" s="42">
        <f t="shared" si="12"/>
        <v>3435.5913597477102</v>
      </c>
      <c r="L29" s="43">
        <f t="shared" si="13"/>
        <v>3961.8428970747213</v>
      </c>
      <c r="M29" s="41">
        <f t="shared" si="14"/>
        <v>-3441.1053164381119</v>
      </c>
      <c r="N29" s="42">
        <f t="shared" si="15"/>
        <v>-3435.5913597477102</v>
      </c>
      <c r="O29" s="43">
        <f t="shared" si="16"/>
        <v>-3961.8428970747213</v>
      </c>
      <c r="P29" s="20"/>
      <c r="Q29" s="20"/>
      <c r="R29" s="20"/>
    </row>
    <row r="30" spans="1:18" x14ac:dyDescent="0.4">
      <c r="A30" s="7">
        <v>22</v>
      </c>
      <c r="B30" s="4" t="s">
        <v>67</v>
      </c>
      <c r="C30" s="44">
        <v>2</v>
      </c>
      <c r="D30" s="53">
        <v>1.27</v>
      </c>
      <c r="E30" s="54">
        <v>1.5</v>
      </c>
      <c r="F30" s="73">
        <v>2</v>
      </c>
      <c r="G30" s="20">
        <f t="shared" si="2"/>
        <v>115501.50287081907</v>
      </c>
      <c r="H30" s="20">
        <f t="shared" si="3"/>
        <v>116082.90606027556</v>
      </c>
      <c r="I30" s="20">
        <f t="shared" si="4"/>
        <v>135785.56222574096</v>
      </c>
      <c r="J30" s="41">
        <f t="shared" si="11"/>
        <v>3337.8721569449685</v>
      </c>
      <c r="K30" s="42">
        <f t="shared" si="12"/>
        <v>3332.5236189552793</v>
      </c>
      <c r="L30" s="43">
        <f t="shared" si="13"/>
        <v>3842.98761016248</v>
      </c>
      <c r="M30" s="41">
        <f t="shared" si="14"/>
        <v>4239.0976393201099</v>
      </c>
      <c r="N30" s="42">
        <f t="shared" si="15"/>
        <v>4998.7854284329187</v>
      </c>
      <c r="O30" s="43">
        <f t="shared" si="16"/>
        <v>7685.97522032496</v>
      </c>
      <c r="P30" s="20"/>
      <c r="Q30" s="20"/>
      <c r="R30" s="20"/>
    </row>
    <row r="31" spans="1:18" x14ac:dyDescent="0.4">
      <c r="A31" s="7">
        <v>23</v>
      </c>
      <c r="B31" s="4" t="s">
        <v>68</v>
      </c>
      <c r="C31" s="44">
        <v>2</v>
      </c>
      <c r="D31" s="53">
        <v>1.27</v>
      </c>
      <c r="E31" s="54">
        <v>1.5</v>
      </c>
      <c r="F31" s="55">
        <v>2</v>
      </c>
      <c r="G31" s="20">
        <f t="shared" si="2"/>
        <v>119902.11013019727</v>
      </c>
      <c r="H31" s="20">
        <f t="shared" si="3"/>
        <v>121306.63683298796</v>
      </c>
      <c r="I31" s="20">
        <f t="shared" si="4"/>
        <v>143932.69595928543</v>
      </c>
      <c r="J31" s="41">
        <f t="shared" si="11"/>
        <v>3465.0450861245718</v>
      </c>
      <c r="K31" s="42">
        <f t="shared" si="12"/>
        <v>3482.487181808267</v>
      </c>
      <c r="L31" s="43">
        <f t="shared" si="13"/>
        <v>4073.5668667722284</v>
      </c>
      <c r="M31" s="41">
        <f t="shared" si="14"/>
        <v>4400.6072593782064</v>
      </c>
      <c r="N31" s="42">
        <f t="shared" si="15"/>
        <v>5223.7307727124007</v>
      </c>
      <c r="O31" s="43">
        <f t="shared" si="16"/>
        <v>8147.1337335444568</v>
      </c>
      <c r="P31" s="20" t="s">
        <v>69</v>
      </c>
      <c r="Q31" s="20"/>
      <c r="R31" s="20"/>
    </row>
    <row r="32" spans="1:18" x14ac:dyDescent="0.4">
      <c r="A32" s="7">
        <v>24</v>
      </c>
      <c r="B32" s="4" t="s">
        <v>70</v>
      </c>
      <c r="C32" s="44">
        <v>2</v>
      </c>
      <c r="D32" s="53">
        <v>-1</v>
      </c>
      <c r="E32" s="54">
        <v>-1</v>
      </c>
      <c r="F32" s="55">
        <v>-1</v>
      </c>
      <c r="G32" s="20">
        <f t="shared" si="2"/>
        <v>116305.04682629135</v>
      </c>
      <c r="H32" s="20">
        <f t="shared" si="3"/>
        <v>117667.43772799833</v>
      </c>
      <c r="I32" s="20">
        <f t="shared" si="4"/>
        <v>139614.71508050687</v>
      </c>
      <c r="J32" s="41">
        <f t="shared" si="11"/>
        <v>3597.063303905918</v>
      </c>
      <c r="K32" s="42">
        <f t="shared" si="12"/>
        <v>3639.1991049896387</v>
      </c>
      <c r="L32" s="43">
        <f t="shared" si="13"/>
        <v>4317.9808787785623</v>
      </c>
      <c r="M32" s="41">
        <f t="shared" si="14"/>
        <v>-3597.063303905918</v>
      </c>
      <c r="N32" s="42">
        <f t="shared" si="15"/>
        <v>-3639.1991049896387</v>
      </c>
      <c r="O32" s="43">
        <f t="shared" si="16"/>
        <v>-4317.9808787785623</v>
      </c>
      <c r="P32" s="20"/>
      <c r="Q32" s="20"/>
      <c r="R32" s="20"/>
    </row>
    <row r="33" spans="1:18" x14ac:dyDescent="0.4">
      <c r="A33" s="7">
        <v>25</v>
      </c>
      <c r="B33" s="4" t="s">
        <v>71</v>
      </c>
      <c r="C33" s="44">
        <v>2</v>
      </c>
      <c r="D33" s="53">
        <v>1.27</v>
      </c>
      <c r="E33" s="54">
        <v>1.5</v>
      </c>
      <c r="F33" s="55">
        <v>-1</v>
      </c>
      <c r="G33" s="20">
        <f t="shared" si="2"/>
        <v>120736.26911037305</v>
      </c>
      <c r="H33" s="20">
        <f t="shared" si="3"/>
        <v>122962.47242575826</v>
      </c>
      <c r="I33" s="20">
        <f t="shared" si="4"/>
        <v>135426.27362809167</v>
      </c>
      <c r="J33" s="41">
        <f t="shared" si="11"/>
        <v>3489.1514047887404</v>
      </c>
      <c r="K33" s="42">
        <f t="shared" si="12"/>
        <v>3530.0231318399497</v>
      </c>
      <c r="L33" s="43">
        <f t="shared" si="13"/>
        <v>4188.4414524152062</v>
      </c>
      <c r="M33" s="41">
        <f t="shared" si="14"/>
        <v>4431.2222840817003</v>
      </c>
      <c r="N33" s="42">
        <f t="shared" si="15"/>
        <v>5295.0346977599247</v>
      </c>
      <c r="O33" s="43">
        <f t="shared" si="16"/>
        <v>-4188.4414524152062</v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>
        <f t="shared" si="11"/>
        <v>3622.0880733111912</v>
      </c>
      <c r="K34" s="42">
        <f t="shared" si="12"/>
        <v>3688.8741727727474</v>
      </c>
      <c r="L34" s="43">
        <f t="shared" si="13"/>
        <v>4062.78820884275</v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14</v>
      </c>
      <c r="E59" s="1">
        <f>COUNTIF(E9:E58,1.5)</f>
        <v>13</v>
      </c>
      <c r="F59" s="6">
        <f>COUNTIF(F9:F58,2)</f>
        <v>12</v>
      </c>
      <c r="G59" s="65">
        <f>M59+G8</f>
        <v>120736.26911037305</v>
      </c>
      <c r="H59" s="18">
        <f>N59+H8</f>
        <v>122962.47242575823</v>
      </c>
      <c r="I59" s="19">
        <f>O59+I8</f>
        <v>135426.27362809164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20736.26911037305</v>
      </c>
      <c r="N59" s="75">
        <f>SUM(N9:N58)</f>
        <v>22962.472425758227</v>
      </c>
      <c r="O59" s="76">
        <f>SUM(O9:O58)</f>
        <v>35426.273628091643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11</v>
      </c>
      <c r="E60" s="1">
        <f>COUNTIF(E9:E58,-1)</f>
        <v>12</v>
      </c>
      <c r="F60" s="6">
        <f>COUNTIF(F9:F58,-1)</f>
        <v>13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1.2073626911037305</v>
      </c>
      <c r="H61" s="70">
        <f t="shared" ref="H61" si="21">H59/H8</f>
        <v>1.2296247242575822</v>
      </c>
      <c r="I61" s="71">
        <f>I59/I8</f>
        <v>1.3542627362809165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0.56000000000000005</v>
      </c>
      <c r="E62" s="67">
        <f t="shared" si="22"/>
        <v>0.52</v>
      </c>
      <c r="F62" s="68">
        <f>F59/(F59+F60+F61)</f>
        <v>0.48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72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2022-10-28T15:47:55Z</cp:lastPrinted>
  <dcterms:created xsi:type="dcterms:W3CDTF">2020-09-18T03:10:57Z</dcterms:created>
  <dcterms:modified xsi:type="dcterms:W3CDTF">2022-10-30T13:14:45Z</dcterms:modified>
</cp:coreProperties>
</file>