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00557062-E60B-4021-926E-CF3B1670DF9D}" xr6:coauthVersionLast="47" xr6:coauthVersionMax="47" xr10:uidLastSave="{00000000-0000-0000-0000-000000000000}"/>
  <bookViews>
    <workbookView xWindow="5655" yWindow="1245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<sst xmlns="http://schemas.openxmlformats.org/spreadsheetml/2006/main" count="67" uniqueCount="56">
  <si>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</si>
  <si>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</si>
  <si>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</si>
  <si>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</si>
  <si>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</si>
  <si>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</si>
  <si>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</si>
  <si>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</si>
  <si>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</si>
  <si>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</si>
  <si>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</si>
  <si>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</si>
  <si>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</si>
  <si>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</si>
  <si>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</si>
  <si>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</si>
  <si>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</si>
  <si>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</si>
  <si>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</si>
  <si>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</si>
  <si>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</si>
  <si>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</si>
  <si>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</si>
  <si>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</si>
  <si>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</si>
  <si>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</si>
  <si>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</si>
  <si>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</si>
  <si>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</si>
  <si>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</si>
  <si>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</si>
  <si>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</si>
  <si>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</si>
  <si>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</si>
  <si>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</si>
  <si>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</si>
  <si>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</si>
  <si>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</si>
  <si>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</si>
  <si>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</si>
  <si>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</si>
  <si>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</si>
  <si>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</si>
  <si>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2021.6.60</t>
    <phoneticPr fontId="1"/>
  </si>
  <si>
    <t>2021.8.5</t>
    <phoneticPr fontId="1"/>
  </si>
  <si>
    <t>33.34回目です。</t>
    <rPh sb="5" eb="7">
      <t>カイメ</t>
    </rPh>
    <phoneticPr fontId="1"/>
  </si>
  <si>
    <t>2021.8.18</t>
    <phoneticPr fontId="1"/>
  </si>
  <si>
    <t>2021.9.17</t>
    <phoneticPr fontId="1"/>
  </si>
  <si>
    <t>35.36回目です。</t>
    <rPh sb="5" eb="7">
      <t>カイメ</t>
    </rPh>
    <phoneticPr fontId="1"/>
  </si>
  <si>
    <t>2021.9.28</t>
    <phoneticPr fontId="1"/>
  </si>
  <si>
    <t>2021.10.7</t>
    <phoneticPr fontId="1"/>
  </si>
  <si>
    <t>37.38回目です。</t>
    <rPh sb="5" eb="7">
      <t>カイメ</t>
    </rPh>
    <phoneticPr fontId="1"/>
  </si>
  <si>
    <t>2022.2.11</t>
    <phoneticPr fontId="1"/>
  </si>
  <si>
    <t>2022.3.1</t>
    <phoneticPr fontId="1"/>
  </si>
  <si>
    <t>39.40回目です。</t>
    <rPh sb="5" eb="7">
      <t>カイメ</t>
    </rPh>
    <phoneticPr fontId="1"/>
  </si>
  <si>
    <t>39回目はレンジからBBが開き始めたところでPBがでたのでエントリーした。40回目はBBが閉じたところで、パーフェクトオーダーになりPB出現でエントリーした。</t>
    <rPh sb="2" eb="4">
      <t>カイメ</t>
    </rPh>
    <rPh sb="13" eb="14">
      <t>ヒラ</t>
    </rPh>
    <rPh sb="15" eb="16">
      <t>ハジ</t>
    </rPh>
    <rPh sb="39" eb="41">
      <t>カイメ</t>
    </rPh>
    <rPh sb="45" eb="46">
      <t>ト</t>
    </rPh>
    <rPh sb="68" eb="70">
      <t>シュツゲン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</si>
</sst>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9647327-66EE-7F29-83E7-47A6A7E57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9" sqref="F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 t="s">
        <v>43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45</v>
      </c>
      <c r="Q12" s="20"/>
      <c r="R12" s="20"/>
    </row>
    <row r="13" spans="1:18" x14ac:dyDescent="0.4">
      <c r="A13" s="7">
        <v>5</v>
      </c>
      <c r="B13" s="4" t="s">
        <v>44</v>
      </c>
      <c r="C13" s="44">
        <v>2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46</v>
      </c>
      <c r="C14" s="44">
        <v>2</v>
      </c>
      <c r="D14" s="53">
        <v>-1</v>
      </c>
      <c r="E14" s="54">
        <v>-1</v>
      </c>
      <c r="F14" s="55">
        <v>-1</v>
      </c>
      <c r="G14" s="20">
        <f t="shared" si="2"/>
        <v>116941.23861646622</v>
      </c>
      <c r="H14" s="20">
        <f t="shared" si="3"/>
        <v>112204.07513280626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-3616.7393386535941</v>
      </c>
      <c r="N14" s="42">
        <f t="shared" si="15"/>
        <v>-3470.2291278187499</v>
      </c>
      <c r="O14" s="43">
        <f t="shared" si="16"/>
        <v>-3361.8808631999996</v>
      </c>
      <c r="P14" s="20" t="s">
        <v>48</v>
      </c>
      <c r="Q14" s="20"/>
      <c r="R14" s="20"/>
    </row>
    <row r="15" spans="1:18" x14ac:dyDescent="0.4">
      <c r="A15" s="7">
        <v>7</v>
      </c>
      <c r="B15" s="4" t="s">
        <v>47</v>
      </c>
      <c r="C15" s="44">
        <v>2</v>
      </c>
      <c r="D15" s="53">
        <v>1.27</v>
      </c>
      <c r="E15" s="54">
        <v>1.5</v>
      </c>
      <c r="F15" s="78">
        <v>2</v>
      </c>
      <c r="G15" s="20">
        <f t="shared" si="2"/>
        <v>121396.69980775358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3366.1222539841879</v>
      </c>
      <c r="L15" s="43">
        <f t="shared" si="13"/>
        <v>3261.0244373039995</v>
      </c>
      <c r="M15" s="41">
        <f t="shared" si="14"/>
        <v>4455.4611912873634</v>
      </c>
      <c r="N15" s="42">
        <f t="shared" si="15"/>
        <v>5049.183380976282</v>
      </c>
      <c r="O15" s="43">
        <f t="shared" si="16"/>
        <v>6522.0488746079991</v>
      </c>
      <c r="P15" s="20"/>
      <c r="Q15" s="20"/>
      <c r="R15" s="20"/>
    </row>
    <row r="16" spans="1:18" x14ac:dyDescent="0.4">
      <c r="A16" s="7">
        <v>8</v>
      </c>
      <c r="B16" s="4" t="s">
        <v>49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126021.91407042899</v>
      </c>
      <c r="H16" s="20">
        <f t="shared" si="3"/>
        <v>122529.65514690275</v>
      </c>
      <c r="I16" s="20">
        <f t="shared" si="4"/>
        <v>122136.23525849247</v>
      </c>
      <c r="J16" s="41">
        <f t="shared" si="11"/>
        <v>3641.9009942326074</v>
      </c>
      <c r="K16" s="42">
        <f t="shared" si="12"/>
        <v>3517.5977554134761</v>
      </c>
      <c r="L16" s="43">
        <f t="shared" si="13"/>
        <v>3456.6859035422394</v>
      </c>
      <c r="M16" s="41">
        <f t="shared" si="14"/>
        <v>4625.2142626754112</v>
      </c>
      <c r="N16" s="42">
        <f t="shared" si="15"/>
        <v>5276.3966331202137</v>
      </c>
      <c r="O16" s="43">
        <f t="shared" si="16"/>
        <v>6913.3718070844789</v>
      </c>
      <c r="P16" s="20" t="s">
        <v>51</v>
      </c>
      <c r="Q16" s="20"/>
      <c r="R16" s="20"/>
    </row>
    <row r="17" spans="1:18" x14ac:dyDescent="0.4">
      <c r="A17" s="7">
        <v>9</v>
      </c>
      <c r="B17" s="4" t="s">
        <v>50</v>
      </c>
      <c r="C17" s="44">
        <v>2</v>
      </c>
      <c r="D17" s="53">
        <v>-1</v>
      </c>
      <c r="E17" s="54">
        <v>-1</v>
      </c>
      <c r="F17" s="73">
        <v>-1</v>
      </c>
      <c r="G17" s="20">
        <f t="shared" si="2"/>
        <v>122241.25664831612</v>
      </c>
      <c r="H17" s="20">
        <f t="shared" si="3"/>
        <v>118853.76549249566</v>
      </c>
      <c r="I17" s="20">
        <f t="shared" si="4"/>
        <v>118472.14820073769</v>
      </c>
      <c r="J17" s="41">
        <f t="shared" si="11"/>
        <v>3780.6574221128694</v>
      </c>
      <c r="K17" s="42">
        <f t="shared" si="12"/>
        <v>3675.8896544070822</v>
      </c>
      <c r="L17" s="43">
        <f t="shared" si="13"/>
        <v>3664.0870577547739</v>
      </c>
      <c r="M17" s="41">
        <f t="shared" si="14"/>
        <v>-3780.6574221128694</v>
      </c>
      <c r="N17" s="42">
        <f t="shared" si="15"/>
        <v>-3675.8896544070822</v>
      </c>
      <c r="O17" s="43">
        <f t="shared" si="16"/>
        <v>-3664.0870577547739</v>
      </c>
      <c r="P17" s="20"/>
      <c r="Q17" s="20"/>
      <c r="R17" s="20"/>
    </row>
    <row r="18" spans="1:18" x14ac:dyDescent="0.4">
      <c r="A18" s="7">
        <v>10</v>
      </c>
      <c r="B18" s="4" t="s">
        <v>52</v>
      </c>
      <c r="C18" s="44">
        <v>2</v>
      </c>
      <c r="D18" s="53">
        <v>1.27</v>
      </c>
      <c r="E18" s="54">
        <v>1.5</v>
      </c>
      <c r="F18" s="73">
        <v>2</v>
      </c>
      <c r="G18" s="20">
        <f t="shared" si="2"/>
        <v>126898.64852661696</v>
      </c>
      <c r="H18" s="20">
        <f t="shared" si="3"/>
        <v>124202.18493965796</v>
      </c>
      <c r="I18" s="20">
        <f t="shared" si="4"/>
        <v>125580.47709278195</v>
      </c>
      <c r="J18" s="41">
        <f t="shared" si="11"/>
        <v>3667.2376994494834</v>
      </c>
      <c r="K18" s="42">
        <f t="shared" si="12"/>
        <v>3565.6129647748699</v>
      </c>
      <c r="L18" s="43">
        <f t="shared" si="13"/>
        <v>3554.1644460221305</v>
      </c>
      <c r="M18" s="41">
        <f t="shared" si="14"/>
        <v>4657.3918783008439</v>
      </c>
      <c r="N18" s="42">
        <f t="shared" si="15"/>
        <v>5348.419447162305</v>
      </c>
      <c r="O18" s="43">
        <f t="shared" si="16"/>
        <v>7108.328892044261</v>
      </c>
      <c r="P18" s="20" t="s">
        <v>54</v>
      </c>
      <c r="Q18" s="20"/>
      <c r="R18" s="20"/>
    </row>
    <row r="19" spans="1:18" x14ac:dyDescent="0.4">
      <c r="A19" s="7">
        <v>11</v>
      </c>
      <c r="B19" s="4" t="s">
        <v>53</v>
      </c>
      <c r="C19" s="44">
        <v>2</v>
      </c>
      <c r="D19" s="53">
        <v>1.27</v>
      </c>
      <c r="E19" s="54">
        <v>1.5</v>
      </c>
      <c r="F19" s="78">
        <v>2</v>
      </c>
      <c r="G19" s="20">
        <f t="shared" si="2"/>
        <v>131733.48703548106</v>
      </c>
      <c r="H19" s="20">
        <f t="shared" si="3"/>
        <v>129791.28326194258</v>
      </c>
      <c r="I19" s="20">
        <f t="shared" si="4"/>
        <v>133115.30571834886</v>
      </c>
      <c r="J19" s="41">
        <f t="shared" si="11"/>
        <v>3806.9594557985088</v>
      </c>
      <c r="K19" s="42">
        <f t="shared" si="12"/>
        <v>3726.0655481897388</v>
      </c>
      <c r="L19" s="43">
        <f t="shared" si="13"/>
        <v>3767.4143127834582</v>
      </c>
      <c r="M19" s="41">
        <f t="shared" si="14"/>
        <v>4834.8385088641062</v>
      </c>
      <c r="N19" s="42">
        <f t="shared" si="15"/>
        <v>5589.098322284608</v>
      </c>
      <c r="O19" s="43">
        <f t="shared" si="16"/>
        <v>7534.8286255669163</v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>
        <f t="shared" si="11"/>
        <v>3952.0046110644316</v>
      </c>
      <c r="K20" s="42">
        <f t="shared" si="12"/>
        <v>3893.7384978582772</v>
      </c>
      <c r="L20" s="43">
        <f t="shared" si="13"/>
        <v>3993.4591715504657</v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9</v>
      </c>
      <c r="E59" s="1">
        <f>COUNTIF(E9:E58,1.5)</f>
        <v>8</v>
      </c>
      <c r="F59" s="6">
        <f>COUNTIF(F9:F58,2)</f>
        <v>7</v>
      </c>
      <c r="G59" s="65">
        <f>M59+G8</f>
        <v>131733.48703548108</v>
      </c>
      <c r="H59" s="18">
        <f>N59+H8</f>
        <v>129791.28326194258</v>
      </c>
      <c r="I59" s="19">
        <f>O59+I8</f>
        <v>133115.30571834889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31733.487035481077</v>
      </c>
      <c r="N59" s="75">
        <f>SUM(N9:N58)</f>
        <v>29791.283261942579</v>
      </c>
      <c r="O59" s="76">
        <f>SUM(O9:O58)</f>
        <v>33115.305718348885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2</v>
      </c>
      <c r="E60" s="1">
        <f>COUNTIF(E9:E58,-1)</f>
        <v>3</v>
      </c>
      <c r="F60" s="6">
        <f>COUNTIF(F9:F58,-1)</f>
        <v>4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1.3173348703548109</v>
      </c>
      <c r="H61" s="70">
        <f t="shared" ref="H61" si="21">H59/H8</f>
        <v>1.2979128326194258</v>
      </c>
      <c r="I61" s="71">
        <f>I59/I8</f>
        <v>1.3311530571834889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0.81818181818181823</v>
      </c>
      <c r="E62" s="67">
        <f t="shared" si="22"/>
        <v>0.72727272727272729</v>
      </c>
      <c r="F62" s="68">
        <f>F59/(F59+F60+F61)</f>
        <v>0.63636363636363635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55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2022-11-05T07:59:10Z</cp:lastPrinted>
  <dcterms:created xsi:type="dcterms:W3CDTF">2020-09-18T03:10:57Z</dcterms:created>
  <dcterms:modified xsi:type="dcterms:W3CDTF">2022-11-08T13:44:02Z</dcterms:modified>
</cp:coreProperties>
</file>