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"/>
    </mc:Choice>
  </mc:AlternateContent>
  <xr:revisionPtr revIDLastSave="0" documentId="13_ncr:1_{03C18DC4-6186-4E2F-872B-00363E9D6E7C}" xr6:coauthVersionLast="47" xr6:coauthVersionMax="47" xr10:uidLastSave="{00000000-0000-0000-0000-000000000000}"/>
  <bookViews>
    <workbookView xWindow="6345" yWindow="1935" windowWidth="21600" windowHeight="13425" activeTab="3" xr2:uid="{00000000-000D-0000-FFFF-FFFF00000000}"/>
  </bookViews>
  <sheets>
    <sheet name="検証シート" sheetId="1" r:id="rId1"/>
    <sheet name="画像" sheetId="6" r:id="rId2"/>
    <sheet name="画像 (2)" sheetId="7" r:id="rId3"/>
    <sheet name="気づき" sheetId="5" r:id="rId4"/>
    <sheet name="検証終了通貨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<sst xmlns="http://schemas.openxmlformats.org/spreadsheetml/2006/main" count="74" uniqueCount="63">
  <si>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</si>
  <si>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</si>
  <si>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</si>
  <si>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</si>
  <si>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</si>
  <si>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</si>
  <si>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</si>
  <si>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</si>
  <si>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</si>
  <si>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</si>
  <si>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</si>
  <si>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</si>
  <si>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</si>
  <si>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</si>
  <si>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</si>
  <si>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</si>
  <si>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</si>
  <si>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</si>
  <si>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</si>
  <si>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</si>
  <si>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</si>
  <si>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</si>
  <si>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</si>
  <si>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</si>
  <si>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</si>
  <si>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</si>
  <si>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</si>
  <si>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</si>
  <si>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</si>
  <si>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</si>
  <si>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</si>
  <si>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</si>
  <si>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</si>
  <si>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</si>
  <si>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</si>
  <si>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</si>
  <si>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</si>
  <si>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2021.1.15</t>
    <phoneticPr fontId="1"/>
  </si>
  <si>
    <t>2021.1.21</t>
    <phoneticPr fontId="1"/>
  </si>
  <si>
    <t>EUR  USD</t>
    <phoneticPr fontId="1"/>
  </si>
  <si>
    <t>30.31回目です。</t>
    <rPh sb="5" eb="7">
      <t>カイメ</t>
    </rPh>
    <phoneticPr fontId="1"/>
  </si>
  <si>
    <t>2021.3.10</t>
    <phoneticPr fontId="1"/>
  </si>
  <si>
    <t>32回目です。</t>
    <rPh sb="2" eb="4">
      <t>カイメ</t>
    </rPh>
    <phoneticPr fontId="1"/>
  </si>
  <si>
    <t>2021.6.60</t>
    <phoneticPr fontId="1"/>
  </si>
  <si>
    <t>2021.8.5</t>
    <phoneticPr fontId="1"/>
  </si>
  <si>
    <t>33.34回目です。</t>
    <rPh sb="5" eb="7">
      <t>カイメ</t>
    </rPh>
    <phoneticPr fontId="1"/>
  </si>
  <si>
    <t>2021.8.18</t>
    <phoneticPr fontId="1"/>
  </si>
  <si>
    <t>2021.9.17</t>
    <phoneticPr fontId="1"/>
  </si>
  <si>
    <t>35.36回目です。</t>
    <rPh sb="5" eb="7">
      <t>カイメ</t>
    </rPh>
    <phoneticPr fontId="1"/>
  </si>
  <si>
    <t>2021.9.28</t>
    <phoneticPr fontId="1"/>
  </si>
  <si>
    <t>2021.10.7</t>
    <phoneticPr fontId="1"/>
  </si>
  <si>
    <t>37.38回目です。</t>
    <rPh sb="5" eb="7">
      <t>カイメ</t>
    </rPh>
    <phoneticPr fontId="1"/>
  </si>
  <si>
    <t>2022.2.11</t>
    <phoneticPr fontId="1"/>
  </si>
  <si>
    <t>2022.3.1</t>
    <phoneticPr fontId="1"/>
  </si>
  <si>
    <t>39.40回目です。</t>
    <rPh sb="5" eb="7">
      <t>カイメ</t>
    </rPh>
    <phoneticPr fontId="1"/>
  </si>
  <si>
    <t>2022.4.18</t>
    <phoneticPr fontId="1"/>
  </si>
  <si>
    <t>2022.5.11</t>
    <phoneticPr fontId="1"/>
  </si>
  <si>
    <t>41.42回目です。</t>
    <rPh sb="5" eb="7">
      <t>カイメ</t>
    </rPh>
    <phoneticPr fontId="1"/>
  </si>
  <si>
    <t>2022.6.2</t>
    <phoneticPr fontId="1"/>
  </si>
  <si>
    <t>2022.7.15</t>
    <phoneticPr fontId="1"/>
  </si>
  <si>
    <t>43.44回目です。</t>
    <rPh sb="5" eb="7">
      <t>カイメ</t>
    </rPh>
    <phoneticPr fontId="1"/>
  </si>
  <si>
    <t>43回目は三尊からの下げと見ました。44回目は三段下げ、ヒストグラム上昇、ダブルダイバージェンス後の反転と見た。</t>
    <rPh sb="2" eb="4">
      <t>カイメ</t>
    </rPh>
    <rPh sb="5" eb="7">
      <t>サンゾン</t>
    </rPh>
    <rPh sb="10" eb="11">
      <t>サ</t>
    </rPh>
    <rPh sb="13" eb="14">
      <t>ミ</t>
    </rPh>
    <rPh sb="20" eb="22">
      <t>カイメ</t>
    </rPh>
    <rPh sb="23" eb="25">
      <t>サンダン</t>
    </rPh>
    <rPh sb="25" eb="26">
      <t>サ</t>
    </rPh>
    <rPh sb="34" eb="36">
      <t>ジョウショウ</t>
    </rPh>
    <rPh sb="48" eb="49">
      <t>ゴ</t>
    </rPh>
    <rPh sb="50" eb="52">
      <t>ハンテン</t>
    </rPh>
    <rPh sb="53" eb="54">
      <t>ミ</t>
    </rPh>
    <phoneticPr fontId="1"/>
  </si>
  <si>
    <t>2022.1.20根崎さんのＷＥＢセミナーを何回も見ようとしますがエラーで見れなくなったりで予定が狂ってしまいます。エラーの原因は何でしょうか？</t>
    <rPh sb="9" eb="11">
      <t>ネザキ</t>
    </rPh>
    <rPh sb="22" eb="24">
      <t>ナンカイ</t>
    </rPh>
    <rPh sb="25" eb="26">
      <t>ミ</t>
    </rPh>
    <rPh sb="37" eb="38">
      <t>ミ</t>
    </rPh>
    <rPh sb="46" eb="48">
      <t>ヨテイ</t>
    </rPh>
    <rPh sb="49" eb="50">
      <t>クル</t>
    </rPh>
    <rPh sb="62" eb="64">
      <t>ゲンイン</t>
    </rPh>
    <rPh sb="65" eb="66">
      <t>ナニ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</si>
</sst>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46</xdr:row>
      <xdr:rowOff>74788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8D7B2682-63AD-0C10-13F3-68DB984FA7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82901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F18E2170-0B50-4C84-B04D-AA8D54333DFF}"/>
            </a:ext>
          </a:extLst>
        </xdr:cNvPr>
        <xdr:cNvSpPr>
          <a:spLocks noChangeArrowheads="1"/>
        </xdr:cNvSpPr>
      </xdr:nvSpPr>
      <xdr:spPr bwMode="auto">
        <a:xfrm rot="856518">
          <a:off x="5374005" y="2428875"/>
          <a:ext cx="527685" cy="92773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4E8CF102-BCCA-41A0-A261-5D19123277FC}"/>
            </a:ext>
          </a:extLst>
        </xdr:cNvPr>
        <xdr:cNvSpPr>
          <a:spLocks noChangeArrowheads="1"/>
        </xdr:cNvSpPr>
      </xdr:nvSpPr>
      <xdr:spPr bwMode="auto">
        <a:xfrm>
          <a:off x="6055995" y="109651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3DC511EF-635C-4998-8665-23E4281D2444}"/>
            </a:ext>
          </a:extLst>
        </xdr:cNvPr>
        <xdr:cNvSpPr>
          <a:spLocks noChangeArrowheads="1"/>
        </xdr:cNvSpPr>
      </xdr:nvSpPr>
      <xdr:spPr bwMode="auto">
        <a:xfrm>
          <a:off x="6276975" y="5640705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37412DE3-969B-4AD3-BE62-499AFD732FD1}"/>
            </a:ext>
          </a:extLst>
        </xdr:cNvPr>
        <xdr:cNvSpPr>
          <a:spLocks noChangeArrowheads="1"/>
        </xdr:cNvSpPr>
      </xdr:nvSpPr>
      <xdr:spPr bwMode="auto">
        <a:xfrm>
          <a:off x="8195310" y="14003655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5852EA33-3968-4542-9BAF-C8B38D15940C}"/>
            </a:ext>
          </a:extLst>
        </xdr:cNvPr>
        <xdr:cNvSpPr>
          <a:spLocks noChangeArrowheads="1"/>
        </xdr:cNvSpPr>
      </xdr:nvSpPr>
      <xdr:spPr bwMode="auto">
        <a:xfrm>
          <a:off x="3838575" y="2478786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38ABECC-D5AF-4209-89A1-A37BE8682431}"/>
            </a:ext>
          </a:extLst>
        </xdr:cNvPr>
        <xdr:cNvSpPr>
          <a:spLocks noChangeArrowheads="1"/>
        </xdr:cNvSpPr>
      </xdr:nvSpPr>
      <xdr:spPr bwMode="auto">
        <a:xfrm>
          <a:off x="4351020" y="24462105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0BCBA4FC-9869-4694-80E6-48BE05468C3B}"/>
            </a:ext>
          </a:extLst>
        </xdr:cNvPr>
        <xdr:cNvSpPr>
          <a:spLocks noChangeArrowheads="1"/>
        </xdr:cNvSpPr>
      </xdr:nvSpPr>
      <xdr:spPr bwMode="auto">
        <a:xfrm>
          <a:off x="4765766" y="2427351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E86A5CD6-F0A2-4CF0-9901-A27FB3FE692A}"/>
            </a:ext>
          </a:extLst>
        </xdr:cNvPr>
        <xdr:cNvSpPr>
          <a:spLocks noChangeArrowheads="1"/>
        </xdr:cNvSpPr>
      </xdr:nvSpPr>
      <xdr:spPr bwMode="auto">
        <a:xfrm>
          <a:off x="4916805" y="19025235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006335F0-25DE-47B0-A052-3A1166B366B8}"/>
            </a:ext>
          </a:extLst>
        </xdr:cNvPr>
        <xdr:cNvSpPr>
          <a:spLocks noChangeArrowheads="1"/>
        </xdr:cNvSpPr>
      </xdr:nvSpPr>
      <xdr:spPr bwMode="auto">
        <a:xfrm>
          <a:off x="5734050" y="1863471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1EAE0818-48B8-49D9-BCDD-DB514C7F6E87}"/>
            </a:ext>
          </a:extLst>
        </xdr:cNvPr>
        <xdr:cNvSpPr>
          <a:spLocks noChangeArrowheads="1"/>
        </xdr:cNvSpPr>
      </xdr:nvSpPr>
      <xdr:spPr bwMode="auto">
        <a:xfrm>
          <a:off x="7698105" y="3235833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2EF8B9-227E-4DA8-9A3A-7E030D40E5B5}"/>
            </a:ext>
          </a:extLst>
        </xdr:cNvPr>
        <xdr:cNvSpPr>
          <a:spLocks noChangeArrowheads="1"/>
        </xdr:cNvSpPr>
      </xdr:nvSpPr>
      <xdr:spPr bwMode="auto">
        <a:xfrm>
          <a:off x="9585960" y="325983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E3B8D4EA-E73F-48C0-BE4D-8EF1693765DC}"/>
            </a:ext>
          </a:extLst>
        </xdr:cNvPr>
        <xdr:cNvSpPr>
          <a:spLocks noChangeArrowheads="1"/>
        </xdr:cNvSpPr>
      </xdr:nvSpPr>
      <xdr:spPr bwMode="auto">
        <a:xfrm>
          <a:off x="9296400" y="40426005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E3957A35-7C3A-4002-B280-293325F468FF}"/>
            </a:ext>
          </a:extLst>
        </xdr:cNvPr>
        <xdr:cNvSpPr>
          <a:spLocks noChangeArrowheads="1"/>
        </xdr:cNvSpPr>
      </xdr:nvSpPr>
      <xdr:spPr bwMode="auto">
        <a:xfrm>
          <a:off x="5153025" y="4976241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CFA634BB-B368-4B58-BD30-49C855882816}"/>
            </a:ext>
          </a:extLst>
        </xdr:cNvPr>
        <xdr:cNvSpPr>
          <a:spLocks noChangeArrowheads="1"/>
        </xdr:cNvSpPr>
      </xdr:nvSpPr>
      <xdr:spPr bwMode="auto">
        <a:xfrm>
          <a:off x="7393305" y="4831461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761A9A07-9A0F-4714-AA0F-801E57201CB0}"/>
            </a:ext>
          </a:extLst>
        </xdr:cNvPr>
        <xdr:cNvSpPr>
          <a:spLocks noChangeArrowheads="1"/>
        </xdr:cNvSpPr>
      </xdr:nvSpPr>
      <xdr:spPr bwMode="auto">
        <a:xfrm>
          <a:off x="6004016" y="5689473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F725A32E-2483-4A36-AB8E-780264CC86B1}"/>
            </a:ext>
          </a:extLst>
        </xdr:cNvPr>
        <xdr:cNvSpPr txBox="1"/>
      </xdr:nvSpPr>
      <xdr:spPr>
        <a:xfrm>
          <a:off x="7496320" y="5964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8667A37-F78D-4803-8EE3-FC3D75A38A63}"/>
            </a:ext>
          </a:extLst>
        </xdr:cNvPr>
        <xdr:cNvSpPr>
          <a:spLocks noChangeArrowheads="1"/>
        </xdr:cNvSpPr>
      </xdr:nvSpPr>
      <xdr:spPr bwMode="auto">
        <a:xfrm>
          <a:off x="9043035" y="55627905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82541440-DE91-4C94-B3FA-7D6170271B9D}"/>
            </a:ext>
          </a:extLst>
        </xdr:cNvPr>
        <xdr:cNvSpPr>
          <a:spLocks noChangeArrowheads="1"/>
        </xdr:cNvSpPr>
      </xdr:nvSpPr>
      <xdr:spPr bwMode="auto">
        <a:xfrm>
          <a:off x="4404360" y="64390905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FD55342C-585A-4215-80CA-2FF786C2F3C1}"/>
            </a:ext>
          </a:extLst>
        </xdr:cNvPr>
        <xdr:cNvSpPr>
          <a:spLocks noChangeArrowheads="1"/>
        </xdr:cNvSpPr>
      </xdr:nvSpPr>
      <xdr:spPr bwMode="auto">
        <a:xfrm>
          <a:off x="5459730" y="64406145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5474E24-50C3-4194-A96D-748869B4E6C4}"/>
            </a:ext>
          </a:extLst>
        </xdr:cNvPr>
        <xdr:cNvSpPr>
          <a:spLocks noChangeArrowheads="1"/>
        </xdr:cNvSpPr>
      </xdr:nvSpPr>
      <xdr:spPr bwMode="auto">
        <a:xfrm>
          <a:off x="5505450" y="7220331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BC2AD044-F0A8-44DC-A075-CC84F99E2F35}"/>
            </a:ext>
          </a:extLst>
        </xdr:cNvPr>
        <xdr:cNvSpPr>
          <a:spLocks noChangeArrowheads="1"/>
        </xdr:cNvSpPr>
      </xdr:nvSpPr>
      <xdr:spPr bwMode="auto">
        <a:xfrm>
          <a:off x="6850380" y="73092945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FF9E5C62-7436-450F-9B56-0BDA5F1625C4}"/>
            </a:ext>
          </a:extLst>
        </xdr:cNvPr>
        <xdr:cNvSpPr>
          <a:spLocks noChangeArrowheads="1"/>
        </xdr:cNvSpPr>
      </xdr:nvSpPr>
      <xdr:spPr bwMode="auto">
        <a:xfrm>
          <a:off x="7393305" y="7362063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44103D8B-0410-4D79-A7E5-8464BCB439C2}"/>
            </a:ext>
          </a:extLst>
        </xdr:cNvPr>
        <xdr:cNvSpPr>
          <a:spLocks noChangeArrowheads="1"/>
        </xdr:cNvSpPr>
      </xdr:nvSpPr>
      <xdr:spPr bwMode="auto">
        <a:xfrm>
          <a:off x="7660005" y="739444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46</xdr:row>
      <xdr:rowOff>74788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D0E7D481-D452-9C0B-780A-BD8D1300CC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82901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zoomScaleNormal="100" workbookViewId="0">
      <pane xSplit="1" ySplit="8" topLeftCell="B15" activePane="bottomRight" state="frozen"/>
      <selection pane="topRight" activeCell="B1" sqref="B1"/>
      <selection pane="bottomLeft" activeCell="A9" sqref="A9"/>
      <selection pane="bottomRight" activeCell="Q24" sqref="Q24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39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9" t="s">
        <v>3</v>
      </c>
      <c r="H6" s="80"/>
      <c r="I6" s="86"/>
      <c r="J6" s="79" t="s">
        <v>24</v>
      </c>
      <c r="K6" s="80"/>
      <c r="L6" s="86"/>
      <c r="M6" s="79" t="s">
        <v>25</v>
      </c>
      <c r="N6" s="80"/>
      <c r="O6" s="86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24</v>
      </c>
      <c r="K8" s="84"/>
      <c r="L8" s="85"/>
      <c r="M8" s="83"/>
      <c r="N8" s="84"/>
      <c r="O8" s="85"/>
    </row>
    <row r="9" spans="1:18" x14ac:dyDescent="0.4">
      <c r="A9" s="7">
        <v>1</v>
      </c>
      <c r="B9" s="21" t="s">
        <v>37</v>
      </c>
      <c r="C9" s="47">
        <v>2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 t="s">
        <v>40</v>
      </c>
      <c r="Q9" s="20"/>
      <c r="R9" s="20"/>
    </row>
    <row r="10" spans="1:18" x14ac:dyDescent="0.4">
      <c r="A10" s="7">
        <v>2</v>
      </c>
      <c r="B10" s="4" t="s">
        <v>38</v>
      </c>
      <c r="C10" s="44">
        <v>1</v>
      </c>
      <c r="D10" s="53">
        <v>1.27</v>
      </c>
      <c r="E10" s="54">
        <v>-1</v>
      </c>
      <c r="F10" s="55">
        <v>-1</v>
      </c>
      <c r="G10" s="20">
        <f t="shared" ref="G10:G42" si="2">IF(D10="","",G9+M10)</f>
        <v>107765.16099999999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41</v>
      </c>
      <c r="C11" s="44">
        <v>1</v>
      </c>
      <c r="D11" s="53">
        <v>1.27</v>
      </c>
      <c r="E11" s="54">
        <v>1.5</v>
      </c>
      <c r="F11" s="73">
        <v>-1</v>
      </c>
      <c r="G11" s="20">
        <f t="shared" si="2"/>
        <v>111871.01363409999</v>
      </c>
      <c r="H11" s="20">
        <f t="shared" si="3"/>
        <v>105926.425</v>
      </c>
      <c r="I11" s="20">
        <f t="shared" si="4"/>
        <v>99735.4</v>
      </c>
      <c r="J11" s="41">
        <f t="shared" si="5"/>
        <v>3232.9548299999997</v>
      </c>
      <c r="K11" s="42">
        <f t="shared" si="6"/>
        <v>3040.95</v>
      </c>
      <c r="L11" s="43">
        <f t="shared" si="7"/>
        <v>3084.6</v>
      </c>
      <c r="M11" s="41">
        <f t="shared" si="8"/>
        <v>4105.8526340999997</v>
      </c>
      <c r="N11" s="42">
        <f t="shared" si="9"/>
        <v>4561.4249999999993</v>
      </c>
      <c r="O11" s="43">
        <f t="shared" si="10"/>
        <v>-3084.6</v>
      </c>
      <c r="P11" s="20" t="s">
        <v>42</v>
      </c>
      <c r="Q11" s="20"/>
      <c r="R11" s="20"/>
    </row>
    <row r="12" spans="1:18" x14ac:dyDescent="0.4">
      <c r="A12" s="7">
        <v>4</v>
      </c>
      <c r="B12" s="4" t="s">
        <v>43</v>
      </c>
      <c r="C12" s="44">
        <v>2</v>
      </c>
      <c r="D12" s="53">
        <v>1.27</v>
      </c>
      <c r="E12" s="54">
        <v>1.5</v>
      </c>
      <c r="F12" s="55">
        <v>2</v>
      </c>
      <c r="G12" s="20">
        <f t="shared" si="2"/>
        <v>116133.29925355921</v>
      </c>
      <c r="H12" s="20">
        <f t="shared" si="3"/>
        <v>110693.11412500001</v>
      </c>
      <c r="I12" s="20">
        <f t="shared" si="4"/>
        <v>105719.52399999999</v>
      </c>
      <c r="J12" s="41">
        <f t="shared" si="5"/>
        <v>3356.1304090229996</v>
      </c>
      <c r="K12" s="42">
        <f t="shared" si="6"/>
        <v>3177.7927500000001</v>
      </c>
      <c r="L12" s="43">
        <f t="shared" si="7"/>
        <v>2992.0619999999999</v>
      </c>
      <c r="M12" s="41">
        <f t="shared" si="8"/>
        <v>4262.2856194592096</v>
      </c>
      <c r="N12" s="42">
        <f t="shared" si="9"/>
        <v>4766.6891249999999</v>
      </c>
      <c r="O12" s="43">
        <f t="shared" si="10"/>
        <v>5984.1239999999998</v>
      </c>
      <c r="P12" s="20" t="s">
        <v>45</v>
      </c>
      <c r="Q12" s="20"/>
      <c r="R12" s="20"/>
    </row>
    <row r="13" spans="1:18" x14ac:dyDescent="0.4">
      <c r="A13" s="7">
        <v>5</v>
      </c>
      <c r="B13" s="4" t="s">
        <v>44</v>
      </c>
      <c r="C13" s="44">
        <v>2</v>
      </c>
      <c r="D13" s="53">
        <v>1.27</v>
      </c>
      <c r="E13" s="54">
        <v>1.5</v>
      </c>
      <c r="F13" s="78">
        <v>2</v>
      </c>
      <c r="G13" s="20">
        <f t="shared" si="2"/>
        <v>120557.97795511982</v>
      </c>
      <c r="H13" s="20">
        <f t="shared" si="3"/>
        <v>115674.30426062501</v>
      </c>
      <c r="I13" s="20">
        <f t="shared" si="4"/>
        <v>112062.69544</v>
      </c>
      <c r="J13" s="41">
        <f t="shared" ref="J13:J58" si="11">IF(G12="","",G12*0.03)</f>
        <v>3483.998977606776</v>
      </c>
      <c r="K13" s="42">
        <f t="shared" ref="K13:K58" si="12">IF(H12="","",H12*0.03)</f>
        <v>3320.7934237499999</v>
      </c>
      <c r="L13" s="43">
        <f t="shared" ref="L13:L58" si="13">IF(I12="","",I12*0.03)</f>
        <v>3171.5857199999996</v>
      </c>
      <c r="M13" s="41">
        <f t="shared" ref="M13:M58" si="14">IF(D13="","",J13*D13)</f>
        <v>4424.6787015606051</v>
      </c>
      <c r="N13" s="42">
        <f t="shared" ref="N13:N58" si="15">IF(E13="","",K13*E13)</f>
        <v>4981.190135625</v>
      </c>
      <c r="O13" s="43">
        <f t="shared" ref="O13:O58" si="16">IF(F13="","",L13*F13)</f>
        <v>6343.1714399999992</v>
      </c>
      <c r="P13" s="20"/>
      <c r="Q13" s="20"/>
      <c r="R13" s="20"/>
    </row>
    <row r="14" spans="1:18" x14ac:dyDescent="0.4">
      <c r="A14" s="7">
        <v>6</v>
      </c>
      <c r="B14" s="4" t="s">
        <v>46</v>
      </c>
      <c r="C14" s="44">
        <v>2</v>
      </c>
      <c r="D14" s="53">
        <v>-1</v>
      </c>
      <c r="E14" s="54">
        <v>-1</v>
      </c>
      <c r="F14" s="55">
        <v>-1</v>
      </c>
      <c r="G14" s="20">
        <f t="shared" si="2"/>
        <v>116941.23861646622</v>
      </c>
      <c r="H14" s="20">
        <f t="shared" si="3"/>
        <v>112204.07513280626</v>
      </c>
      <c r="I14" s="20">
        <f t="shared" si="4"/>
        <v>108700.8145768</v>
      </c>
      <c r="J14" s="41">
        <f t="shared" si="11"/>
        <v>3616.7393386535941</v>
      </c>
      <c r="K14" s="42">
        <f t="shared" si="12"/>
        <v>3470.2291278187499</v>
      </c>
      <c r="L14" s="43">
        <f t="shared" si="13"/>
        <v>3361.8808631999996</v>
      </c>
      <c r="M14" s="41">
        <f t="shared" si="14"/>
        <v>-3616.7393386535941</v>
      </c>
      <c r="N14" s="42">
        <f t="shared" si="15"/>
        <v>-3470.2291278187499</v>
      </c>
      <c r="O14" s="43">
        <f t="shared" si="16"/>
        <v>-3361.8808631999996</v>
      </c>
      <c r="P14" s="20" t="s">
        <v>48</v>
      </c>
      <c r="Q14" s="20"/>
      <c r="R14" s="20"/>
    </row>
    <row r="15" spans="1:18" x14ac:dyDescent="0.4">
      <c r="A15" s="7">
        <v>7</v>
      </c>
      <c r="B15" s="4" t="s">
        <v>47</v>
      </c>
      <c r="C15" s="44">
        <v>2</v>
      </c>
      <c r="D15" s="53">
        <v>1.27</v>
      </c>
      <c r="E15" s="54">
        <v>1.5</v>
      </c>
      <c r="F15" s="78">
        <v>2</v>
      </c>
      <c r="G15" s="20">
        <f t="shared" si="2"/>
        <v>121396.69980775358</v>
      </c>
      <c r="H15" s="20">
        <f t="shared" si="3"/>
        <v>117253.25851378254</v>
      </c>
      <c r="I15" s="20">
        <f t="shared" si="4"/>
        <v>115222.86345140799</v>
      </c>
      <c r="J15" s="41">
        <f t="shared" si="11"/>
        <v>3508.2371584939865</v>
      </c>
      <c r="K15" s="42">
        <f t="shared" si="12"/>
        <v>3366.1222539841879</v>
      </c>
      <c r="L15" s="43">
        <f t="shared" si="13"/>
        <v>3261.0244373039995</v>
      </c>
      <c r="M15" s="41">
        <f t="shared" si="14"/>
        <v>4455.4611912873634</v>
      </c>
      <c r="N15" s="42">
        <f t="shared" si="15"/>
        <v>5049.183380976282</v>
      </c>
      <c r="O15" s="43">
        <f t="shared" si="16"/>
        <v>6522.0488746079991</v>
      </c>
      <c r="P15" s="20"/>
      <c r="Q15" s="20"/>
      <c r="R15" s="20"/>
    </row>
    <row r="16" spans="1:18" x14ac:dyDescent="0.4">
      <c r="A16" s="7">
        <v>8</v>
      </c>
      <c r="B16" s="4" t="s">
        <v>49</v>
      </c>
      <c r="C16" s="44">
        <v>2</v>
      </c>
      <c r="D16" s="53">
        <v>1.27</v>
      </c>
      <c r="E16" s="54">
        <v>1.5</v>
      </c>
      <c r="F16" s="55">
        <v>2</v>
      </c>
      <c r="G16" s="20">
        <f t="shared" si="2"/>
        <v>126021.91407042899</v>
      </c>
      <c r="H16" s="20">
        <f t="shared" si="3"/>
        <v>122529.65514690275</v>
      </c>
      <c r="I16" s="20">
        <f t="shared" si="4"/>
        <v>122136.23525849247</v>
      </c>
      <c r="J16" s="41">
        <f t="shared" si="11"/>
        <v>3641.9009942326074</v>
      </c>
      <c r="K16" s="42">
        <f t="shared" si="12"/>
        <v>3517.5977554134761</v>
      </c>
      <c r="L16" s="43">
        <f t="shared" si="13"/>
        <v>3456.6859035422394</v>
      </c>
      <c r="M16" s="41">
        <f t="shared" si="14"/>
        <v>4625.2142626754112</v>
      </c>
      <c r="N16" s="42">
        <f t="shared" si="15"/>
        <v>5276.3966331202137</v>
      </c>
      <c r="O16" s="43">
        <f t="shared" si="16"/>
        <v>6913.3718070844789</v>
      </c>
      <c r="P16" s="20" t="s">
        <v>51</v>
      </c>
      <c r="Q16" s="20"/>
      <c r="R16" s="20"/>
    </row>
    <row r="17" spans="1:18" x14ac:dyDescent="0.4">
      <c r="A17" s="7">
        <v>9</v>
      </c>
      <c r="B17" s="4" t="s">
        <v>50</v>
      </c>
      <c r="C17" s="44">
        <v>2</v>
      </c>
      <c r="D17" s="53">
        <v>-1</v>
      </c>
      <c r="E17" s="54">
        <v>-1</v>
      </c>
      <c r="F17" s="73">
        <v>-1</v>
      </c>
      <c r="G17" s="20">
        <f t="shared" si="2"/>
        <v>122241.25664831612</v>
      </c>
      <c r="H17" s="20">
        <f t="shared" si="3"/>
        <v>118853.76549249566</v>
      </c>
      <c r="I17" s="20">
        <f t="shared" si="4"/>
        <v>118472.14820073769</v>
      </c>
      <c r="J17" s="41">
        <f t="shared" si="11"/>
        <v>3780.6574221128694</v>
      </c>
      <c r="K17" s="42">
        <f t="shared" si="12"/>
        <v>3675.8896544070822</v>
      </c>
      <c r="L17" s="43">
        <f t="shared" si="13"/>
        <v>3664.0870577547739</v>
      </c>
      <c r="M17" s="41">
        <f t="shared" si="14"/>
        <v>-3780.6574221128694</v>
      </c>
      <c r="N17" s="42">
        <f t="shared" si="15"/>
        <v>-3675.8896544070822</v>
      </c>
      <c r="O17" s="43">
        <f t="shared" si="16"/>
        <v>-3664.0870577547739</v>
      </c>
      <c r="P17" s="20"/>
      <c r="Q17" s="20"/>
      <c r="R17" s="20"/>
    </row>
    <row r="18" spans="1:18" x14ac:dyDescent="0.4">
      <c r="A18" s="7">
        <v>10</v>
      </c>
      <c r="B18" s="4" t="s">
        <v>52</v>
      </c>
      <c r="C18" s="44">
        <v>2</v>
      </c>
      <c r="D18" s="53">
        <v>1.27</v>
      </c>
      <c r="E18" s="54">
        <v>1.5</v>
      </c>
      <c r="F18" s="73">
        <v>2</v>
      </c>
      <c r="G18" s="20">
        <f t="shared" si="2"/>
        <v>126898.64852661696</v>
      </c>
      <c r="H18" s="20">
        <f t="shared" si="3"/>
        <v>124202.18493965796</v>
      </c>
      <c r="I18" s="20">
        <f t="shared" si="4"/>
        <v>125580.47709278195</v>
      </c>
      <c r="J18" s="41">
        <f t="shared" si="11"/>
        <v>3667.2376994494834</v>
      </c>
      <c r="K18" s="42">
        <f t="shared" si="12"/>
        <v>3565.6129647748699</v>
      </c>
      <c r="L18" s="43">
        <f t="shared" si="13"/>
        <v>3554.1644460221305</v>
      </c>
      <c r="M18" s="41">
        <f t="shared" si="14"/>
        <v>4657.3918783008439</v>
      </c>
      <c r="N18" s="42">
        <f t="shared" si="15"/>
        <v>5348.419447162305</v>
      </c>
      <c r="O18" s="43">
        <f t="shared" si="16"/>
        <v>7108.328892044261</v>
      </c>
      <c r="P18" s="20" t="s">
        <v>54</v>
      </c>
      <c r="Q18" s="20"/>
      <c r="R18" s="20"/>
    </row>
    <row r="19" spans="1:18" x14ac:dyDescent="0.4">
      <c r="A19" s="7">
        <v>11</v>
      </c>
      <c r="B19" s="4" t="s">
        <v>53</v>
      </c>
      <c r="C19" s="44">
        <v>2</v>
      </c>
      <c r="D19" s="53">
        <v>1.27</v>
      </c>
      <c r="E19" s="54">
        <v>1.5</v>
      </c>
      <c r="F19" s="78">
        <v>2</v>
      </c>
      <c r="G19" s="20">
        <f t="shared" si="2"/>
        <v>131733.48703548106</v>
      </c>
      <c r="H19" s="20">
        <f t="shared" si="3"/>
        <v>129791.28326194258</v>
      </c>
      <c r="I19" s="20">
        <f t="shared" si="4"/>
        <v>133115.30571834886</v>
      </c>
      <c r="J19" s="41">
        <f t="shared" si="11"/>
        <v>3806.9594557985088</v>
      </c>
      <c r="K19" s="42">
        <f t="shared" si="12"/>
        <v>3726.0655481897388</v>
      </c>
      <c r="L19" s="43">
        <f t="shared" si="13"/>
        <v>3767.4143127834582</v>
      </c>
      <c r="M19" s="41">
        <f t="shared" si="14"/>
        <v>4834.8385088641062</v>
      </c>
      <c r="N19" s="42">
        <f t="shared" si="15"/>
        <v>5589.098322284608</v>
      </c>
      <c r="O19" s="43">
        <f t="shared" si="16"/>
        <v>7534.8286255669163</v>
      </c>
      <c r="P19" s="20"/>
      <c r="Q19" s="20"/>
      <c r="R19" s="20"/>
    </row>
    <row r="20" spans="1:18" x14ac:dyDescent="0.4">
      <c r="A20" s="7">
        <v>12</v>
      </c>
      <c r="B20" s="4" t="s">
        <v>55</v>
      </c>
      <c r="C20" s="44">
        <v>2</v>
      </c>
      <c r="D20" s="53">
        <v>-1</v>
      </c>
      <c r="E20" s="54">
        <v>-1</v>
      </c>
      <c r="F20" s="55">
        <v>-1</v>
      </c>
      <c r="G20" s="20">
        <f t="shared" si="2"/>
        <v>127781.48242441662</v>
      </c>
      <c r="H20" s="20">
        <f t="shared" si="3"/>
        <v>125897.5447640843</v>
      </c>
      <c r="I20" s="20">
        <f t="shared" si="4"/>
        <v>129121.84654679839</v>
      </c>
      <c r="J20" s="41">
        <f t="shared" si="11"/>
        <v>3952.0046110644316</v>
      </c>
      <c r="K20" s="42">
        <f t="shared" si="12"/>
        <v>3893.7384978582772</v>
      </c>
      <c r="L20" s="43">
        <f t="shared" si="13"/>
        <v>3993.4591715504657</v>
      </c>
      <c r="M20" s="41">
        <f t="shared" si="14"/>
        <v>-3952.0046110644316</v>
      </c>
      <c r="N20" s="42">
        <f t="shared" si="15"/>
        <v>-3893.7384978582772</v>
      </c>
      <c r="O20" s="43">
        <f t="shared" si="16"/>
        <v>-3993.4591715504657</v>
      </c>
      <c r="P20" s="20" t="s">
        <v>57</v>
      </c>
      <c r="Q20" s="20"/>
      <c r="R20" s="20"/>
    </row>
    <row r="21" spans="1:18" x14ac:dyDescent="0.4">
      <c r="A21" s="7">
        <v>13</v>
      </c>
      <c r="B21" s="4" t="s">
        <v>56</v>
      </c>
      <c r="C21" s="44">
        <v>2</v>
      </c>
      <c r="D21" s="53">
        <v>1.27</v>
      </c>
      <c r="E21" s="54">
        <v>1.5</v>
      </c>
      <c r="F21" s="55">
        <v>2</v>
      </c>
      <c r="G21" s="20">
        <f t="shared" si="2"/>
        <v>132649.9569047869</v>
      </c>
      <c r="H21" s="20">
        <f t="shared" si="3"/>
        <v>131562.93427846811</v>
      </c>
      <c r="I21" s="20">
        <f t="shared" si="4"/>
        <v>136869.15733960629</v>
      </c>
      <c r="J21" s="41">
        <f t="shared" si="11"/>
        <v>3833.4444727324985</v>
      </c>
      <c r="K21" s="42">
        <f t="shared" si="12"/>
        <v>3776.9263429225289</v>
      </c>
      <c r="L21" s="43">
        <f t="shared" si="13"/>
        <v>3873.6553964039517</v>
      </c>
      <c r="M21" s="41">
        <f t="shared" si="14"/>
        <v>4868.4744803702733</v>
      </c>
      <c r="N21" s="42">
        <f t="shared" si="15"/>
        <v>5665.3895143837935</v>
      </c>
      <c r="O21" s="43">
        <f t="shared" si="16"/>
        <v>7747.3107928079035</v>
      </c>
      <c r="P21" s="20"/>
      <c r="Q21" s="20"/>
      <c r="R21" s="20"/>
    </row>
    <row r="22" spans="1:18" x14ac:dyDescent="0.4">
      <c r="A22" s="7">
        <v>14</v>
      </c>
      <c r="B22" s="4" t="s">
        <v>58</v>
      </c>
      <c r="C22" s="44">
        <v>2</v>
      </c>
      <c r="D22" s="53">
        <v>1.27</v>
      </c>
      <c r="E22" s="54">
        <v>1.5</v>
      </c>
      <c r="F22" s="55">
        <v>2</v>
      </c>
      <c r="G22" s="20">
        <f t="shared" si="2"/>
        <v>137703.92026285929</v>
      </c>
      <c r="H22" s="20">
        <f t="shared" si="3"/>
        <v>137483.26632099916</v>
      </c>
      <c r="I22" s="20">
        <f t="shared" si="4"/>
        <v>145081.30677998267</v>
      </c>
      <c r="J22" s="41">
        <f t="shared" si="11"/>
        <v>3979.4987071436067</v>
      </c>
      <c r="K22" s="42">
        <f t="shared" si="12"/>
        <v>3946.8880283540429</v>
      </c>
      <c r="L22" s="43">
        <f t="shared" si="13"/>
        <v>4106.0747201881886</v>
      </c>
      <c r="M22" s="41">
        <f t="shared" si="14"/>
        <v>5053.9633580723803</v>
      </c>
      <c r="N22" s="42">
        <f t="shared" si="15"/>
        <v>5920.3320425310649</v>
      </c>
      <c r="O22" s="43">
        <f t="shared" si="16"/>
        <v>8212.1494403763772</v>
      </c>
      <c r="P22" s="20" t="s">
        <v>60</v>
      </c>
      <c r="Q22" s="20"/>
      <c r="R22" s="20"/>
    </row>
    <row r="23" spans="1:18" x14ac:dyDescent="0.4">
      <c r="A23" s="7">
        <v>15</v>
      </c>
      <c r="B23" s="4" t="s">
        <v>59</v>
      </c>
      <c r="C23" s="44">
        <v>1</v>
      </c>
      <c r="D23" s="53">
        <v>1.27</v>
      </c>
      <c r="E23" s="54">
        <v>1.5</v>
      </c>
      <c r="F23" s="78">
        <v>2</v>
      </c>
      <c r="G23" s="20">
        <f t="shared" si="2"/>
        <v>142950.43962487424</v>
      </c>
      <c r="H23" s="20">
        <f t="shared" si="3"/>
        <v>143670.01330544412</v>
      </c>
      <c r="I23" s="20">
        <f t="shared" si="4"/>
        <v>153786.18518678163</v>
      </c>
      <c r="J23" s="41">
        <f t="shared" si="11"/>
        <v>4131.1176078857789</v>
      </c>
      <c r="K23" s="42">
        <f t="shared" si="12"/>
        <v>4124.4979896299747</v>
      </c>
      <c r="L23" s="43">
        <f t="shared" si="13"/>
        <v>4352.43920339948</v>
      </c>
      <c r="M23" s="41">
        <f t="shared" si="14"/>
        <v>5246.5193620149394</v>
      </c>
      <c r="N23" s="42">
        <f t="shared" si="15"/>
        <v>6186.7469844449624</v>
      </c>
      <c r="O23" s="43">
        <f t="shared" si="16"/>
        <v>8704.87840679896</v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>
        <f t="shared" si="11"/>
        <v>4288.5131887462267</v>
      </c>
      <c r="K24" s="42">
        <f t="shared" si="12"/>
        <v>4310.1003991633233</v>
      </c>
      <c r="L24" s="43">
        <f t="shared" si="13"/>
        <v>4613.5855556034485</v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73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12</v>
      </c>
      <c r="E59" s="1">
        <f>COUNTIF(E9:E58,1.5)</f>
        <v>11</v>
      </c>
      <c r="F59" s="6">
        <f>COUNTIF(F9:F58,2)</f>
        <v>10</v>
      </c>
      <c r="G59" s="65">
        <f>M59+G8</f>
        <v>142950.43962487424</v>
      </c>
      <c r="H59" s="18">
        <f>N59+H8</f>
        <v>143670.01330544412</v>
      </c>
      <c r="I59" s="19">
        <f>O59+I8</f>
        <v>153786.18518678166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42950.439624874234</v>
      </c>
      <c r="N59" s="75">
        <f>SUM(N9:N58)</f>
        <v>43670.013305444125</v>
      </c>
      <c r="O59" s="76">
        <f>SUM(O9:O58)</f>
        <v>53786.185186781666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3</v>
      </c>
      <c r="E60" s="1">
        <f>COUNTIF(E9:E58,-1)</f>
        <v>4</v>
      </c>
      <c r="F60" s="6">
        <f>COUNTIF(F9:F58,-1)</f>
        <v>5</v>
      </c>
      <c r="G60" s="79" t="s">
        <v>31</v>
      </c>
      <c r="H60" s="80"/>
      <c r="I60" s="86"/>
      <c r="J60" s="79" t="s">
        <v>34</v>
      </c>
      <c r="K60" s="80"/>
      <c r="L60" s="86"/>
      <c r="M60" s="7"/>
      <c r="O60" s="3"/>
    </row>
    <row r="61" spans="1:15" ht="19.5" thickBot="1" x14ac:dyDescent="0.45">
      <c r="A61" s="7"/>
      <c r="B61" s="81" t="s">
        <v>36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1.4295043962487424</v>
      </c>
      <c r="H61" s="70">
        <f t="shared" ref="H61" si="21">H59/H8</f>
        <v>1.4367001330544413</v>
      </c>
      <c r="I61" s="71">
        <f>I59/I8</f>
        <v>1.5378618518678167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2">
        <f t="shared" ref="D62:E62" si="22">D59/(D59+D60+D61)</f>
        <v>0.8</v>
      </c>
      <c r="E62" s="67">
        <f t="shared" si="22"/>
        <v>0.73333333333333328</v>
      </c>
      <c r="F62" s="68">
        <f>F59/(F59+F60+F61)</f>
        <v>0.66666666666666663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sheetPr>
    <pageSetUpPr fitToPage="1"/>
  </sheetPr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30F1C-D391-4F76-9802-FBA09B569341}">
  <sheetPr>
    <pageSetUpPr fitToPage="1"/>
  </sheetPr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9" t="s">
        <v>61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28</v>
      </c>
    </row>
    <row r="12" spans="1:10" x14ac:dyDescent="0.4">
      <c r="A12" s="91" t="s">
        <v>62</v>
      </c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29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landscape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検証シート</vt:lpstr>
      <vt:lpstr>画像</vt:lpstr>
      <vt:lpstr>画像 (2)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cp:lastPrinted>2022-11-10T08:10:10Z</cp:lastPrinted>
  <dcterms:created xsi:type="dcterms:W3CDTF">2020-09-18T03:10:57Z</dcterms:created>
  <dcterms:modified xsi:type="dcterms:W3CDTF">2022-11-12T13:05:55Z</dcterms:modified>
</cp:coreProperties>
</file>