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2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aima\Desktop\CMA\"/>
    </mc:Choice>
  </mc:AlternateContent>
  <xr:revisionPtr revIDLastSave="0" documentId="13_ncr:1_{38BDF889-7958-471C-AA29-ED9652529743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USDJPY 4H" sheetId="9" r:id="rId1"/>
    <sheet name="画像 4H" sheetId="10" r:id="rId2"/>
    <sheet name="気づき 4H" sheetId="12" r:id="rId3"/>
    <sheet name="終了済→" sheetId="13" r:id="rId4"/>
    <sheet name="USDJPY 24H （済）" sheetId="1" r:id="rId5"/>
    <sheet name="画像" sheetId="6" r:id="rId6"/>
    <sheet name="気づき" sheetId="5" r:id="rId7"/>
    <sheet name="検証終了通貨" sheetId="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" i="9" l="1"/>
  <c r="F61" i="9"/>
  <c r="E61" i="9"/>
  <c r="D61" i="9"/>
  <c r="F60" i="9"/>
  <c r="E60" i="9"/>
  <c r="D60" i="9"/>
  <c r="K59" i="9"/>
  <c r="F59" i="9"/>
  <c r="E59" i="9"/>
  <c r="D59" i="9"/>
  <c r="O58" i="9"/>
  <c r="N58" i="9"/>
  <c r="M58" i="9"/>
  <c r="I58" i="9"/>
  <c r="H58" i="9"/>
  <c r="G58" i="9"/>
  <c r="O57" i="9"/>
  <c r="N57" i="9"/>
  <c r="M57" i="9"/>
  <c r="I57" i="9"/>
  <c r="L58" i="9" s="1"/>
  <c r="H57" i="9"/>
  <c r="K58" i="9" s="1"/>
  <c r="G57" i="9"/>
  <c r="J58" i="9" s="1"/>
  <c r="O56" i="9"/>
  <c r="N56" i="9"/>
  <c r="M56" i="9"/>
  <c r="I56" i="9"/>
  <c r="L57" i="9" s="1"/>
  <c r="H56" i="9"/>
  <c r="K57" i="9" s="1"/>
  <c r="G56" i="9"/>
  <c r="J57" i="9" s="1"/>
  <c r="O55" i="9"/>
  <c r="N55" i="9"/>
  <c r="M55" i="9"/>
  <c r="I55" i="9"/>
  <c r="L56" i="9" s="1"/>
  <c r="H55" i="9"/>
  <c r="K56" i="9" s="1"/>
  <c r="G55" i="9"/>
  <c r="J56" i="9" s="1"/>
  <c r="O54" i="9"/>
  <c r="N54" i="9"/>
  <c r="M54" i="9"/>
  <c r="I54" i="9"/>
  <c r="L55" i="9" s="1"/>
  <c r="H54" i="9"/>
  <c r="K55" i="9" s="1"/>
  <c r="G54" i="9"/>
  <c r="J55" i="9" s="1"/>
  <c r="O53" i="9"/>
  <c r="N53" i="9"/>
  <c r="M53" i="9"/>
  <c r="I53" i="9"/>
  <c r="L54" i="9" s="1"/>
  <c r="H53" i="9"/>
  <c r="K54" i="9" s="1"/>
  <c r="G53" i="9"/>
  <c r="J54" i="9" s="1"/>
  <c r="O52" i="9"/>
  <c r="N52" i="9"/>
  <c r="M52" i="9"/>
  <c r="I52" i="9"/>
  <c r="L53" i="9" s="1"/>
  <c r="H52" i="9"/>
  <c r="K53" i="9" s="1"/>
  <c r="G52" i="9"/>
  <c r="J53" i="9" s="1"/>
  <c r="O51" i="9"/>
  <c r="N51" i="9"/>
  <c r="M51" i="9"/>
  <c r="I51" i="9"/>
  <c r="L52" i="9" s="1"/>
  <c r="H51" i="9"/>
  <c r="K52" i="9" s="1"/>
  <c r="G51" i="9"/>
  <c r="J52" i="9" s="1"/>
  <c r="O50" i="9"/>
  <c r="N50" i="9"/>
  <c r="M50" i="9"/>
  <c r="I50" i="9"/>
  <c r="L51" i="9" s="1"/>
  <c r="H50" i="9"/>
  <c r="K51" i="9" s="1"/>
  <c r="G50" i="9"/>
  <c r="J51" i="9" s="1"/>
  <c r="O49" i="9"/>
  <c r="N49" i="9"/>
  <c r="M49" i="9"/>
  <c r="I49" i="9"/>
  <c r="L50" i="9" s="1"/>
  <c r="H49" i="9"/>
  <c r="K50" i="9" s="1"/>
  <c r="G49" i="9"/>
  <c r="J50" i="9" s="1"/>
  <c r="O48" i="9"/>
  <c r="N48" i="9"/>
  <c r="M48" i="9"/>
  <c r="I48" i="9"/>
  <c r="L49" i="9" s="1"/>
  <c r="H48" i="9"/>
  <c r="K49" i="9" s="1"/>
  <c r="G48" i="9"/>
  <c r="J49" i="9" s="1"/>
  <c r="O47" i="9"/>
  <c r="N47" i="9"/>
  <c r="M47" i="9"/>
  <c r="I47" i="9"/>
  <c r="L48" i="9" s="1"/>
  <c r="H47" i="9"/>
  <c r="K48" i="9" s="1"/>
  <c r="G47" i="9"/>
  <c r="J48" i="9" s="1"/>
  <c r="O46" i="9"/>
  <c r="N46" i="9"/>
  <c r="M46" i="9"/>
  <c r="I46" i="9"/>
  <c r="L47" i="9" s="1"/>
  <c r="H46" i="9"/>
  <c r="K47" i="9" s="1"/>
  <c r="G46" i="9"/>
  <c r="J47" i="9" s="1"/>
  <c r="O45" i="9"/>
  <c r="N45" i="9"/>
  <c r="M45" i="9"/>
  <c r="I45" i="9"/>
  <c r="L46" i="9" s="1"/>
  <c r="H45" i="9"/>
  <c r="K46" i="9" s="1"/>
  <c r="G45" i="9"/>
  <c r="J46" i="9" s="1"/>
  <c r="O44" i="9"/>
  <c r="N44" i="9"/>
  <c r="M44" i="9"/>
  <c r="I44" i="9"/>
  <c r="L45" i="9" s="1"/>
  <c r="H44" i="9"/>
  <c r="K45" i="9" s="1"/>
  <c r="G44" i="9"/>
  <c r="J45" i="9" s="1"/>
  <c r="O43" i="9"/>
  <c r="N43" i="9"/>
  <c r="M43" i="9"/>
  <c r="I43" i="9"/>
  <c r="L44" i="9" s="1"/>
  <c r="H43" i="9"/>
  <c r="K44" i="9" s="1"/>
  <c r="G43" i="9"/>
  <c r="J44" i="9" s="1"/>
  <c r="O42" i="9"/>
  <c r="N42" i="9"/>
  <c r="M42" i="9"/>
  <c r="I42" i="9"/>
  <c r="L43" i="9" s="1"/>
  <c r="H42" i="9"/>
  <c r="K43" i="9" s="1"/>
  <c r="G42" i="9"/>
  <c r="J43" i="9" s="1"/>
  <c r="O41" i="9"/>
  <c r="N41" i="9"/>
  <c r="M41" i="9"/>
  <c r="I41" i="9"/>
  <c r="L42" i="9" s="1"/>
  <c r="H41" i="9"/>
  <c r="K42" i="9" s="1"/>
  <c r="G41" i="9"/>
  <c r="J42" i="9" s="1"/>
  <c r="O40" i="9"/>
  <c r="N40" i="9"/>
  <c r="M40" i="9"/>
  <c r="I40" i="9"/>
  <c r="L41" i="9" s="1"/>
  <c r="H40" i="9"/>
  <c r="K41" i="9" s="1"/>
  <c r="G40" i="9"/>
  <c r="J41" i="9" s="1"/>
  <c r="O39" i="9"/>
  <c r="N39" i="9"/>
  <c r="M39" i="9"/>
  <c r="I39" i="9"/>
  <c r="L40" i="9" s="1"/>
  <c r="H39" i="9"/>
  <c r="K40" i="9" s="1"/>
  <c r="G39" i="9"/>
  <c r="J40" i="9" s="1"/>
  <c r="O38" i="9"/>
  <c r="N38" i="9"/>
  <c r="M38" i="9"/>
  <c r="I38" i="9"/>
  <c r="L39" i="9" s="1"/>
  <c r="H38" i="9"/>
  <c r="K39" i="9" s="1"/>
  <c r="G38" i="9"/>
  <c r="J39" i="9" s="1"/>
  <c r="O37" i="9"/>
  <c r="N37" i="9"/>
  <c r="M37" i="9"/>
  <c r="I37" i="9"/>
  <c r="L38" i="9" s="1"/>
  <c r="H37" i="9"/>
  <c r="K38" i="9" s="1"/>
  <c r="G37" i="9"/>
  <c r="J38" i="9" s="1"/>
  <c r="O36" i="9"/>
  <c r="N36" i="9"/>
  <c r="M36" i="9"/>
  <c r="I36" i="9"/>
  <c r="L37" i="9" s="1"/>
  <c r="H36" i="9"/>
  <c r="K37" i="9" s="1"/>
  <c r="G36" i="9"/>
  <c r="J37" i="9" s="1"/>
  <c r="O35" i="9"/>
  <c r="N35" i="9"/>
  <c r="M35" i="9"/>
  <c r="I35" i="9"/>
  <c r="L36" i="9" s="1"/>
  <c r="H35" i="9"/>
  <c r="K36" i="9" s="1"/>
  <c r="G35" i="9"/>
  <c r="J36" i="9" s="1"/>
  <c r="O34" i="9"/>
  <c r="N34" i="9"/>
  <c r="M34" i="9"/>
  <c r="I34" i="9"/>
  <c r="L35" i="9" s="1"/>
  <c r="H34" i="9"/>
  <c r="K35" i="9" s="1"/>
  <c r="G34" i="9"/>
  <c r="J35" i="9" s="1"/>
  <c r="O33" i="9"/>
  <c r="N33" i="9"/>
  <c r="H33" i="9" s="1"/>
  <c r="K34" i="9" s="1"/>
  <c r="M33" i="9"/>
  <c r="I33" i="9"/>
  <c r="L34" i="9" s="1"/>
  <c r="G33" i="9"/>
  <c r="J34" i="9" s="1"/>
  <c r="O32" i="9"/>
  <c r="N32" i="9"/>
  <c r="M32" i="9"/>
  <c r="I32" i="9"/>
  <c r="L33" i="9" s="1"/>
  <c r="H32" i="9"/>
  <c r="K33" i="9" s="1"/>
  <c r="G32" i="9"/>
  <c r="J33" i="9" s="1"/>
  <c r="O31" i="9"/>
  <c r="I31" i="9" s="1"/>
  <c r="L32" i="9" s="1"/>
  <c r="N31" i="9"/>
  <c r="M31" i="9"/>
  <c r="G31" i="9" s="1"/>
  <c r="J32" i="9" s="1"/>
  <c r="H31" i="9"/>
  <c r="K32" i="9" s="1"/>
  <c r="O30" i="9"/>
  <c r="N30" i="9"/>
  <c r="M30" i="9"/>
  <c r="G30" i="9" s="1"/>
  <c r="J31" i="9" s="1"/>
  <c r="I30" i="9"/>
  <c r="L31" i="9" s="1"/>
  <c r="H30" i="9"/>
  <c r="K31" i="9" s="1"/>
  <c r="O29" i="9"/>
  <c r="N29" i="9"/>
  <c r="M29" i="9"/>
  <c r="I29" i="9"/>
  <c r="L30" i="9" s="1"/>
  <c r="H29" i="9"/>
  <c r="K30" i="9" s="1"/>
  <c r="G29" i="9"/>
  <c r="J30" i="9" s="1"/>
  <c r="O28" i="9"/>
  <c r="I28" i="9" s="1"/>
  <c r="L29" i="9" s="1"/>
  <c r="N28" i="9"/>
  <c r="H28" i="9" s="1"/>
  <c r="K29" i="9" s="1"/>
  <c r="M28" i="9"/>
  <c r="G28" i="9"/>
  <c r="J29" i="9" s="1"/>
  <c r="O27" i="9"/>
  <c r="I27" i="9" s="1"/>
  <c r="L28" i="9" s="1"/>
  <c r="N27" i="9"/>
  <c r="H27" i="9" s="1"/>
  <c r="K28" i="9" s="1"/>
  <c r="M27" i="9"/>
  <c r="G27" i="9"/>
  <c r="J28" i="9" s="1"/>
  <c r="O26" i="9"/>
  <c r="N26" i="9"/>
  <c r="H26" i="9" s="1"/>
  <c r="K27" i="9" s="1"/>
  <c r="M26" i="9"/>
  <c r="G26" i="9" s="1"/>
  <c r="J27" i="9" s="1"/>
  <c r="I26" i="9"/>
  <c r="L27" i="9" s="1"/>
  <c r="O25" i="9"/>
  <c r="I25" i="9" s="1"/>
  <c r="L26" i="9" s="1"/>
  <c r="N25" i="9"/>
  <c r="M25" i="9"/>
  <c r="H25" i="9"/>
  <c r="K26" i="9" s="1"/>
  <c r="G25" i="9"/>
  <c r="J26" i="9" s="1"/>
  <c r="O24" i="9"/>
  <c r="N24" i="9"/>
  <c r="M24" i="9"/>
  <c r="G24" i="9" s="1"/>
  <c r="J25" i="9" s="1"/>
  <c r="I24" i="9"/>
  <c r="L25" i="9" s="1"/>
  <c r="H24" i="9"/>
  <c r="K25" i="9" s="1"/>
  <c r="O23" i="9"/>
  <c r="I23" i="9" s="1"/>
  <c r="L24" i="9" s="1"/>
  <c r="N23" i="9"/>
  <c r="M23" i="9"/>
  <c r="G23" i="9" s="1"/>
  <c r="J24" i="9" s="1"/>
  <c r="H23" i="9"/>
  <c r="K24" i="9" s="1"/>
  <c r="O22" i="9"/>
  <c r="M22" i="9"/>
  <c r="I22" i="9"/>
  <c r="L23" i="9" s="1"/>
  <c r="H22" i="9"/>
  <c r="K23" i="9" s="1"/>
  <c r="G22" i="9"/>
  <c r="J23" i="9" s="1"/>
  <c r="O21" i="9"/>
  <c r="I21" i="9" s="1"/>
  <c r="L22" i="9" s="1"/>
  <c r="N21" i="9"/>
  <c r="H21" i="9" s="1"/>
  <c r="K22" i="9" s="1"/>
  <c r="M21" i="9"/>
  <c r="G21" i="9"/>
  <c r="J22" i="9" s="1"/>
  <c r="O20" i="9"/>
  <c r="I20" i="9" s="1"/>
  <c r="L21" i="9" s="1"/>
  <c r="N20" i="9"/>
  <c r="H20" i="9" s="1"/>
  <c r="K21" i="9" s="1"/>
  <c r="M20" i="9"/>
  <c r="G20" i="9" s="1"/>
  <c r="J21" i="9" s="1"/>
  <c r="O19" i="9"/>
  <c r="N19" i="9"/>
  <c r="H19" i="9" s="1"/>
  <c r="K20" i="9" s="1"/>
  <c r="M19" i="9"/>
  <c r="I19" i="9"/>
  <c r="L20" i="9" s="1"/>
  <c r="G19" i="9"/>
  <c r="J20" i="9" s="1"/>
  <c r="I8" i="9"/>
  <c r="H8" i="9"/>
  <c r="K9" i="9" s="1"/>
  <c r="N9" i="9" s="1"/>
  <c r="G8" i="9"/>
  <c r="J9" i="9" s="1"/>
  <c r="M9" i="9" s="1"/>
  <c r="F59" i="1"/>
  <c r="D59" i="1"/>
  <c r="D62" i="9" l="1"/>
  <c r="E62" i="9"/>
  <c r="F62" i="9"/>
  <c r="G9" i="9"/>
  <c r="H9" i="9"/>
  <c r="L9" i="9"/>
  <c r="O9" i="9" s="1"/>
  <c r="D61" i="1"/>
  <c r="E61" i="1"/>
  <c r="F61" i="1"/>
  <c r="K59" i="1"/>
  <c r="E59" i="1"/>
  <c r="K10" i="9" l="1"/>
  <c r="N10" i="9" s="1"/>
  <c r="J10" i="9"/>
  <c r="M10" i="9" s="1"/>
  <c r="G10" i="9" s="1"/>
  <c r="I9" i="9"/>
  <c r="I8" i="1"/>
  <c r="H8" i="1"/>
  <c r="G8" i="1"/>
  <c r="F60" i="1"/>
  <c r="F62" i="1" s="1"/>
  <c r="E60" i="1"/>
  <c r="E62" i="1" s="1"/>
  <c r="D60" i="1"/>
  <c r="D62" i="1" s="1"/>
  <c r="J11" i="9" l="1"/>
  <c r="M11" i="9" s="1"/>
  <c r="G11" i="9" s="1"/>
  <c r="L10" i="9"/>
  <c r="O10" i="9" s="1"/>
  <c r="H10" i="9"/>
  <c r="J9" i="1"/>
  <c r="M9" i="1" s="1"/>
  <c r="K9" i="1"/>
  <c r="N9" i="1" s="1"/>
  <c r="L9" i="1"/>
  <c r="O9" i="1" s="1"/>
  <c r="J12" i="9" l="1"/>
  <c r="M12" i="9" s="1"/>
  <c r="K11" i="9"/>
  <c r="N11" i="9" s="1"/>
  <c r="I10" i="9"/>
  <c r="G9" i="1"/>
  <c r="J10" i="1" s="1"/>
  <c r="M10" i="1" s="1"/>
  <c r="I9" i="1"/>
  <c r="L10" i="1"/>
  <c r="O10" i="1" s="1"/>
  <c r="H9" i="1"/>
  <c r="K10" i="1" s="1"/>
  <c r="N10" i="1" s="1"/>
  <c r="H10" i="1" s="1"/>
  <c r="L11" i="9" l="1"/>
  <c r="O11" i="9" s="1"/>
  <c r="I11" i="9" s="1"/>
  <c r="H11" i="9"/>
  <c r="G12" i="9"/>
  <c r="G10" i="1"/>
  <c r="J11" i="1" s="1"/>
  <c r="M11" i="1" s="1"/>
  <c r="I10" i="1"/>
  <c r="J13" i="9" l="1"/>
  <c r="M13" i="9" s="1"/>
  <c r="G13" i="9" s="1"/>
  <c r="K12" i="9"/>
  <c r="N12" i="9" s="1"/>
  <c r="H12" i="9" s="1"/>
  <c r="L12" i="9"/>
  <c r="O12" i="9" s="1"/>
  <c r="I12" i="9" s="1"/>
  <c r="L11" i="1"/>
  <c r="O11" i="1" s="1"/>
  <c r="G11" i="1"/>
  <c r="K11" i="1"/>
  <c r="N11" i="1" s="1"/>
  <c r="K13" i="9" l="1"/>
  <c r="N13" i="9" s="1"/>
  <c r="H13" i="9" s="1"/>
  <c r="J14" i="9"/>
  <c r="M14" i="9" s="1"/>
  <c r="G14" i="9" s="1"/>
  <c r="L13" i="9"/>
  <c r="O13" i="9" s="1"/>
  <c r="I13" i="9" s="1"/>
  <c r="H11" i="1"/>
  <c r="K12" i="1" s="1"/>
  <c r="N12" i="1" s="1"/>
  <c r="H12" i="1" s="1"/>
  <c r="I11" i="1"/>
  <c r="L12" i="1" s="1"/>
  <c r="O12" i="1" s="1"/>
  <c r="I12" i="1" s="1"/>
  <c r="J12" i="1"/>
  <c r="M12" i="1" s="1"/>
  <c r="L14" i="9" l="1"/>
  <c r="O14" i="9" s="1"/>
  <c r="I14" i="9" s="1"/>
  <c r="J15" i="9"/>
  <c r="M15" i="9" s="1"/>
  <c r="G15" i="9" s="1"/>
  <c r="K14" i="9"/>
  <c r="N14" i="9" s="1"/>
  <c r="H14" i="9" s="1"/>
  <c r="G12" i="1"/>
  <c r="L13" i="1"/>
  <c r="O13" i="1" s="1"/>
  <c r="I13" i="1" s="1"/>
  <c r="K13" i="1"/>
  <c r="N13" i="1" s="1"/>
  <c r="K15" i="9" l="1"/>
  <c r="N15" i="9" s="1"/>
  <c r="H15" i="9" s="1"/>
  <c r="J16" i="9"/>
  <c r="M16" i="9" s="1"/>
  <c r="G16" i="9"/>
  <c r="L15" i="9"/>
  <c r="O15" i="9" s="1"/>
  <c r="I15" i="9" s="1"/>
  <c r="L14" i="1"/>
  <c r="O14" i="1" s="1"/>
  <c r="I14" i="1" s="1"/>
  <c r="J13" i="1"/>
  <c r="M13" i="1" s="1"/>
  <c r="H13" i="1"/>
  <c r="L16" i="9" l="1"/>
  <c r="O16" i="9" s="1"/>
  <c r="I16" i="9" s="1"/>
  <c r="J17" i="9"/>
  <c r="M17" i="9" s="1"/>
  <c r="K16" i="9"/>
  <c r="N16" i="9" s="1"/>
  <c r="H16" i="9"/>
  <c r="G13" i="1"/>
  <c r="J14" i="1" s="1"/>
  <c r="M14" i="1" s="1"/>
  <c r="G14" i="1" s="1"/>
  <c r="L15" i="1"/>
  <c r="O15" i="1" s="1"/>
  <c r="I15" i="1" s="1"/>
  <c r="K14" i="1"/>
  <c r="N14" i="1" s="1"/>
  <c r="L17" i="9" l="1"/>
  <c r="O17" i="9" s="1"/>
  <c r="K17" i="9"/>
  <c r="N17" i="9" s="1"/>
  <c r="G17" i="9"/>
  <c r="J18" i="9" s="1"/>
  <c r="M18" i="9" s="1"/>
  <c r="G18" i="9" s="1"/>
  <c r="J19" i="9" s="1"/>
  <c r="H14" i="1"/>
  <c r="K15" i="1" s="1"/>
  <c r="N15" i="1" s="1"/>
  <c r="H15" i="1" s="1"/>
  <c r="L16" i="1"/>
  <c r="O16" i="1" s="1"/>
  <c r="I16" i="1" s="1"/>
  <c r="J15" i="1"/>
  <c r="M15" i="1" s="1"/>
  <c r="G15" i="1" s="1"/>
  <c r="M59" i="9" l="1"/>
  <c r="G59" i="9" s="1"/>
  <c r="G61" i="9" s="1"/>
  <c r="J61" i="9" s="1"/>
  <c r="H17" i="9"/>
  <c r="I17" i="9"/>
  <c r="J16" i="1"/>
  <c r="M16" i="1" s="1"/>
  <c r="G16" i="1" s="1"/>
  <c r="K16" i="1"/>
  <c r="N16" i="1" s="1"/>
  <c r="H16" i="1" s="1"/>
  <c r="L17" i="1"/>
  <c r="O17" i="1" s="1"/>
  <c r="I17" i="1" s="1"/>
  <c r="L18" i="9" l="1"/>
  <c r="O18" i="9" s="1"/>
  <c r="O59" i="9" s="1"/>
  <c r="I59" i="9" s="1"/>
  <c r="I61" i="9" s="1"/>
  <c r="L61" i="9" s="1"/>
  <c r="I18" i="9"/>
  <c r="L19" i="9" s="1"/>
  <c r="K18" i="9"/>
  <c r="N18" i="9" s="1"/>
  <c r="N59" i="9" s="1"/>
  <c r="H59" i="9" s="1"/>
  <c r="H61" i="9" s="1"/>
  <c r="K61" i="9" s="1"/>
  <c r="L18" i="1"/>
  <c r="O18" i="1" s="1"/>
  <c r="I18" i="1" s="1"/>
  <c r="K17" i="1"/>
  <c r="N17" i="1" s="1"/>
  <c r="H17" i="1" s="1"/>
  <c r="J17" i="1"/>
  <c r="M17" i="1" s="1"/>
  <c r="G17" i="1" s="1"/>
  <c r="H18" i="9" l="1"/>
  <c r="K19" i="9" s="1"/>
  <c r="J18" i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<sst xmlns="http://schemas.openxmlformats.org/spreadsheetml/2006/main" count="119" uniqueCount="72">
  <si>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</si>
  <si>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</si>
  <si>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</si>
  <si>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</si>
  <si>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</si>
  <si>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</si>
  <si>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</si>
  <si>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</si>
  <si>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</si>
  <si>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</si>
  <si>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</si>
  <si>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</si>
  <si>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</si>
  <si>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</si>
  <si>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</si>
  <si>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</si>
  <si>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</si>
  <si>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</si>
  <si>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</si>
  <si>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</si>
  <si>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</si>
  <si>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</si>
  <si>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</si>
  <si>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</si>
  <si>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</si>
  <si>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</si>
  <si>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</si>
  <si>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</si>
  <si>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</si>
  <si>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</si>
  <si>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</si>
  <si>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</si>
  <si>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</si>
  <si>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</si>
  <si>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</si>
  <si>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MA</t>
    <phoneticPr fontId="1"/>
  </si>
  <si>
    <t>実体</t>
    <rPh sb="0" eb="2">
      <t>ジッタイ</t>
    </rPh>
    <phoneticPr fontId="1"/>
  </si>
  <si>
    <t>USDJPY</t>
    <phoneticPr fontId="1"/>
  </si>
  <si>
    <t>D</t>
    <phoneticPr fontId="1"/>
  </si>
  <si>
    <t xml:space="preserve">前回次の3件と言うことでしたが時間が経ってしまいましたので
3年分終了させました。
予想以上に少ないので見落としなどなければいいのですが。
</t>
    <rPh sb="0" eb="2">
      <t>ゼンカイ</t>
    </rPh>
    <rPh sb="2" eb="3">
      <t>ツギ</t>
    </rPh>
    <rPh sb="5" eb="6">
      <t>ケン</t>
    </rPh>
    <rPh sb="7" eb="8">
      <t>イ</t>
    </rPh>
    <rPh sb="15" eb="17">
      <t>ジカン</t>
    </rPh>
    <rPh sb="18" eb="19">
      <t>タ</t>
    </rPh>
    <rPh sb="31" eb="32">
      <t>ネン</t>
    </rPh>
    <rPh sb="32" eb="33">
      <t>フン</t>
    </rPh>
    <rPh sb="33" eb="35">
      <t>シュウリョウ</t>
    </rPh>
    <phoneticPr fontId="1"/>
  </si>
  <si>
    <t>USDJPY</t>
    <phoneticPr fontId="5"/>
  </si>
  <si>
    <t>トレンド初期</t>
    <rPh sb="4" eb="6">
      <t>ショキ</t>
    </rPh>
    <phoneticPr fontId="1"/>
  </si>
  <si>
    <t>レンジ</t>
    <phoneticPr fontId="1"/>
  </si>
  <si>
    <t>PBとしてはヒゲが短すぎだが大きくプラス トレンド初期</t>
    <rPh sb="9" eb="10">
      <t>ミジカ</t>
    </rPh>
    <rPh sb="14" eb="15">
      <t>オオ</t>
    </rPh>
    <rPh sb="25" eb="27">
      <t>ショキ</t>
    </rPh>
    <phoneticPr fontId="1"/>
  </si>
  <si>
    <t>トレンド中～後期 この後レンジ</t>
    <rPh sb="4" eb="5">
      <t>チュウ</t>
    </rPh>
    <rPh sb="6" eb="8">
      <t>コウキ</t>
    </rPh>
    <rPh sb="11" eb="12">
      <t>アト</t>
    </rPh>
    <phoneticPr fontId="1"/>
  </si>
  <si>
    <t>トレンド後期</t>
    <rPh sb="4" eb="6">
      <t>コウキ</t>
    </rPh>
    <phoneticPr fontId="1"/>
  </si>
  <si>
    <t xml:space="preserve">トレンド後期 </t>
    <rPh sb="4" eb="6">
      <t>コウキ</t>
    </rPh>
    <phoneticPr fontId="1"/>
  </si>
  <si>
    <t>実体がほぼ中央だが僅かに下ヒゲが長い・レンジ</t>
    <rPh sb="0" eb="2">
      <t>ジッタイ</t>
    </rPh>
    <rPh sb="5" eb="7">
      <t>チュウオウ</t>
    </rPh>
    <rPh sb="9" eb="10">
      <t>ワズ</t>
    </rPh>
    <rPh sb="12" eb="13">
      <t>シタ</t>
    </rPh>
    <rPh sb="16" eb="17">
      <t>ナガ</t>
    </rPh>
    <phoneticPr fontId="1"/>
  </si>
  <si>
    <t>下降トレンド初期に見えるがプラスにならず・MA20は上向き</t>
  </si>
  <si>
    <t>乱高下？ アップトレンド初期にも見えるがMAは横ばい・デッドクロス直後</t>
  </si>
  <si>
    <t>短いアップトレンド後期？</t>
    <rPh sb="0" eb="1">
      <t>ミジカ</t>
    </rPh>
    <rPh sb="9" eb="11">
      <t>コウキ</t>
    </rPh>
    <phoneticPr fontId="1"/>
  </si>
  <si>
    <t>上昇トレンド初期～中期</t>
    <rPh sb="0" eb="2">
      <t>ジョウショウ</t>
    </rPh>
    <rPh sb="6" eb="8">
      <t>ショキ</t>
    </rPh>
    <rPh sb="9" eb="11">
      <t>チュウキ</t>
    </rPh>
    <phoneticPr fontId="1"/>
  </si>
  <si>
    <t>ダウントレンド中期</t>
    <rPh sb="7" eb="9">
      <t>チュウキ</t>
    </rPh>
    <phoneticPr fontId="1"/>
  </si>
  <si>
    <t>アップトレンド開始直後</t>
    <rPh sb="7" eb="9">
      <t>カイシ</t>
    </rPh>
    <rPh sb="9" eb="11">
      <t>チョクゴ</t>
    </rPh>
    <phoneticPr fontId="1"/>
  </si>
  <si>
    <t>ダウントレンド中の戻り</t>
    <rPh sb="7" eb="8">
      <t>チュウ</t>
    </rPh>
    <rPh sb="9" eb="10">
      <t>モド</t>
    </rPh>
    <phoneticPr fontId="1"/>
  </si>
  <si>
    <t>アップトレンド中期</t>
    <rPh sb="7" eb="9">
      <t>チュウキ</t>
    </rPh>
    <phoneticPr fontId="1"/>
  </si>
  <si>
    <t>アップトレンド中後期</t>
    <rPh sb="7" eb="8">
      <t>チュウ</t>
    </rPh>
    <rPh sb="8" eb="10">
      <t>コウキ</t>
    </rPh>
    <phoneticPr fontId="1"/>
  </si>
  <si>
    <t>アップトレンド初期</t>
    <rPh sb="7" eb="9">
      <t>ショキ</t>
    </rPh>
    <phoneticPr fontId="1"/>
  </si>
  <si>
    <t>アップトレンド中期</t>
    <rPh sb="7" eb="9">
      <t>チュウキ</t>
    </rPh>
    <phoneticPr fontId="1"/>
  </si>
  <si>
    <t>アップトレンド後期</t>
    <rPh sb="7" eb="9">
      <t>コウキ</t>
    </rPh>
    <phoneticPr fontId="1"/>
  </si>
  <si>
    <t>アップトレンド中期の調整（戻り）MAに深く入っている</t>
    <rPh sb="7" eb="9">
      <t>チュウキ</t>
    </rPh>
    <rPh sb="10" eb="12">
      <t>チョウセイ</t>
    </rPh>
    <rPh sb="13" eb="14">
      <t>モド</t>
    </rPh>
    <rPh sb="19" eb="20">
      <t>フカ</t>
    </rPh>
    <rPh sb="21" eb="22">
      <t>ハイ</t>
    </rPh>
    <phoneticPr fontId="1"/>
  </si>
  <si>
    <t>厳密にはMAに触れていない(2.7pips)が大きくプラス</t>
    <rPh sb="0" eb="2">
      <t>ゲンミツ</t>
    </rPh>
    <rPh sb="7" eb="8">
      <t>フ</t>
    </rPh>
    <rPh sb="23" eb="24">
      <t>オオ</t>
    </rPh>
    <phoneticPr fontId="1"/>
  </si>
  <si>
    <t>厳密にはMAに触れていない(2.3pips)が大きくプラス</t>
    <rPh sb="0" eb="2">
      <t>ゲンミツ</t>
    </rPh>
    <rPh sb="7" eb="8">
      <t>フ</t>
    </rPh>
    <rPh sb="23" eb="24">
      <t>オオ</t>
    </rPh>
    <phoneticPr fontId="1"/>
  </si>
  <si>
    <t>アップトレンド</t>
    <phoneticPr fontId="1"/>
  </si>
  <si>
    <t>MAに深く入っている</t>
    <rPh sb="3" eb="4">
      <t>フカ</t>
    </rPh>
    <rPh sb="5" eb="6">
      <t>ハイ</t>
    </rPh>
    <phoneticPr fontId="1"/>
  </si>
  <si>
    <t>リアルタイムではわかりにくいが結果的にダウントレンド初期</t>
    <rPh sb="15" eb="18">
      <t>ケッカテキ</t>
    </rPh>
    <rPh sb="26" eb="28">
      <t>ショキ</t>
    </rPh>
    <phoneticPr fontId="1"/>
  </si>
  <si>
    <t>MA2本貫通</t>
    <rPh sb="3" eb="4">
      <t>ホン</t>
    </rPh>
    <rPh sb="4" eb="6">
      <t>カンツウ</t>
    </rPh>
    <phoneticPr fontId="1"/>
  </si>
  <si>
    <t>ダウントレンド初期</t>
    <rPh sb="7" eb="9">
      <t>ショキ</t>
    </rPh>
    <phoneticPr fontId="1"/>
  </si>
  <si>
    <t>MAに深く入っているが2超え</t>
    <rPh sb="3" eb="4">
      <t>フカ</t>
    </rPh>
    <rPh sb="5" eb="6">
      <t>ハイ</t>
    </rPh>
    <rPh sb="12" eb="13">
      <t>コ</t>
    </rPh>
    <phoneticPr fontId="1"/>
  </si>
  <si>
    <t>後半↓</t>
    <rPh sb="0" eb="2">
      <t>コウハン</t>
    </rPh>
    <phoneticPr fontId="1"/>
  </si>
  <si>
    <t xml:space="preserve">日足、4時間足ともに買いのほうが圧倒的に多い（見落とし？）
</t>
    <rPh sb="0" eb="1">
      <t>ヒ</t>
    </rPh>
    <rPh sb="1" eb="2">
      <t>アシ</t>
    </rPh>
    <rPh sb="4" eb="6">
      <t>ジカン</t>
    </rPh>
    <rPh sb="6" eb="7">
      <t>アシ</t>
    </rPh>
    <rPh sb="10" eb="11">
      <t>カ</t>
    </rPh>
    <rPh sb="16" eb="19">
      <t>アットウテキ</t>
    </rPh>
    <rPh sb="20" eb="21">
      <t>オオ</t>
    </rPh>
    <rPh sb="23" eb="25">
      <t>ミオ</t>
    </rPh>
    <phoneticPr fontId="1"/>
  </si>
  <si>
    <t>トレンドフォローが大切。
トレンドフォローしていないとほとんど勝てない、トレンド後期にも注意。
レンジも成績は良くない。
MAには浅く当たっている方がプラスに動きやすいかもしれない（最後の26を除いて）
MAとの当たり（重なり）具合で検証する価値もあるかもしれない。</t>
    <rPh sb="9" eb="11">
      <t>タイセツ</t>
    </rPh>
    <rPh sb="31" eb="32">
      <t>カ</t>
    </rPh>
    <rPh sb="40" eb="42">
      <t>コウキ</t>
    </rPh>
    <rPh sb="44" eb="46">
      <t>チュウイ</t>
    </rPh>
    <rPh sb="52" eb="54">
      <t>セイセキ</t>
    </rPh>
    <rPh sb="55" eb="56">
      <t>ヨ</t>
    </rPh>
    <rPh sb="65" eb="66">
      <t>アサ</t>
    </rPh>
    <rPh sb="67" eb="68">
      <t>ア</t>
    </rPh>
    <rPh sb="73" eb="74">
      <t>ホウ</t>
    </rPh>
    <rPh sb="79" eb="80">
      <t>ウゴ</t>
    </rPh>
    <rPh sb="91" eb="93">
      <t>サイゴ</t>
    </rPh>
    <rPh sb="97" eb="98">
      <t>ノゾ</t>
    </rPh>
    <rPh sb="106" eb="107">
      <t>ア</t>
    </rPh>
    <rPh sb="110" eb="111">
      <t>カサ</t>
    </rPh>
    <rPh sb="114" eb="116">
      <t>グアイ</t>
    </rPh>
    <rPh sb="117" eb="119">
      <t>ケンショウ</t>
    </rPh>
    <rPh sb="121" eb="123">
      <t>カチ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</si>
</sst>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18"/>
      <color rgb="FFFFFF00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0" borderId="5" xfId="0" applyFont="1" applyBorder="1">
      <alignment vertical="center"/>
    </xf>
    <xf numFmtId="0" fontId="12" fillId="4" borderId="5" xfId="0" applyFont="1" applyFill="1" applyBorder="1">
      <alignment vertical="center"/>
    </xf>
    <xf numFmtId="0" fontId="12" fillId="4" borderId="9" xfId="0" applyFont="1" applyFill="1" applyBorder="1">
      <alignment vertical="center"/>
    </xf>
    <xf numFmtId="0" fontId="0" fillId="5" borderId="0" xfId="0" applyFill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4" fillId="0" borderId="0" xfId="0" applyFont="1">
      <alignment vertical="center"/>
    </xf>
    <xf numFmtId="0" fontId="15" fillId="5" borderId="0" xfId="0" applyFont="1" applyFill="1">
      <alignment vertical="center"/>
    </xf>
    <xf numFmtId="0" fontId="0" fillId="6" borderId="17" xfId="0" applyFill="1" applyBorder="1">
      <alignment vertical="center"/>
    </xf>
    <xf numFmtId="14" fontId="0" fillId="6" borderId="0" xfId="0" applyNumberFormat="1" applyFill="1">
      <alignment vertical="center"/>
    </xf>
    <xf numFmtId="0" fontId="0" fillId="6" borderId="8" xfId="0" applyFill="1" applyBorder="1" applyAlignment="1">
      <alignment horizontal="center" vertical="center"/>
    </xf>
    <xf numFmtId="0" fontId="12" fillId="6" borderId="8" xfId="0" applyFont="1" applyFill="1" applyBorder="1">
      <alignment vertical="center"/>
    </xf>
    <xf numFmtId="0" fontId="12" fillId="6" borderId="0" xfId="0" applyFont="1" applyFill="1">
      <alignment vertical="center"/>
    </xf>
    <xf numFmtId="0" fontId="12" fillId="6" borderId="9" xfId="0" applyFont="1" applyFill="1" applyBorder="1">
      <alignment vertical="center"/>
    </xf>
    <xf numFmtId="177" fontId="0" fillId="6" borderId="0" xfId="0" applyNumberFormat="1" applyFill="1">
      <alignment vertical="center"/>
    </xf>
    <xf numFmtId="38" fontId="0" fillId="6" borderId="8" xfId="1" applyFont="1" applyFill="1" applyBorder="1">
      <alignment vertical="center"/>
    </xf>
    <xf numFmtId="38" fontId="0" fillId="6" borderId="0" xfId="1" applyFont="1" applyFill="1" applyBorder="1">
      <alignment vertical="center"/>
    </xf>
    <xf numFmtId="38" fontId="0" fillId="6" borderId="9" xfId="1" applyFont="1" applyFill="1" applyBorder="1">
      <alignment vertical="center"/>
    </xf>
    <xf numFmtId="0" fontId="0" fillId="6" borderId="8" xfId="0" applyFill="1" applyBorder="1">
      <alignment vertical="center"/>
    </xf>
    <xf numFmtId="176" fontId="0" fillId="6" borderId="12" xfId="0" applyNumberForma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9.emf"/><Relationship Id="rId7" Type="http://schemas.openxmlformats.org/officeDocument/2006/relationships/image" Target="../media/image33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21</xdr:col>
          <xdr:colOff>581025</xdr:colOff>
          <xdr:row>26</xdr:row>
          <xdr:rowOff>74839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0</xdr:rowOff>
        </xdr:from>
        <xdr:to>
          <xdr:col>14</xdr:col>
          <xdr:colOff>28575</xdr:colOff>
          <xdr:row>67</xdr:row>
          <xdr:rowOff>306160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</xdr:row>
          <xdr:rowOff>0</xdr:rowOff>
        </xdr:from>
        <xdr:to>
          <xdr:col>14</xdr:col>
          <xdr:colOff>571500</xdr:colOff>
          <xdr:row>105</xdr:row>
          <xdr:rowOff>167368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0</xdr:rowOff>
        </xdr:from>
        <xdr:to>
          <xdr:col>18</xdr:col>
          <xdr:colOff>361950</xdr:colOff>
          <xdr:row>145</xdr:row>
          <xdr:rowOff>151039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162</xdr:row>
          <xdr:rowOff>0</xdr:rowOff>
        </xdr:from>
        <xdr:to>
          <xdr:col>17</xdr:col>
          <xdr:colOff>238125</xdr:colOff>
          <xdr:row>187</xdr:row>
          <xdr:rowOff>112939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204</xdr:row>
          <xdr:rowOff>0</xdr:rowOff>
        </xdr:from>
        <xdr:to>
          <xdr:col>13</xdr:col>
          <xdr:colOff>495300</xdr:colOff>
          <xdr:row>229</xdr:row>
          <xdr:rowOff>36739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246</xdr:row>
          <xdr:rowOff>0</xdr:rowOff>
        </xdr:from>
        <xdr:to>
          <xdr:col>14</xdr:col>
          <xdr:colOff>209550</xdr:colOff>
          <xdr:row>271</xdr:row>
          <xdr:rowOff>179614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1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288</xdr:row>
          <xdr:rowOff>0</xdr:rowOff>
        </xdr:from>
        <xdr:to>
          <xdr:col>22</xdr:col>
          <xdr:colOff>552450</xdr:colOff>
          <xdr:row>312</xdr:row>
          <xdr:rowOff>306160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1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329</xdr:row>
          <xdr:rowOff>0</xdr:rowOff>
        </xdr:from>
        <xdr:to>
          <xdr:col>16</xdr:col>
          <xdr:colOff>190500</xdr:colOff>
          <xdr:row>354</xdr:row>
          <xdr:rowOff>74839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1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371</xdr:row>
          <xdr:rowOff>0</xdr:rowOff>
        </xdr:from>
        <xdr:to>
          <xdr:col>14</xdr:col>
          <xdr:colOff>76200</xdr:colOff>
          <xdr:row>396</xdr:row>
          <xdr:rowOff>74839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1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412</xdr:row>
          <xdr:rowOff>0</xdr:rowOff>
        </xdr:from>
        <xdr:to>
          <xdr:col>30</xdr:col>
          <xdr:colOff>85725</xdr:colOff>
          <xdr:row>437</xdr:row>
          <xdr:rowOff>151040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1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454</xdr:row>
          <xdr:rowOff>0</xdr:rowOff>
        </xdr:from>
        <xdr:to>
          <xdr:col>32</xdr:col>
          <xdr:colOff>219075</xdr:colOff>
          <xdr:row>479</xdr:row>
          <xdr:rowOff>151040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1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496</xdr:row>
          <xdr:rowOff>0</xdr:rowOff>
        </xdr:from>
        <xdr:to>
          <xdr:col>21</xdr:col>
          <xdr:colOff>542925</xdr:colOff>
          <xdr:row>521</xdr:row>
          <xdr:rowOff>151040</xdr:rowOff>
        </xdr:to>
        <xdr:sp macro="" textlink="">
          <xdr:nvSpPr>
            <xdr:cNvPr id="7184" name="Object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1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538</xdr:row>
          <xdr:rowOff>0</xdr:rowOff>
        </xdr:from>
        <xdr:to>
          <xdr:col>23</xdr:col>
          <xdr:colOff>342900</xdr:colOff>
          <xdr:row>563</xdr:row>
          <xdr:rowOff>179615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1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580</xdr:row>
          <xdr:rowOff>0</xdr:rowOff>
        </xdr:from>
        <xdr:to>
          <xdr:col>26</xdr:col>
          <xdr:colOff>190500</xdr:colOff>
          <xdr:row>605</xdr:row>
          <xdr:rowOff>36740</xdr:rowOff>
        </xdr:to>
        <xdr:sp macro="" textlink="">
          <xdr:nvSpPr>
            <xdr:cNvPr id="7186" name="Object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1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622</xdr:row>
          <xdr:rowOff>0</xdr:rowOff>
        </xdr:from>
        <xdr:to>
          <xdr:col>21</xdr:col>
          <xdr:colOff>390525</xdr:colOff>
          <xdr:row>647</xdr:row>
          <xdr:rowOff>179615</xdr:rowOff>
        </xdr:to>
        <xdr:sp macro="" textlink="">
          <xdr:nvSpPr>
            <xdr:cNvPr id="7187" name="Object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1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664</xdr:row>
          <xdr:rowOff>0</xdr:rowOff>
        </xdr:from>
        <xdr:to>
          <xdr:col>22</xdr:col>
          <xdr:colOff>476250</xdr:colOff>
          <xdr:row>688</xdr:row>
          <xdr:rowOff>372836</xdr:rowOff>
        </xdr:to>
        <xdr:sp macro="" textlink="">
          <xdr:nvSpPr>
            <xdr:cNvPr id="7188" name="Object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1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706</xdr:row>
          <xdr:rowOff>0</xdr:rowOff>
        </xdr:from>
        <xdr:to>
          <xdr:col>15</xdr:col>
          <xdr:colOff>57150</xdr:colOff>
          <xdr:row>728</xdr:row>
          <xdr:rowOff>12247</xdr:rowOff>
        </xdr:to>
        <xdr:sp macro="" textlink="">
          <xdr:nvSpPr>
            <xdr:cNvPr id="7189" name="Object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1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742</xdr:row>
          <xdr:rowOff>0</xdr:rowOff>
        </xdr:from>
        <xdr:to>
          <xdr:col>25</xdr:col>
          <xdr:colOff>400050</xdr:colOff>
          <xdr:row>767</xdr:row>
          <xdr:rowOff>74839</xdr:rowOff>
        </xdr:to>
        <xdr:sp macro="" textlink="">
          <xdr:nvSpPr>
            <xdr:cNvPr id="7190" name="Object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1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783</xdr:row>
          <xdr:rowOff>0</xdr:rowOff>
        </xdr:from>
        <xdr:to>
          <xdr:col>13</xdr:col>
          <xdr:colOff>276225</xdr:colOff>
          <xdr:row>808</xdr:row>
          <xdr:rowOff>74840</xdr:rowOff>
        </xdr:to>
        <xdr:sp macro="" textlink="">
          <xdr:nvSpPr>
            <xdr:cNvPr id="7191" name="Object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1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824</xdr:row>
          <xdr:rowOff>0</xdr:rowOff>
        </xdr:from>
        <xdr:to>
          <xdr:col>17</xdr:col>
          <xdr:colOff>57150</xdr:colOff>
          <xdr:row>849</xdr:row>
          <xdr:rowOff>151039</xdr:rowOff>
        </xdr:to>
        <xdr:sp macro="" textlink="">
          <xdr:nvSpPr>
            <xdr:cNvPr id="7192" name="Object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1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866</xdr:row>
          <xdr:rowOff>0</xdr:rowOff>
        </xdr:from>
        <xdr:to>
          <xdr:col>17</xdr:col>
          <xdr:colOff>571500</xdr:colOff>
          <xdr:row>890</xdr:row>
          <xdr:rowOff>372836</xdr:rowOff>
        </xdr:to>
        <xdr:sp macro="" textlink="">
          <xdr:nvSpPr>
            <xdr:cNvPr id="7193" name="Object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1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907</xdr:row>
          <xdr:rowOff>0</xdr:rowOff>
        </xdr:from>
        <xdr:to>
          <xdr:col>15</xdr:col>
          <xdr:colOff>361950</xdr:colOff>
          <xdr:row>926</xdr:row>
          <xdr:rowOff>318407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1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940</xdr:row>
          <xdr:rowOff>0</xdr:rowOff>
        </xdr:from>
        <xdr:to>
          <xdr:col>12</xdr:col>
          <xdr:colOff>590550</xdr:colOff>
          <xdr:row>964</xdr:row>
          <xdr:rowOff>372836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1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981</xdr:row>
          <xdr:rowOff>0</xdr:rowOff>
        </xdr:from>
        <xdr:to>
          <xdr:col>14</xdr:col>
          <xdr:colOff>171450</xdr:colOff>
          <xdr:row>1006</xdr:row>
          <xdr:rowOff>112939</xdr:rowOff>
        </xdr:to>
        <xdr:sp macro="" textlink="">
          <xdr:nvSpPr>
            <xdr:cNvPr id="7196" name="Object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1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1023</xdr:row>
          <xdr:rowOff>0</xdr:rowOff>
        </xdr:from>
        <xdr:to>
          <xdr:col>15</xdr:col>
          <xdr:colOff>38100</xdr:colOff>
          <xdr:row>1048</xdr:row>
          <xdr:rowOff>112939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11FE6DC0-6942-1E81-5D20-20392979B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11</xdr:col>
          <xdr:colOff>323850</xdr:colOff>
          <xdr:row>52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18</xdr:col>
          <xdr:colOff>276225</xdr:colOff>
          <xdr:row>107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15</xdr:col>
          <xdr:colOff>409575</xdr:colOff>
          <xdr:row>161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163</xdr:row>
          <xdr:rowOff>0</xdr:rowOff>
        </xdr:from>
        <xdr:to>
          <xdr:col>16</xdr:col>
          <xdr:colOff>600075</xdr:colOff>
          <xdr:row>214</xdr:row>
          <xdr:rowOff>66675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4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217</xdr:row>
          <xdr:rowOff>0</xdr:rowOff>
        </xdr:from>
        <xdr:to>
          <xdr:col>12</xdr:col>
          <xdr:colOff>285750</xdr:colOff>
          <xdr:row>263</xdr:row>
          <xdr:rowOff>161925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266</xdr:row>
          <xdr:rowOff>0</xdr:rowOff>
        </xdr:from>
        <xdr:to>
          <xdr:col>14</xdr:col>
          <xdr:colOff>409575</xdr:colOff>
          <xdr:row>317</xdr:row>
          <xdr:rowOff>104775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4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374</xdr:row>
          <xdr:rowOff>66675</xdr:rowOff>
        </xdr:from>
        <xdr:to>
          <xdr:col>11</xdr:col>
          <xdr:colOff>466725</xdr:colOff>
          <xdr:row>417</xdr:row>
          <xdr:rowOff>95250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4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320</xdr:row>
          <xdr:rowOff>0</xdr:rowOff>
        </xdr:from>
        <xdr:to>
          <xdr:col>14</xdr:col>
          <xdr:colOff>495300</xdr:colOff>
          <xdr:row>371</xdr:row>
          <xdr:rowOff>28575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4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420</xdr:row>
          <xdr:rowOff>0</xdr:rowOff>
        </xdr:from>
        <xdr:to>
          <xdr:col>11</xdr:col>
          <xdr:colOff>466725</xdr:colOff>
          <xdr:row>462</xdr:row>
          <xdr:rowOff>152400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4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26" Type="http://schemas.openxmlformats.org/officeDocument/2006/relationships/image" Target="../media/image12.emf"/><Relationship Id="rId39" Type="http://schemas.openxmlformats.org/officeDocument/2006/relationships/oleObject" Target="../embeddings/oleObject19.bin"/><Relationship Id="rId21" Type="http://schemas.openxmlformats.org/officeDocument/2006/relationships/oleObject" Target="../embeddings/oleObject10.bin"/><Relationship Id="rId34" Type="http://schemas.openxmlformats.org/officeDocument/2006/relationships/image" Target="../media/image16.emf"/><Relationship Id="rId42" Type="http://schemas.openxmlformats.org/officeDocument/2006/relationships/image" Target="../media/image20.emf"/><Relationship Id="rId47" Type="http://schemas.openxmlformats.org/officeDocument/2006/relationships/oleObject" Target="../embeddings/oleObject23.bin"/><Relationship Id="rId50" Type="http://schemas.openxmlformats.org/officeDocument/2006/relationships/image" Target="../media/image24.emf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29" Type="http://schemas.openxmlformats.org/officeDocument/2006/relationships/oleObject" Target="../embeddings/oleObject14.bin"/><Relationship Id="rId11" Type="http://schemas.openxmlformats.org/officeDocument/2006/relationships/oleObject" Target="../embeddings/oleObject5.bin"/><Relationship Id="rId24" Type="http://schemas.openxmlformats.org/officeDocument/2006/relationships/image" Target="../media/image11.emf"/><Relationship Id="rId32" Type="http://schemas.openxmlformats.org/officeDocument/2006/relationships/image" Target="../media/image15.emf"/><Relationship Id="rId37" Type="http://schemas.openxmlformats.org/officeDocument/2006/relationships/oleObject" Target="../embeddings/oleObject18.bin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53" Type="http://schemas.openxmlformats.org/officeDocument/2006/relationships/oleObject" Target="../embeddings/oleObject26.bin"/><Relationship Id="rId5" Type="http://schemas.openxmlformats.org/officeDocument/2006/relationships/oleObject" Target="../embeddings/oleObject2.bin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9.bin"/><Relationship Id="rId31" Type="http://schemas.openxmlformats.org/officeDocument/2006/relationships/oleObject" Target="../embeddings/oleObject15.bin"/><Relationship Id="rId44" Type="http://schemas.openxmlformats.org/officeDocument/2006/relationships/image" Target="../media/image21.emf"/><Relationship Id="rId52" Type="http://schemas.openxmlformats.org/officeDocument/2006/relationships/image" Target="../media/image25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emf"/><Relationship Id="rId22" Type="http://schemas.openxmlformats.org/officeDocument/2006/relationships/image" Target="../media/image10.emf"/><Relationship Id="rId27" Type="http://schemas.openxmlformats.org/officeDocument/2006/relationships/oleObject" Target="../embeddings/oleObject13.bin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43" Type="http://schemas.openxmlformats.org/officeDocument/2006/relationships/oleObject" Target="../embeddings/oleObject21.bin"/><Relationship Id="rId48" Type="http://schemas.openxmlformats.org/officeDocument/2006/relationships/image" Target="../media/image2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3" Type="http://schemas.openxmlformats.org/officeDocument/2006/relationships/oleObject" Target="../embeddings/oleObject1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2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46" Type="http://schemas.openxmlformats.org/officeDocument/2006/relationships/image" Target="../media/image22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54" Type="http://schemas.openxmlformats.org/officeDocument/2006/relationships/image" Target="../media/image26.emf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36" Type="http://schemas.openxmlformats.org/officeDocument/2006/relationships/image" Target="../media/image17.emf"/><Relationship Id="rId49" Type="http://schemas.openxmlformats.org/officeDocument/2006/relationships/oleObject" Target="../embeddings/oleObject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9.bin"/><Relationship Id="rId13" Type="http://schemas.openxmlformats.org/officeDocument/2006/relationships/image" Target="../media/image31.emf"/><Relationship Id="rId18" Type="http://schemas.openxmlformats.org/officeDocument/2006/relationships/oleObject" Target="../embeddings/oleObject34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35.emf"/><Relationship Id="rId7" Type="http://schemas.openxmlformats.org/officeDocument/2006/relationships/image" Target="../media/image28.emf"/><Relationship Id="rId12" Type="http://schemas.openxmlformats.org/officeDocument/2006/relationships/oleObject" Target="../embeddings/oleObject31.bin"/><Relationship Id="rId17" Type="http://schemas.openxmlformats.org/officeDocument/2006/relationships/image" Target="../media/image33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33.bin"/><Relationship Id="rId20" Type="http://schemas.openxmlformats.org/officeDocument/2006/relationships/oleObject" Target="../embeddings/oleObject35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8.bin"/><Relationship Id="rId11" Type="http://schemas.openxmlformats.org/officeDocument/2006/relationships/image" Target="../media/image30.emf"/><Relationship Id="rId5" Type="http://schemas.openxmlformats.org/officeDocument/2006/relationships/image" Target="../media/image27.emf"/><Relationship Id="rId15" Type="http://schemas.openxmlformats.org/officeDocument/2006/relationships/image" Target="../media/image32.emf"/><Relationship Id="rId10" Type="http://schemas.openxmlformats.org/officeDocument/2006/relationships/oleObject" Target="../embeddings/oleObject30.bin"/><Relationship Id="rId19" Type="http://schemas.openxmlformats.org/officeDocument/2006/relationships/image" Target="../media/image34.emf"/><Relationship Id="rId4" Type="http://schemas.openxmlformats.org/officeDocument/2006/relationships/oleObject" Target="../embeddings/oleObject27.bin"/><Relationship Id="rId9" Type="http://schemas.openxmlformats.org/officeDocument/2006/relationships/image" Target="../media/image29.emf"/><Relationship Id="rId14" Type="http://schemas.openxmlformats.org/officeDocument/2006/relationships/oleObject" Target="../embeddings/oleObject3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E9C5-8A63-4091-A670-B8DF6E7AEE73}">
  <sheetPr>
    <tabColor rgb="FF00B0F0"/>
  </sheetPr>
  <dimension ref="A1:X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Q22" sqref="Q22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37</v>
      </c>
    </row>
    <row r="2" spans="1:18" x14ac:dyDescent="0.4">
      <c r="A2" s="1" t="s">
        <v>8</v>
      </c>
      <c r="C2" t="s">
        <v>38</v>
      </c>
    </row>
    <row r="3" spans="1:18" x14ac:dyDescent="0.4">
      <c r="A3" s="1" t="s">
        <v>10</v>
      </c>
      <c r="C3" s="27">
        <v>100000</v>
      </c>
    </row>
    <row r="4" spans="1:18" x14ac:dyDescent="0.4">
      <c r="A4" s="1" t="s">
        <v>11</v>
      </c>
      <c r="C4" s="27" t="s">
        <v>13</v>
      </c>
    </row>
    <row r="5" spans="1:18" ht="19.5" thickBot="1" x14ac:dyDescent="0.45">
      <c r="A5" s="1" t="s">
        <v>12</v>
      </c>
      <c r="C5" s="27" t="s">
        <v>33</v>
      </c>
    </row>
    <row r="6" spans="1:18" ht="19.5" thickBot="1" x14ac:dyDescent="0.45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3" t="s">
        <v>3</v>
      </c>
      <c r="H6" s="84"/>
      <c r="I6" s="85"/>
      <c r="J6" s="83" t="s">
        <v>22</v>
      </c>
      <c r="K6" s="84"/>
      <c r="L6" s="85"/>
      <c r="M6" s="83" t="s">
        <v>23</v>
      </c>
      <c r="N6" s="84"/>
      <c r="O6" s="85"/>
    </row>
    <row r="7" spans="1:18" ht="19.5" thickBot="1" x14ac:dyDescent="0.45">
      <c r="A7" s="25"/>
      <c r="B7" s="25" t="s">
        <v>2</v>
      </c>
      <c r="C7" s="59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 s="1" t="s">
        <v>35</v>
      </c>
      <c r="Q7" s="1" t="s">
        <v>36</v>
      </c>
    </row>
    <row r="8" spans="1:18" ht="19.5" thickBot="1" x14ac:dyDescent="0.45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6" t="s">
        <v>22</v>
      </c>
      <c r="K8" s="87"/>
      <c r="L8" s="88"/>
      <c r="M8" s="86"/>
      <c r="N8" s="87"/>
      <c r="O8" s="88"/>
    </row>
    <row r="9" spans="1:18" x14ac:dyDescent="0.4">
      <c r="A9" s="7">
        <v>1</v>
      </c>
      <c r="B9" s="21">
        <v>43837</v>
      </c>
      <c r="C9" s="47">
        <v>1</v>
      </c>
      <c r="D9" s="51">
        <v>1.27</v>
      </c>
      <c r="E9" s="52">
        <v>1.5</v>
      </c>
      <c r="F9" s="78">
        <v>2</v>
      </c>
      <c r="G9" s="20">
        <f>IF(D9="","",G8+M9)</f>
        <v>103810</v>
      </c>
      <c r="H9" s="20">
        <f t="shared" ref="H9:I24" si="0">IF(E9="","",H8+N9)</f>
        <v>104500</v>
      </c>
      <c r="I9" s="20">
        <f t="shared" si="0"/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>
        <v>1</v>
      </c>
      <c r="Q9" s="20">
        <v>0</v>
      </c>
      <c r="R9" s="20" t="s">
        <v>41</v>
      </c>
    </row>
    <row r="10" spans="1:18" x14ac:dyDescent="0.4">
      <c r="A10" s="7">
        <v>2</v>
      </c>
      <c r="B10" s="4">
        <v>43847</v>
      </c>
      <c r="C10" s="44">
        <v>1</v>
      </c>
      <c r="D10" s="53">
        <v>-1</v>
      </c>
      <c r="E10" s="54">
        <v>-1</v>
      </c>
      <c r="F10" s="55">
        <v>-1</v>
      </c>
      <c r="G10" s="20">
        <f t="shared" ref="G10:I25" si="1">IF(D10="","",G9+M10)</f>
        <v>100695.7</v>
      </c>
      <c r="H10" s="20">
        <f t="shared" si="0"/>
        <v>101365</v>
      </c>
      <c r="I10" s="20">
        <f t="shared" si="0"/>
        <v>102820</v>
      </c>
      <c r="J10" s="41">
        <f t="shared" ref="J10:L25" si="2">IF(G9="","",G9*0.03)</f>
        <v>3114.2999999999997</v>
      </c>
      <c r="K10" s="42">
        <f t="shared" si="2"/>
        <v>3135</v>
      </c>
      <c r="L10" s="43">
        <f t="shared" si="2"/>
        <v>3180</v>
      </c>
      <c r="M10" s="41">
        <f t="shared" ref="M10:O25" si="3">IF(D10="","",J10*D10)</f>
        <v>-3114.2999999999997</v>
      </c>
      <c r="N10" s="42">
        <f t="shared" si="3"/>
        <v>-3135</v>
      </c>
      <c r="O10" s="43">
        <f t="shared" si="3"/>
        <v>-3180</v>
      </c>
      <c r="P10" s="20">
        <v>1</v>
      </c>
      <c r="Q10" s="20">
        <v>0</v>
      </c>
      <c r="R10" s="20" t="s">
        <v>45</v>
      </c>
    </row>
    <row r="11" spans="1:18" x14ac:dyDescent="0.4">
      <c r="A11" s="7">
        <v>3</v>
      </c>
      <c r="B11" s="4">
        <v>43859</v>
      </c>
      <c r="C11" s="44">
        <v>1</v>
      </c>
      <c r="D11" s="53">
        <v>-1</v>
      </c>
      <c r="E11" s="54">
        <v>-1</v>
      </c>
      <c r="F11" s="55">
        <v>-1</v>
      </c>
      <c r="G11" s="20">
        <f t="shared" si="1"/>
        <v>97674.828999999998</v>
      </c>
      <c r="H11" s="20">
        <f t="shared" si="0"/>
        <v>98324.05</v>
      </c>
      <c r="I11" s="20">
        <f t="shared" si="0"/>
        <v>99735.4</v>
      </c>
      <c r="J11" s="41">
        <f t="shared" si="2"/>
        <v>3020.8709999999996</v>
      </c>
      <c r="K11" s="42">
        <f t="shared" si="2"/>
        <v>3040.95</v>
      </c>
      <c r="L11" s="43">
        <f t="shared" si="2"/>
        <v>3084.6</v>
      </c>
      <c r="M11" s="41">
        <f t="shared" si="3"/>
        <v>-3020.8709999999996</v>
      </c>
      <c r="N11" s="42">
        <f t="shared" si="3"/>
        <v>-3040.95</v>
      </c>
      <c r="O11" s="43">
        <f t="shared" si="3"/>
        <v>-3084.6</v>
      </c>
      <c r="P11" s="20">
        <v>2</v>
      </c>
      <c r="Q11" s="20">
        <v>0</v>
      </c>
      <c r="R11" s="20" t="s">
        <v>42</v>
      </c>
    </row>
    <row r="12" spans="1:18" x14ac:dyDescent="0.4">
      <c r="A12" s="7">
        <v>4</v>
      </c>
      <c r="B12" s="4">
        <v>43903</v>
      </c>
      <c r="C12" s="44">
        <v>1</v>
      </c>
      <c r="D12" s="53">
        <v>1.27</v>
      </c>
      <c r="E12" s="54">
        <v>1.5</v>
      </c>
      <c r="F12" s="79">
        <v>2</v>
      </c>
      <c r="G12" s="20">
        <f t="shared" si="1"/>
        <v>101396.23998489999</v>
      </c>
      <c r="H12" s="20">
        <f t="shared" si="0"/>
        <v>102748.63225000001</v>
      </c>
      <c r="I12" s="20">
        <f t="shared" si="0"/>
        <v>105719.52399999999</v>
      </c>
      <c r="J12" s="41">
        <f t="shared" si="2"/>
        <v>2930.24487</v>
      </c>
      <c r="K12" s="42">
        <f t="shared" si="2"/>
        <v>2949.7215000000001</v>
      </c>
      <c r="L12" s="43">
        <f t="shared" si="2"/>
        <v>2992.0619999999999</v>
      </c>
      <c r="M12" s="41">
        <f t="shared" si="3"/>
        <v>3721.4109849000001</v>
      </c>
      <c r="N12" s="42">
        <f t="shared" si="3"/>
        <v>4424.5822500000004</v>
      </c>
      <c r="O12" s="43">
        <f t="shared" si="3"/>
        <v>5984.1239999999998</v>
      </c>
      <c r="P12" s="20">
        <v>1</v>
      </c>
      <c r="Q12" s="20">
        <v>0</v>
      </c>
      <c r="R12" s="20" t="s">
        <v>43</v>
      </c>
    </row>
    <row r="13" spans="1:18" x14ac:dyDescent="0.4">
      <c r="A13" s="7">
        <v>5</v>
      </c>
      <c r="B13" s="4">
        <v>43910</v>
      </c>
      <c r="C13" s="44">
        <v>1</v>
      </c>
      <c r="D13" s="53">
        <v>-1</v>
      </c>
      <c r="E13" s="54">
        <v>-1</v>
      </c>
      <c r="F13" s="55">
        <v>-1</v>
      </c>
      <c r="G13" s="20">
        <f t="shared" si="1"/>
        <v>98354.352785352996</v>
      </c>
      <c r="H13" s="20">
        <f t="shared" si="0"/>
        <v>99666.173282500007</v>
      </c>
      <c r="I13" s="20">
        <f t="shared" si="0"/>
        <v>102547.93827999999</v>
      </c>
      <c r="J13" s="41">
        <f t="shared" si="2"/>
        <v>3041.8871995469995</v>
      </c>
      <c r="K13" s="42">
        <f t="shared" si="2"/>
        <v>3082.4589675000002</v>
      </c>
      <c r="L13" s="43">
        <f t="shared" si="2"/>
        <v>3171.5857199999996</v>
      </c>
      <c r="M13" s="41">
        <f t="shared" si="3"/>
        <v>-3041.8871995469995</v>
      </c>
      <c r="N13" s="42">
        <f t="shared" si="3"/>
        <v>-3082.4589675000002</v>
      </c>
      <c r="O13" s="43">
        <f t="shared" si="3"/>
        <v>-3171.5857199999996</v>
      </c>
      <c r="P13" s="20">
        <v>1</v>
      </c>
      <c r="Q13" s="20">
        <v>0</v>
      </c>
      <c r="R13" s="20" t="s">
        <v>44</v>
      </c>
    </row>
    <row r="14" spans="1:18" x14ac:dyDescent="0.4">
      <c r="A14" s="7">
        <v>6</v>
      </c>
      <c r="B14" s="4">
        <v>45008</v>
      </c>
      <c r="C14" s="44">
        <v>1</v>
      </c>
      <c r="D14" s="53">
        <v>-1</v>
      </c>
      <c r="E14" s="54">
        <v>-1</v>
      </c>
      <c r="F14" s="55">
        <v>-1</v>
      </c>
      <c r="G14" s="20">
        <f t="shared" si="1"/>
        <v>95403.722201792407</v>
      </c>
      <c r="H14" s="20">
        <f t="shared" si="0"/>
        <v>96676.188084025009</v>
      </c>
      <c r="I14" s="20">
        <f t="shared" si="0"/>
        <v>99471.500131599983</v>
      </c>
      <c r="J14" s="41">
        <f t="shared" si="2"/>
        <v>2950.6305835605899</v>
      </c>
      <c r="K14" s="42">
        <f t="shared" si="2"/>
        <v>2989.9851984750003</v>
      </c>
      <c r="L14" s="43">
        <f t="shared" si="2"/>
        <v>3076.4381483999996</v>
      </c>
      <c r="M14" s="41">
        <f t="shared" si="3"/>
        <v>-2950.6305835605899</v>
      </c>
      <c r="N14" s="42">
        <f t="shared" si="3"/>
        <v>-2989.9851984750003</v>
      </c>
      <c r="O14" s="43">
        <f t="shared" si="3"/>
        <v>-3076.4381483999996</v>
      </c>
      <c r="P14" s="20">
        <v>1</v>
      </c>
      <c r="Q14" s="20">
        <v>0</v>
      </c>
      <c r="R14" s="20" t="s">
        <v>46</v>
      </c>
    </row>
    <row r="15" spans="1:18" x14ac:dyDescent="0.4">
      <c r="A15" s="7">
        <v>7</v>
      </c>
      <c r="B15" s="4">
        <v>43929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1"/>
        <v>92541.61053573864</v>
      </c>
      <c r="H15" s="20">
        <f t="shared" si="0"/>
        <v>93775.902441504266</v>
      </c>
      <c r="I15" s="20">
        <f t="shared" si="0"/>
        <v>96487.355127651987</v>
      </c>
      <c r="J15" s="41">
        <f t="shared" si="2"/>
        <v>2862.1116660537723</v>
      </c>
      <c r="K15" s="42">
        <f t="shared" si="2"/>
        <v>2900.2856425207501</v>
      </c>
      <c r="L15" s="43">
        <f t="shared" si="2"/>
        <v>2984.1450039479996</v>
      </c>
      <c r="M15" s="41">
        <f t="shared" si="3"/>
        <v>-2862.1116660537723</v>
      </c>
      <c r="N15" s="42">
        <f t="shared" si="3"/>
        <v>-2900.2856425207501</v>
      </c>
      <c r="O15" s="43">
        <f t="shared" si="3"/>
        <v>-2984.1450039479996</v>
      </c>
      <c r="P15" s="20">
        <v>2</v>
      </c>
      <c r="Q15" s="20">
        <v>1</v>
      </c>
      <c r="R15" s="20" t="s">
        <v>47</v>
      </c>
    </row>
    <row r="16" spans="1:18" x14ac:dyDescent="0.4">
      <c r="A16" s="7">
        <v>8</v>
      </c>
      <c r="B16" s="4">
        <v>44013</v>
      </c>
      <c r="C16" s="44">
        <v>2</v>
      </c>
      <c r="D16" s="53">
        <v>-1</v>
      </c>
      <c r="E16" s="54">
        <v>-1</v>
      </c>
      <c r="F16" s="55">
        <v>-1</v>
      </c>
      <c r="G16" s="20">
        <f>IF(D16="","",G15+M16)</f>
        <v>89765.36221966648</v>
      </c>
      <c r="H16" s="20">
        <f t="shared" si="0"/>
        <v>90962.625368259134</v>
      </c>
      <c r="I16" s="20">
        <f t="shared" si="0"/>
        <v>93592.73447382242</v>
      </c>
      <c r="J16" s="41">
        <f t="shared" si="2"/>
        <v>2776.248316072159</v>
      </c>
      <c r="K16" s="42">
        <f t="shared" si="2"/>
        <v>2813.2770732451277</v>
      </c>
      <c r="L16" s="43">
        <f t="shared" si="2"/>
        <v>2894.6206538295596</v>
      </c>
      <c r="M16" s="41">
        <f>IF(D16="","",J16*D16)</f>
        <v>-2776.248316072159</v>
      </c>
      <c r="N16" s="42">
        <f t="shared" si="3"/>
        <v>-2813.2770732451277</v>
      </c>
      <c r="O16" s="43">
        <f t="shared" si="3"/>
        <v>-2894.6206538295596</v>
      </c>
      <c r="P16" s="20">
        <v>2</v>
      </c>
      <c r="Q16" s="20">
        <v>0</v>
      </c>
      <c r="R16" s="20" t="s">
        <v>48</v>
      </c>
    </row>
    <row r="17" spans="1:24" x14ac:dyDescent="0.4">
      <c r="A17" s="7">
        <v>9</v>
      </c>
      <c r="B17" s="4">
        <v>44028</v>
      </c>
      <c r="C17" s="44">
        <v>1</v>
      </c>
      <c r="D17" s="53">
        <v>1.27</v>
      </c>
      <c r="E17" s="54">
        <v>1.5</v>
      </c>
      <c r="F17" s="55">
        <v>2</v>
      </c>
      <c r="G17" s="20">
        <f>IF(D17="","",G16+M17)</f>
        <v>93185.422520235777</v>
      </c>
      <c r="H17" s="20">
        <f t="shared" si="0"/>
        <v>95055.943509830802</v>
      </c>
      <c r="I17" s="20">
        <f t="shared" si="0"/>
        <v>99208.298542251767</v>
      </c>
      <c r="J17" s="41">
        <f t="shared" si="2"/>
        <v>2692.9608665899941</v>
      </c>
      <c r="K17" s="42">
        <f t="shared" si="2"/>
        <v>2728.8787610477739</v>
      </c>
      <c r="L17" s="43">
        <f t="shared" si="2"/>
        <v>2807.7820342146724</v>
      </c>
      <c r="M17" s="41">
        <f>IF(D17="","",J17*D17)</f>
        <v>3420.0603005692924</v>
      </c>
      <c r="N17" s="42">
        <f t="shared" si="3"/>
        <v>4093.3181415716608</v>
      </c>
      <c r="O17" s="43">
        <f t="shared" si="3"/>
        <v>5615.5640684293448</v>
      </c>
      <c r="P17" s="20">
        <v>1</v>
      </c>
      <c r="Q17" s="20">
        <v>0</v>
      </c>
      <c r="R17" s="20" t="s">
        <v>49</v>
      </c>
    </row>
    <row r="18" spans="1:24" x14ac:dyDescent="0.4">
      <c r="A18" s="97">
        <v>10</v>
      </c>
      <c r="B18" s="98">
        <v>44167</v>
      </c>
      <c r="C18" s="99">
        <v>1</v>
      </c>
      <c r="D18" s="100">
        <v>1.27</v>
      </c>
      <c r="E18" s="101">
        <v>1.5</v>
      </c>
      <c r="F18" s="102">
        <v>2</v>
      </c>
      <c r="G18" s="103">
        <f>IF(D18="","",G17+M18)</f>
        <v>96735.787118256761</v>
      </c>
      <c r="H18" s="103">
        <f t="shared" si="0"/>
        <v>99333.460967773193</v>
      </c>
      <c r="I18" s="103">
        <f t="shared" si="0"/>
        <v>105160.79645478688</v>
      </c>
      <c r="J18" s="104">
        <f t="shared" si="2"/>
        <v>2795.5626756070733</v>
      </c>
      <c r="K18" s="105">
        <f t="shared" si="2"/>
        <v>2851.678305294924</v>
      </c>
      <c r="L18" s="106">
        <f t="shared" si="2"/>
        <v>2976.2489562675528</v>
      </c>
      <c r="M18" s="104">
        <f>IF(D18="","",J18*D18)</f>
        <v>3550.3645980209831</v>
      </c>
      <c r="N18" s="105">
        <f t="shared" si="3"/>
        <v>4277.5174579423856</v>
      </c>
      <c r="O18" s="106">
        <f t="shared" si="3"/>
        <v>5952.4979125351056</v>
      </c>
      <c r="P18" s="20">
        <v>1</v>
      </c>
      <c r="Q18" s="20">
        <v>0</v>
      </c>
      <c r="R18" s="20" t="s">
        <v>42</v>
      </c>
      <c r="S18" t="s">
        <v>50</v>
      </c>
    </row>
    <row r="19" spans="1:24" x14ac:dyDescent="0.4">
      <c r="A19" s="107">
        <v>11</v>
      </c>
      <c r="B19" s="108">
        <v>44253</v>
      </c>
      <c r="C19" s="99">
        <v>1</v>
      </c>
      <c r="D19" s="100">
        <v>1.27</v>
      </c>
      <c r="E19" s="101">
        <v>1.5</v>
      </c>
      <c r="F19" s="102">
        <v>2</v>
      </c>
      <c r="G19" s="103">
        <f t="shared" si="1"/>
        <v>100421.42060746235</v>
      </c>
      <c r="H19" s="103">
        <f t="shared" si="0"/>
        <v>103803.46671132298</v>
      </c>
      <c r="I19" s="103">
        <f t="shared" si="0"/>
        <v>111470.44424207408</v>
      </c>
      <c r="J19" s="104">
        <f t="shared" si="2"/>
        <v>2902.0736135477027</v>
      </c>
      <c r="K19" s="105">
        <f t="shared" si="2"/>
        <v>2980.0038290331959</v>
      </c>
      <c r="L19" s="106">
        <f t="shared" si="2"/>
        <v>3154.823893643606</v>
      </c>
      <c r="M19" s="104">
        <f t="shared" si="3"/>
        <v>3685.6334892055825</v>
      </c>
      <c r="N19" s="105">
        <f t="shared" si="3"/>
        <v>4470.0057435497938</v>
      </c>
      <c r="O19" s="106">
        <f t="shared" si="3"/>
        <v>6309.6477872872119</v>
      </c>
      <c r="P19" s="20">
        <v>1</v>
      </c>
      <c r="Q19" s="20">
        <v>0</v>
      </c>
      <c r="R19" s="20" t="s">
        <v>51</v>
      </c>
    </row>
    <row r="20" spans="1:24" x14ac:dyDescent="0.4">
      <c r="A20" s="107">
        <v>12</v>
      </c>
      <c r="B20" s="108">
        <v>44299</v>
      </c>
      <c r="C20" s="99">
        <v>2</v>
      </c>
      <c r="D20" s="100">
        <v>1.27</v>
      </c>
      <c r="E20" s="101">
        <v>1.5</v>
      </c>
      <c r="F20" s="102">
        <v>2</v>
      </c>
      <c r="G20" s="103">
        <f t="shared" si="1"/>
        <v>104247.47673260666</v>
      </c>
      <c r="H20" s="103">
        <f t="shared" si="0"/>
        <v>108474.62271333252</v>
      </c>
      <c r="I20" s="103">
        <f t="shared" si="0"/>
        <v>118158.67089659853</v>
      </c>
      <c r="J20" s="104">
        <f t="shared" si="2"/>
        <v>3012.6426182238706</v>
      </c>
      <c r="K20" s="105">
        <f t="shared" si="2"/>
        <v>3114.1040013396891</v>
      </c>
      <c r="L20" s="106">
        <f t="shared" si="2"/>
        <v>3344.1133272622224</v>
      </c>
      <c r="M20" s="104">
        <f t="shared" si="3"/>
        <v>3826.056125144316</v>
      </c>
      <c r="N20" s="105">
        <f t="shared" si="3"/>
        <v>4671.1560020095339</v>
      </c>
      <c r="O20" s="106">
        <f t="shared" si="3"/>
        <v>6688.2266545244447</v>
      </c>
      <c r="P20" s="20">
        <v>2</v>
      </c>
      <c r="Q20" s="20">
        <v>0</v>
      </c>
      <c r="R20" s="20" t="s">
        <v>52</v>
      </c>
    </row>
    <row r="21" spans="1:24" x14ac:dyDescent="0.4">
      <c r="A21" s="107">
        <v>13</v>
      </c>
      <c r="B21" s="108">
        <v>44312</v>
      </c>
      <c r="C21" s="99">
        <v>1</v>
      </c>
      <c r="D21" s="100">
        <v>1.27</v>
      </c>
      <c r="E21" s="101">
        <v>1.5</v>
      </c>
      <c r="F21" s="102">
        <v>2</v>
      </c>
      <c r="G21" s="103">
        <f t="shared" si="1"/>
        <v>108219.30559611898</v>
      </c>
      <c r="H21" s="103">
        <f t="shared" si="0"/>
        <v>113355.98073543247</v>
      </c>
      <c r="I21" s="103">
        <f t="shared" si="0"/>
        <v>125248.19115039444</v>
      </c>
      <c r="J21" s="104">
        <f t="shared" si="2"/>
        <v>3127.4243019781998</v>
      </c>
      <c r="K21" s="105">
        <f t="shared" si="2"/>
        <v>3254.2386813999751</v>
      </c>
      <c r="L21" s="106">
        <f t="shared" si="2"/>
        <v>3544.7601268979556</v>
      </c>
      <c r="M21" s="104">
        <f t="shared" si="3"/>
        <v>3971.8288635123135</v>
      </c>
      <c r="N21" s="105">
        <f t="shared" si="3"/>
        <v>4881.3580220999629</v>
      </c>
      <c r="O21" s="106">
        <f t="shared" si="3"/>
        <v>7089.5202537959112</v>
      </c>
      <c r="P21" s="20">
        <v>2</v>
      </c>
      <c r="Q21" s="20">
        <v>0</v>
      </c>
      <c r="R21" s="20" t="s">
        <v>53</v>
      </c>
    </row>
    <row r="22" spans="1:24" x14ac:dyDescent="0.4">
      <c r="A22" s="107">
        <v>14</v>
      </c>
      <c r="B22" s="108">
        <v>44578</v>
      </c>
      <c r="C22" s="99">
        <v>1</v>
      </c>
      <c r="D22" s="100">
        <v>1.27</v>
      </c>
      <c r="E22" s="101">
        <v>1.5</v>
      </c>
      <c r="F22" s="102">
        <v>2</v>
      </c>
      <c r="G22" s="103">
        <f t="shared" si="1"/>
        <v>112342.46113933112</v>
      </c>
      <c r="H22" s="103">
        <f t="shared" si="0"/>
        <v>118456.99986852694</v>
      </c>
      <c r="I22" s="103">
        <f t="shared" si="0"/>
        <v>132763.0826194181</v>
      </c>
      <c r="J22" s="104">
        <f t="shared" si="2"/>
        <v>3246.5791678835694</v>
      </c>
      <c r="K22" s="105">
        <f t="shared" si="2"/>
        <v>3400.679422062974</v>
      </c>
      <c r="L22" s="106">
        <f t="shared" si="2"/>
        <v>3757.4457345118331</v>
      </c>
      <c r="M22" s="104">
        <f t="shared" si="3"/>
        <v>4123.1555432121331</v>
      </c>
      <c r="N22" s="105">
        <f t="shared" si="3"/>
        <v>5101.0191330944608</v>
      </c>
      <c r="O22" s="106">
        <f t="shared" si="3"/>
        <v>7514.8914690236661</v>
      </c>
      <c r="P22" s="20">
        <v>1</v>
      </c>
      <c r="Q22" s="20">
        <v>0</v>
      </c>
      <c r="R22" s="20" t="s">
        <v>54</v>
      </c>
    </row>
    <row r="23" spans="1:24" x14ac:dyDescent="0.4">
      <c r="A23" s="107">
        <v>15</v>
      </c>
      <c r="B23" s="108">
        <v>44600</v>
      </c>
      <c r="C23" s="99">
        <v>1</v>
      </c>
      <c r="D23" s="100">
        <v>1.27</v>
      </c>
      <c r="E23" s="101">
        <v>1.5</v>
      </c>
      <c r="F23" s="102">
        <v>2</v>
      </c>
      <c r="G23" s="103">
        <f t="shared" si="1"/>
        <v>116622.70890873963</v>
      </c>
      <c r="H23" s="103">
        <f t="shared" si="0"/>
        <v>123787.56486261066</v>
      </c>
      <c r="I23" s="103">
        <f t="shared" si="0"/>
        <v>140728.86757658317</v>
      </c>
      <c r="J23" s="104">
        <f t="shared" si="2"/>
        <v>3370.2738341799336</v>
      </c>
      <c r="K23" s="105">
        <f t="shared" si="2"/>
        <v>3553.709996055808</v>
      </c>
      <c r="L23" s="106">
        <f t="shared" si="2"/>
        <v>3982.8924785825429</v>
      </c>
      <c r="M23" s="104">
        <f t="shared" si="3"/>
        <v>4280.2477694085155</v>
      </c>
      <c r="N23" s="105">
        <f t="shared" si="3"/>
        <v>5330.564994083712</v>
      </c>
      <c r="O23" s="106">
        <f t="shared" si="3"/>
        <v>7965.7849571650859</v>
      </c>
      <c r="P23" s="20">
        <v>1</v>
      </c>
      <c r="Q23" s="20">
        <v>0</v>
      </c>
      <c r="R23" s="20" t="s">
        <v>55</v>
      </c>
    </row>
    <row r="24" spans="1:24" x14ac:dyDescent="0.4">
      <c r="A24" s="107">
        <v>16</v>
      </c>
      <c r="B24" s="108">
        <v>44601</v>
      </c>
      <c r="C24" s="99">
        <v>1</v>
      </c>
      <c r="D24" s="100">
        <v>1.27</v>
      </c>
      <c r="E24" s="101">
        <v>1.5</v>
      </c>
      <c r="F24" s="102">
        <v>2</v>
      </c>
      <c r="G24" s="103">
        <f t="shared" si="1"/>
        <v>121066.03411816261</v>
      </c>
      <c r="H24" s="103">
        <f t="shared" si="0"/>
        <v>129358.00528142814</v>
      </c>
      <c r="I24" s="103">
        <f t="shared" si="0"/>
        <v>149172.59963117816</v>
      </c>
      <c r="J24" s="104">
        <f t="shared" si="2"/>
        <v>3498.6812672621886</v>
      </c>
      <c r="K24" s="105">
        <f t="shared" si="2"/>
        <v>3713.6269458783195</v>
      </c>
      <c r="L24" s="106">
        <f t="shared" si="2"/>
        <v>4221.8660272974948</v>
      </c>
      <c r="M24" s="104">
        <f t="shared" si="3"/>
        <v>4443.3252094229792</v>
      </c>
      <c r="N24" s="105">
        <f t="shared" si="3"/>
        <v>5570.4404188174794</v>
      </c>
      <c r="O24" s="106">
        <f t="shared" si="3"/>
        <v>8443.7320545949897</v>
      </c>
      <c r="P24" s="20">
        <v>1</v>
      </c>
      <c r="Q24" s="20">
        <v>0</v>
      </c>
      <c r="R24" s="20" t="s">
        <v>56</v>
      </c>
    </row>
    <row r="25" spans="1:24" x14ac:dyDescent="0.4">
      <c r="A25" s="107">
        <v>17</v>
      </c>
      <c r="B25" s="108">
        <v>44629</v>
      </c>
      <c r="C25" s="99">
        <v>1</v>
      </c>
      <c r="D25" s="100">
        <v>1.27</v>
      </c>
      <c r="E25" s="101">
        <v>1.5</v>
      </c>
      <c r="F25" s="102">
        <v>2</v>
      </c>
      <c r="G25" s="103">
        <f t="shared" si="1"/>
        <v>125678.65001806461</v>
      </c>
      <c r="H25" s="103">
        <f t="shared" si="1"/>
        <v>135179.11551909239</v>
      </c>
      <c r="I25" s="103">
        <f t="shared" si="1"/>
        <v>158122.95560904886</v>
      </c>
      <c r="J25" s="104">
        <f t="shared" si="2"/>
        <v>3631.9810235448781</v>
      </c>
      <c r="K25" s="105">
        <f t="shared" si="2"/>
        <v>3880.7401584428439</v>
      </c>
      <c r="L25" s="106">
        <f t="shared" si="2"/>
        <v>4475.1779889353447</v>
      </c>
      <c r="M25" s="104">
        <f t="shared" si="3"/>
        <v>4612.6158999019954</v>
      </c>
      <c r="N25" s="105">
        <f t="shared" si="3"/>
        <v>5821.1102376642657</v>
      </c>
      <c r="O25" s="106">
        <f t="shared" si="3"/>
        <v>8950.3559778706895</v>
      </c>
      <c r="P25" s="20">
        <v>1</v>
      </c>
      <c r="Q25" s="20">
        <v>0</v>
      </c>
      <c r="R25" s="20" t="s">
        <v>57</v>
      </c>
    </row>
    <row r="26" spans="1:24" x14ac:dyDescent="0.4">
      <c r="A26" s="107">
        <v>18</v>
      </c>
      <c r="B26" s="108">
        <v>44630</v>
      </c>
      <c r="C26" s="99">
        <v>1</v>
      </c>
      <c r="D26" s="100">
        <v>1.27</v>
      </c>
      <c r="E26" s="101">
        <v>1.5</v>
      </c>
      <c r="F26" s="102">
        <v>2</v>
      </c>
      <c r="G26" s="103">
        <f t="shared" ref="G26:I41" si="4">IF(D26="","",G25+M26)</f>
        <v>130467.00658375287</v>
      </c>
      <c r="H26" s="103">
        <f t="shared" si="4"/>
        <v>141262.17571745155</v>
      </c>
      <c r="I26" s="103">
        <f t="shared" si="4"/>
        <v>167610.3329455918</v>
      </c>
      <c r="J26" s="104">
        <f t="shared" ref="J26:L58" si="5">IF(G25="","",G25*0.03)</f>
        <v>3770.3595005419384</v>
      </c>
      <c r="K26" s="105">
        <f t="shared" si="5"/>
        <v>4055.3734655727717</v>
      </c>
      <c r="L26" s="106">
        <f t="shared" si="5"/>
        <v>4743.6886682714658</v>
      </c>
      <c r="M26" s="104">
        <f t="shared" ref="M26:O58" si="6">IF(D26="","",J26*D26)</f>
        <v>4788.356565688262</v>
      </c>
      <c r="N26" s="105">
        <f t="shared" si="6"/>
        <v>6083.0601983591578</v>
      </c>
      <c r="O26" s="106">
        <f t="shared" si="6"/>
        <v>9487.3773365429315</v>
      </c>
      <c r="P26" s="20">
        <v>1</v>
      </c>
      <c r="Q26" s="20">
        <v>0</v>
      </c>
      <c r="R26" s="20" t="s">
        <v>57</v>
      </c>
    </row>
    <row r="27" spans="1:24" x14ac:dyDescent="0.4">
      <c r="A27" s="107">
        <v>19</v>
      </c>
      <c r="B27" s="108">
        <v>44658</v>
      </c>
      <c r="C27" s="99">
        <v>1</v>
      </c>
      <c r="D27" s="100">
        <v>1.27</v>
      </c>
      <c r="E27" s="101">
        <v>1.5</v>
      </c>
      <c r="F27" s="102">
        <v>2</v>
      </c>
      <c r="G27" s="103">
        <f t="shared" si="4"/>
        <v>135437.79953459385</v>
      </c>
      <c r="H27" s="103">
        <f t="shared" si="4"/>
        <v>147618.97362473689</v>
      </c>
      <c r="I27" s="103">
        <f t="shared" si="4"/>
        <v>177666.9529223273</v>
      </c>
      <c r="J27" s="104">
        <f t="shared" si="5"/>
        <v>3914.0101975125858</v>
      </c>
      <c r="K27" s="105">
        <f t="shared" si="5"/>
        <v>4237.8652715235467</v>
      </c>
      <c r="L27" s="106">
        <f t="shared" si="5"/>
        <v>5028.3099883677542</v>
      </c>
      <c r="M27" s="104">
        <f t="shared" si="6"/>
        <v>4970.7929508409843</v>
      </c>
      <c r="N27" s="105">
        <f t="shared" si="6"/>
        <v>6356.7979072853195</v>
      </c>
      <c r="O27" s="106">
        <f t="shared" si="6"/>
        <v>10056.619976735508</v>
      </c>
      <c r="P27" s="20">
        <v>1</v>
      </c>
      <c r="Q27" s="20">
        <v>0</v>
      </c>
      <c r="R27" s="20" t="s">
        <v>58</v>
      </c>
    </row>
    <row r="28" spans="1:24" x14ac:dyDescent="0.4">
      <c r="A28" s="107">
        <v>20</v>
      </c>
      <c r="B28" s="108">
        <v>44669</v>
      </c>
      <c r="C28" s="99">
        <v>1</v>
      </c>
      <c r="D28" s="100">
        <v>1.27</v>
      </c>
      <c r="E28" s="101">
        <v>1.5</v>
      </c>
      <c r="F28" s="102">
        <v>2</v>
      </c>
      <c r="G28" s="103">
        <f t="shared" si="4"/>
        <v>140597.97969686188</v>
      </c>
      <c r="H28" s="103">
        <f t="shared" si="4"/>
        <v>154261.82743785004</v>
      </c>
      <c r="I28" s="103">
        <f t="shared" si="4"/>
        <v>188326.97009766693</v>
      </c>
      <c r="J28" s="104">
        <f t="shared" si="5"/>
        <v>4063.1339860378157</v>
      </c>
      <c r="K28" s="105">
        <f t="shared" si="5"/>
        <v>4428.5692087421066</v>
      </c>
      <c r="L28" s="106">
        <f t="shared" si="5"/>
        <v>5330.0085876698186</v>
      </c>
      <c r="M28" s="104">
        <f t="shared" si="6"/>
        <v>5160.1801622680259</v>
      </c>
      <c r="N28" s="105">
        <f t="shared" si="6"/>
        <v>6642.85381311316</v>
      </c>
      <c r="O28" s="106">
        <f t="shared" si="6"/>
        <v>10660.017175339637</v>
      </c>
      <c r="P28" s="20">
        <v>1</v>
      </c>
      <c r="Q28" s="20">
        <v>0</v>
      </c>
      <c r="R28" s="20" t="s">
        <v>59</v>
      </c>
    </row>
    <row r="29" spans="1:24" x14ac:dyDescent="0.4">
      <c r="A29" s="107">
        <v>21</v>
      </c>
      <c r="B29" s="108">
        <v>44822</v>
      </c>
      <c r="C29" s="99">
        <v>1</v>
      </c>
      <c r="D29" s="100">
        <v>-1</v>
      </c>
      <c r="E29" s="101">
        <v>-1</v>
      </c>
      <c r="F29" s="102">
        <v>-1</v>
      </c>
      <c r="G29" s="103">
        <f t="shared" si="4"/>
        <v>136380.04030595603</v>
      </c>
      <c r="H29" s="103">
        <f t="shared" si="4"/>
        <v>149633.97261471453</v>
      </c>
      <c r="I29" s="103">
        <f t="shared" si="4"/>
        <v>182677.16099473691</v>
      </c>
      <c r="J29" s="104">
        <f t="shared" si="5"/>
        <v>4217.9393909058563</v>
      </c>
      <c r="K29" s="105">
        <f t="shared" si="5"/>
        <v>4627.8548231355007</v>
      </c>
      <c r="L29" s="106">
        <f t="shared" si="5"/>
        <v>5649.8091029300076</v>
      </c>
      <c r="M29" s="104">
        <f t="shared" si="6"/>
        <v>-4217.9393909058563</v>
      </c>
      <c r="N29" s="105">
        <f t="shared" si="6"/>
        <v>-4627.8548231355007</v>
      </c>
      <c r="O29" s="106">
        <f t="shared" si="6"/>
        <v>-5649.8091029300076</v>
      </c>
      <c r="P29" s="20">
        <v>1</v>
      </c>
      <c r="Q29" s="20">
        <v>1</v>
      </c>
      <c r="R29" s="20" t="s">
        <v>60</v>
      </c>
    </row>
    <row r="30" spans="1:24" x14ac:dyDescent="0.4">
      <c r="A30" s="107">
        <v>22</v>
      </c>
      <c r="B30" s="108">
        <v>44844</v>
      </c>
      <c r="C30" s="99">
        <v>1</v>
      </c>
      <c r="D30" s="100">
        <v>1.27</v>
      </c>
      <c r="E30" s="101">
        <v>1.5</v>
      </c>
      <c r="F30" s="102">
        <v>2</v>
      </c>
      <c r="G30" s="103">
        <f t="shared" si="4"/>
        <v>141576.11984161296</v>
      </c>
      <c r="H30" s="103">
        <f t="shared" si="4"/>
        <v>156367.50138237668</v>
      </c>
      <c r="I30" s="103">
        <f t="shared" si="4"/>
        <v>193637.79065442114</v>
      </c>
      <c r="J30" s="104">
        <f t="shared" si="5"/>
        <v>4091.4012091786808</v>
      </c>
      <c r="K30" s="105">
        <f t="shared" si="5"/>
        <v>4489.0191784414355</v>
      </c>
      <c r="L30" s="106">
        <f t="shared" si="5"/>
        <v>5480.3148298421074</v>
      </c>
      <c r="M30" s="104">
        <f t="shared" si="6"/>
        <v>5196.0795356569251</v>
      </c>
      <c r="N30" s="105">
        <f t="shared" si="6"/>
        <v>6733.5287676621538</v>
      </c>
      <c r="O30" s="106">
        <f t="shared" si="6"/>
        <v>10960.629659684215</v>
      </c>
      <c r="P30" s="20">
        <v>0</v>
      </c>
      <c r="Q30" s="20">
        <v>0</v>
      </c>
      <c r="R30" s="20" t="s">
        <v>61</v>
      </c>
      <c r="X30" t="s">
        <v>63</v>
      </c>
    </row>
    <row r="31" spans="1:24" x14ac:dyDescent="0.4">
      <c r="A31" s="107">
        <v>23</v>
      </c>
      <c r="B31" s="108">
        <v>44848</v>
      </c>
      <c r="C31" s="99">
        <v>1</v>
      </c>
      <c r="D31" s="100">
        <v>1.27</v>
      </c>
      <c r="E31" s="101">
        <v>1.5</v>
      </c>
      <c r="F31" s="102">
        <v>2</v>
      </c>
      <c r="G31" s="103">
        <f t="shared" si="4"/>
        <v>146970.17000757842</v>
      </c>
      <c r="H31" s="103">
        <f t="shared" si="4"/>
        <v>163404.03894458362</v>
      </c>
      <c r="I31" s="103">
        <f t="shared" si="4"/>
        <v>205256.05809368641</v>
      </c>
      <c r="J31" s="104">
        <f t="shared" si="5"/>
        <v>4247.2835952483883</v>
      </c>
      <c r="K31" s="105">
        <f t="shared" si="5"/>
        <v>4691.0250414713</v>
      </c>
      <c r="L31" s="106">
        <f t="shared" si="5"/>
        <v>5809.133719632634</v>
      </c>
      <c r="M31" s="104">
        <f t="shared" si="6"/>
        <v>5394.0501659654528</v>
      </c>
      <c r="N31" s="105">
        <f t="shared" si="6"/>
        <v>7036.5375622069496</v>
      </c>
      <c r="O31" s="106">
        <f t="shared" si="6"/>
        <v>11618.267439265268</v>
      </c>
      <c r="P31" s="20">
        <v>0</v>
      </c>
      <c r="Q31" s="20">
        <v>0</v>
      </c>
      <c r="R31" s="20" t="s">
        <v>62</v>
      </c>
      <c r="X31" t="s">
        <v>63</v>
      </c>
    </row>
    <row r="32" spans="1:24" x14ac:dyDescent="0.4">
      <c r="A32" s="107">
        <v>24</v>
      </c>
      <c r="B32" s="108">
        <v>44993</v>
      </c>
      <c r="C32" s="99">
        <v>1</v>
      </c>
      <c r="D32" s="100">
        <v>-1</v>
      </c>
      <c r="E32" s="101">
        <v>-1</v>
      </c>
      <c r="F32" s="102">
        <v>-1</v>
      </c>
      <c r="G32" s="103">
        <f t="shared" si="4"/>
        <v>142561.06490735107</v>
      </c>
      <c r="H32" s="103">
        <f t="shared" si="4"/>
        <v>158501.91777624612</v>
      </c>
      <c r="I32" s="103">
        <f t="shared" si="4"/>
        <v>199098.37635087583</v>
      </c>
      <c r="J32" s="104">
        <f t="shared" si="5"/>
        <v>4409.1051002273525</v>
      </c>
      <c r="K32" s="105">
        <f t="shared" si="5"/>
        <v>4902.1211683375086</v>
      </c>
      <c r="L32" s="106">
        <f t="shared" si="5"/>
        <v>6157.6817428105924</v>
      </c>
      <c r="M32" s="104">
        <f t="shared" si="6"/>
        <v>-4409.1051002273525</v>
      </c>
      <c r="N32" s="105">
        <f t="shared" si="6"/>
        <v>-4902.1211683375086</v>
      </c>
      <c r="O32" s="106">
        <f t="shared" si="6"/>
        <v>-6157.6817428105924</v>
      </c>
      <c r="P32" s="20">
        <v>1</v>
      </c>
      <c r="Q32" s="20">
        <v>0</v>
      </c>
      <c r="R32" s="20" t="s">
        <v>64</v>
      </c>
      <c r="U32" t="s">
        <v>65</v>
      </c>
    </row>
    <row r="33" spans="1:20" x14ac:dyDescent="0.4">
      <c r="A33" s="107">
        <v>25</v>
      </c>
      <c r="B33" s="108">
        <v>44995</v>
      </c>
      <c r="C33" s="99">
        <v>1</v>
      </c>
      <c r="D33" s="100">
        <v>-1</v>
      </c>
      <c r="E33" s="101">
        <v>-1</v>
      </c>
      <c r="F33" s="102">
        <v>-1</v>
      </c>
      <c r="G33" s="103">
        <f t="shared" si="4"/>
        <v>138284.23296013055</v>
      </c>
      <c r="H33" s="103">
        <f t="shared" si="4"/>
        <v>153746.86024295873</v>
      </c>
      <c r="I33" s="103">
        <f t="shared" si="4"/>
        <v>193125.42506034955</v>
      </c>
      <c r="J33" s="104">
        <f t="shared" si="5"/>
        <v>4276.8319472205321</v>
      </c>
      <c r="K33" s="105">
        <f t="shared" si="5"/>
        <v>4755.0575332873832</v>
      </c>
      <c r="L33" s="106">
        <f t="shared" si="5"/>
        <v>5972.9512905262745</v>
      </c>
      <c r="M33" s="104">
        <f t="shared" si="6"/>
        <v>-4276.8319472205321</v>
      </c>
      <c r="N33" s="105">
        <f t="shared" si="6"/>
        <v>-4755.0575332873832</v>
      </c>
      <c r="O33" s="106">
        <f t="shared" si="6"/>
        <v>-5972.9512905262745</v>
      </c>
      <c r="P33" s="20">
        <v>2</v>
      </c>
      <c r="Q33" s="20">
        <v>1</v>
      </c>
      <c r="R33" s="20" t="s">
        <v>66</v>
      </c>
      <c r="T33" t="s">
        <v>67</v>
      </c>
    </row>
    <row r="34" spans="1:20" x14ac:dyDescent="0.4">
      <c r="A34" s="107">
        <v>26</v>
      </c>
      <c r="B34" s="108">
        <v>45043</v>
      </c>
      <c r="C34" s="99">
        <v>1</v>
      </c>
      <c r="D34" s="100">
        <v>1.27</v>
      </c>
      <c r="E34" s="101">
        <v>1.5</v>
      </c>
      <c r="F34" s="102">
        <v>2</v>
      </c>
      <c r="G34" s="103">
        <f t="shared" si="4"/>
        <v>143552.86223591154</v>
      </c>
      <c r="H34" s="103">
        <f t="shared" si="4"/>
        <v>160665.46895389189</v>
      </c>
      <c r="I34" s="103">
        <f t="shared" si="4"/>
        <v>204712.95056397052</v>
      </c>
      <c r="J34" s="104">
        <f t="shared" si="5"/>
        <v>4148.5269888039165</v>
      </c>
      <c r="K34" s="105">
        <f t="shared" si="5"/>
        <v>4612.4058072887619</v>
      </c>
      <c r="L34" s="106">
        <f t="shared" si="5"/>
        <v>5793.7627518104864</v>
      </c>
      <c r="M34" s="104">
        <f t="shared" si="6"/>
        <v>5268.6292757809742</v>
      </c>
      <c r="N34" s="105">
        <f t="shared" si="6"/>
        <v>6918.6087109331429</v>
      </c>
      <c r="O34" s="106">
        <f t="shared" si="6"/>
        <v>11587.525503620973</v>
      </c>
      <c r="P34" s="20">
        <v>2</v>
      </c>
      <c r="Q34" s="20">
        <v>1</v>
      </c>
      <c r="R34" s="20" t="s">
        <v>68</v>
      </c>
    </row>
    <row r="35" spans="1:20" x14ac:dyDescent="0.4">
      <c r="A35" s="107">
        <v>27</v>
      </c>
      <c r="B35" s="108"/>
      <c r="C35" s="99"/>
      <c r="D35" s="100"/>
      <c r="E35" s="101"/>
      <c r="F35" s="102"/>
      <c r="G35" s="103" t="str">
        <f t="shared" si="4"/>
        <v/>
      </c>
      <c r="H35" s="103" t="str">
        <f t="shared" si="4"/>
        <v/>
      </c>
      <c r="I35" s="103" t="str">
        <f t="shared" si="4"/>
        <v/>
      </c>
      <c r="J35" s="104">
        <f t="shared" si="5"/>
        <v>4306.5858670773459</v>
      </c>
      <c r="K35" s="105">
        <f t="shared" si="5"/>
        <v>4819.9640686167568</v>
      </c>
      <c r="L35" s="106">
        <f t="shared" si="5"/>
        <v>6141.3885169191153</v>
      </c>
      <c r="M35" s="104" t="str">
        <f t="shared" si="6"/>
        <v/>
      </c>
      <c r="N35" s="105" t="str">
        <f t="shared" si="6"/>
        <v/>
      </c>
      <c r="O35" s="106" t="str">
        <f t="shared" si="6"/>
        <v/>
      </c>
      <c r="P35" s="20"/>
      <c r="Q35" s="20"/>
      <c r="R35" s="20"/>
    </row>
    <row r="36" spans="1:20" x14ac:dyDescent="0.4">
      <c r="A36" s="7">
        <v>28</v>
      </c>
      <c r="B36" s="4"/>
      <c r="C36" s="44"/>
      <c r="D36" s="53"/>
      <c r="E36" s="54"/>
      <c r="F36" s="55"/>
      <c r="G36" s="20" t="str">
        <f t="shared" si="4"/>
        <v/>
      </c>
      <c r="H36" s="20" t="str">
        <f t="shared" si="4"/>
        <v/>
      </c>
      <c r="I36" s="20" t="str">
        <f t="shared" si="4"/>
        <v/>
      </c>
      <c r="J36" s="41" t="str">
        <f t="shared" si="5"/>
        <v/>
      </c>
      <c r="K36" s="42" t="str">
        <f t="shared" si="5"/>
        <v/>
      </c>
      <c r="L36" s="43" t="str">
        <f t="shared" si="5"/>
        <v/>
      </c>
      <c r="M36" s="41" t="str">
        <f t="shared" si="6"/>
        <v/>
      </c>
      <c r="N36" s="42" t="str">
        <f t="shared" si="6"/>
        <v/>
      </c>
      <c r="O36" s="43" t="str">
        <f t="shared" si="6"/>
        <v/>
      </c>
      <c r="P36" s="20"/>
      <c r="Q36" s="20"/>
      <c r="R36" s="20"/>
    </row>
    <row r="37" spans="1:20" x14ac:dyDescent="0.4">
      <c r="A37" s="7">
        <v>29</v>
      </c>
      <c r="B37" s="4"/>
      <c r="C37" s="44"/>
      <c r="D37" s="53"/>
      <c r="E37" s="54"/>
      <c r="F37" s="55"/>
      <c r="G37" s="20" t="str">
        <f t="shared" si="4"/>
        <v/>
      </c>
      <c r="H37" s="20" t="str">
        <f t="shared" si="4"/>
        <v/>
      </c>
      <c r="I37" s="20" t="str">
        <f t="shared" si="4"/>
        <v/>
      </c>
      <c r="J37" s="41" t="str">
        <f t="shared" si="5"/>
        <v/>
      </c>
      <c r="K37" s="42" t="str">
        <f t="shared" si="5"/>
        <v/>
      </c>
      <c r="L37" s="43" t="str">
        <f t="shared" si="5"/>
        <v/>
      </c>
      <c r="M37" s="41" t="str">
        <f t="shared" si="6"/>
        <v/>
      </c>
      <c r="N37" s="42" t="str">
        <f t="shared" si="6"/>
        <v/>
      </c>
      <c r="O37" s="43" t="str">
        <f t="shared" si="6"/>
        <v/>
      </c>
      <c r="P37" s="20"/>
      <c r="Q37" s="20"/>
      <c r="R37" s="20"/>
    </row>
    <row r="38" spans="1:20" x14ac:dyDescent="0.4">
      <c r="A38" s="7">
        <v>30</v>
      </c>
      <c r="B38" s="4"/>
      <c r="C38" s="44"/>
      <c r="D38" s="53"/>
      <c r="E38" s="54"/>
      <c r="F38" s="55"/>
      <c r="G38" s="20" t="str">
        <f t="shared" si="4"/>
        <v/>
      </c>
      <c r="H38" s="20" t="str">
        <f t="shared" si="4"/>
        <v/>
      </c>
      <c r="I38" s="20" t="str">
        <f t="shared" si="4"/>
        <v/>
      </c>
      <c r="J38" s="41" t="str">
        <f t="shared" si="5"/>
        <v/>
      </c>
      <c r="K38" s="42" t="str">
        <f t="shared" si="5"/>
        <v/>
      </c>
      <c r="L38" s="43" t="str">
        <f t="shared" si="5"/>
        <v/>
      </c>
      <c r="M38" s="41" t="str">
        <f t="shared" si="6"/>
        <v/>
      </c>
      <c r="N38" s="42" t="str">
        <f t="shared" si="6"/>
        <v/>
      </c>
      <c r="O38" s="43" t="str">
        <f t="shared" si="6"/>
        <v/>
      </c>
      <c r="P38" s="20"/>
      <c r="Q38" s="20"/>
      <c r="R38" s="20"/>
    </row>
    <row r="39" spans="1:20" x14ac:dyDescent="0.4">
      <c r="A39" s="7">
        <v>31</v>
      </c>
      <c r="B39" s="4"/>
      <c r="C39" s="44"/>
      <c r="D39" s="53"/>
      <c r="E39" s="54"/>
      <c r="F39" s="55"/>
      <c r="G39" s="20" t="str">
        <f t="shared" si="4"/>
        <v/>
      </c>
      <c r="H39" s="20" t="str">
        <f t="shared" si="4"/>
        <v/>
      </c>
      <c r="I39" s="20" t="str">
        <f t="shared" si="4"/>
        <v/>
      </c>
      <c r="J39" s="41" t="str">
        <f t="shared" si="5"/>
        <v/>
      </c>
      <c r="K39" s="42" t="str">
        <f t="shared" si="5"/>
        <v/>
      </c>
      <c r="L39" s="43" t="str">
        <f t="shared" si="5"/>
        <v/>
      </c>
      <c r="M39" s="41" t="str">
        <f t="shared" si="6"/>
        <v/>
      </c>
      <c r="N39" s="42" t="str">
        <f t="shared" si="6"/>
        <v/>
      </c>
      <c r="O39" s="43" t="str">
        <f t="shared" si="6"/>
        <v/>
      </c>
      <c r="P39" s="20"/>
      <c r="Q39" s="20"/>
      <c r="R39" s="20"/>
    </row>
    <row r="40" spans="1:20" x14ac:dyDescent="0.4">
      <c r="A40" s="7">
        <v>32</v>
      </c>
      <c r="B40" s="4"/>
      <c r="C40" s="44"/>
      <c r="D40" s="53"/>
      <c r="E40" s="54"/>
      <c r="F40" s="55"/>
      <c r="G40" s="20" t="str">
        <f t="shared" si="4"/>
        <v/>
      </c>
      <c r="H40" s="20" t="str">
        <f t="shared" si="4"/>
        <v/>
      </c>
      <c r="I40" s="20" t="str">
        <f t="shared" si="4"/>
        <v/>
      </c>
      <c r="J40" s="41" t="str">
        <f t="shared" si="5"/>
        <v/>
      </c>
      <c r="K40" s="42" t="str">
        <f t="shared" si="5"/>
        <v/>
      </c>
      <c r="L40" s="43" t="str">
        <f t="shared" si="5"/>
        <v/>
      </c>
      <c r="M40" s="41" t="str">
        <f t="shared" si="6"/>
        <v/>
      </c>
      <c r="N40" s="42" t="str">
        <f t="shared" si="6"/>
        <v/>
      </c>
      <c r="O40" s="43" t="str">
        <f t="shared" si="6"/>
        <v/>
      </c>
      <c r="P40" s="20"/>
      <c r="Q40" s="20"/>
      <c r="R40" s="20"/>
    </row>
    <row r="41" spans="1:20" x14ac:dyDescent="0.4">
      <c r="A41" s="7">
        <v>33</v>
      </c>
      <c r="B41" s="4"/>
      <c r="C41" s="44"/>
      <c r="D41" s="53"/>
      <c r="E41" s="54"/>
      <c r="F41" s="73"/>
      <c r="G41" s="20" t="str">
        <f t="shared" si="4"/>
        <v/>
      </c>
      <c r="H41" s="20" t="str">
        <f t="shared" si="4"/>
        <v/>
      </c>
      <c r="I41" s="20" t="str">
        <f t="shared" si="4"/>
        <v/>
      </c>
      <c r="J41" s="41" t="str">
        <f t="shared" si="5"/>
        <v/>
      </c>
      <c r="K41" s="42" t="str">
        <f t="shared" si="5"/>
        <v/>
      </c>
      <c r="L41" s="43" t="str">
        <f t="shared" si="5"/>
        <v/>
      </c>
      <c r="M41" s="41" t="str">
        <f t="shared" si="6"/>
        <v/>
      </c>
      <c r="N41" s="42" t="str">
        <f t="shared" si="6"/>
        <v/>
      </c>
      <c r="O41" s="43" t="str">
        <f t="shared" si="6"/>
        <v/>
      </c>
      <c r="P41" s="20"/>
      <c r="Q41" s="20"/>
      <c r="R41" s="20"/>
    </row>
    <row r="42" spans="1:20" x14ac:dyDescent="0.4">
      <c r="A42" s="7">
        <v>34</v>
      </c>
      <c r="B42" s="4"/>
      <c r="C42" s="44"/>
      <c r="D42" s="53"/>
      <c r="E42" s="54"/>
      <c r="F42" s="73"/>
      <c r="G42" s="20" t="str">
        <f t="shared" ref="G42:I57" si="7">IF(D42="","",G41+M42)</f>
        <v/>
      </c>
      <c r="H42" s="20" t="str">
        <f t="shared" si="7"/>
        <v/>
      </c>
      <c r="I42" s="20" t="str">
        <f t="shared" si="7"/>
        <v/>
      </c>
      <c r="J42" s="41" t="str">
        <f t="shared" si="5"/>
        <v/>
      </c>
      <c r="K42" s="42" t="str">
        <f t="shared" si="5"/>
        <v/>
      </c>
      <c r="L42" s="43" t="str">
        <f t="shared" si="5"/>
        <v/>
      </c>
      <c r="M42" s="41" t="str">
        <f>IF(D42="","",J42*D42)</f>
        <v/>
      </c>
      <c r="N42" s="42" t="str">
        <f t="shared" si="6"/>
        <v/>
      </c>
      <c r="O42" s="43" t="str">
        <f t="shared" si="6"/>
        <v/>
      </c>
      <c r="P42" s="20"/>
      <c r="Q42" s="20"/>
      <c r="R42" s="20"/>
    </row>
    <row r="43" spans="1:20" x14ac:dyDescent="0.4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si="7"/>
        <v/>
      </c>
      <c r="I43" s="20" t="str">
        <f t="shared" si="7"/>
        <v/>
      </c>
      <c r="J43" s="41" t="str">
        <f t="shared" si="5"/>
        <v/>
      </c>
      <c r="K43" s="42" t="str">
        <f t="shared" si="5"/>
        <v/>
      </c>
      <c r="L43" s="43" t="str">
        <f t="shared" si="5"/>
        <v/>
      </c>
      <c r="M43" s="41" t="str">
        <f t="shared" si="6"/>
        <v/>
      </c>
      <c r="N43" s="42" t="str">
        <f t="shared" si="6"/>
        <v/>
      </c>
      <c r="O43" s="43" t="str">
        <f t="shared" si="6"/>
        <v/>
      </c>
    </row>
    <row r="44" spans="1:20" x14ac:dyDescent="0.4">
      <c r="A44" s="7">
        <v>36</v>
      </c>
      <c r="B44" s="4"/>
      <c r="C44" s="44"/>
      <c r="D44" s="53"/>
      <c r="E44" s="54"/>
      <c r="F44" s="55"/>
      <c r="G44" s="20" t="str">
        <f t="shared" ref="G44:I58" si="8">IF(D44="","",G43+M44)</f>
        <v/>
      </c>
      <c r="H44" s="20" t="str">
        <f t="shared" si="7"/>
        <v/>
      </c>
      <c r="I44" s="20" t="str">
        <f t="shared" si="7"/>
        <v/>
      </c>
      <c r="J44" s="41" t="str">
        <f>IF(G43="","",G43*0.03)</f>
        <v/>
      </c>
      <c r="K44" s="42" t="str">
        <f t="shared" si="5"/>
        <v/>
      </c>
      <c r="L44" s="43" t="str">
        <f t="shared" si="5"/>
        <v/>
      </c>
      <c r="M44" s="41" t="str">
        <f>IF(D44="","",J44*D44)</f>
        <v/>
      </c>
      <c r="N44" s="42" t="str">
        <f t="shared" si="6"/>
        <v/>
      </c>
      <c r="O44" s="43" t="str">
        <f t="shared" si="6"/>
        <v/>
      </c>
    </row>
    <row r="45" spans="1:20" x14ac:dyDescent="0.4">
      <c r="A45" s="7">
        <v>37</v>
      </c>
      <c r="B45" s="4"/>
      <c r="C45" s="44"/>
      <c r="D45" s="53"/>
      <c r="E45" s="54"/>
      <c r="F45" s="55"/>
      <c r="G45" s="20" t="str">
        <f t="shared" si="8"/>
        <v/>
      </c>
      <c r="H45" s="20" t="str">
        <f t="shared" si="7"/>
        <v/>
      </c>
      <c r="I45" s="20" t="str">
        <f t="shared" si="7"/>
        <v/>
      </c>
      <c r="J45" s="41" t="str">
        <f t="shared" si="5"/>
        <v/>
      </c>
      <c r="K45" s="42" t="str">
        <f t="shared" si="5"/>
        <v/>
      </c>
      <c r="L45" s="43" t="str">
        <f t="shared" si="5"/>
        <v/>
      </c>
      <c r="M45" s="41" t="str">
        <f t="shared" si="6"/>
        <v/>
      </c>
      <c r="N45" s="42" t="str">
        <f t="shared" si="6"/>
        <v/>
      </c>
      <c r="O45" s="43" t="str">
        <f t="shared" si="6"/>
        <v/>
      </c>
    </row>
    <row r="46" spans="1:20" x14ac:dyDescent="0.4">
      <c r="A46" s="7">
        <v>38</v>
      </c>
      <c r="B46" s="4"/>
      <c r="C46" s="44"/>
      <c r="D46" s="53"/>
      <c r="E46" s="54"/>
      <c r="F46" s="55"/>
      <c r="G46" s="20" t="str">
        <f t="shared" si="8"/>
        <v/>
      </c>
      <c r="H46" s="20" t="str">
        <f t="shared" si="7"/>
        <v/>
      </c>
      <c r="I46" s="20" t="str">
        <f t="shared" si="7"/>
        <v/>
      </c>
      <c r="J46" s="41" t="str">
        <f t="shared" si="5"/>
        <v/>
      </c>
      <c r="K46" s="42" t="str">
        <f t="shared" si="5"/>
        <v/>
      </c>
      <c r="L46" s="43" t="str">
        <f t="shared" si="5"/>
        <v/>
      </c>
      <c r="M46" s="41" t="str">
        <f t="shared" si="6"/>
        <v/>
      </c>
      <c r="N46" s="42" t="str">
        <f t="shared" si="6"/>
        <v/>
      </c>
      <c r="O46" s="43" t="str">
        <f t="shared" si="6"/>
        <v/>
      </c>
    </row>
    <row r="47" spans="1:20" x14ac:dyDescent="0.4">
      <c r="A47" s="7">
        <v>39</v>
      </c>
      <c r="B47" s="4"/>
      <c r="C47" s="44"/>
      <c r="D47" s="53"/>
      <c r="E47" s="54"/>
      <c r="F47" s="55"/>
      <c r="G47" s="20" t="str">
        <f t="shared" si="8"/>
        <v/>
      </c>
      <c r="H47" s="20" t="str">
        <f t="shared" si="7"/>
        <v/>
      </c>
      <c r="I47" s="20" t="str">
        <f t="shared" si="7"/>
        <v/>
      </c>
      <c r="J47" s="41" t="str">
        <f t="shared" si="5"/>
        <v/>
      </c>
      <c r="K47" s="42" t="str">
        <f t="shared" si="5"/>
        <v/>
      </c>
      <c r="L47" s="43" t="str">
        <f t="shared" si="5"/>
        <v/>
      </c>
      <c r="M47" s="41" t="str">
        <f t="shared" si="6"/>
        <v/>
      </c>
      <c r="N47" s="42" t="str">
        <f t="shared" si="6"/>
        <v/>
      </c>
      <c r="O47" s="43" t="str">
        <f t="shared" si="6"/>
        <v/>
      </c>
    </row>
    <row r="48" spans="1:20" x14ac:dyDescent="0.4">
      <c r="A48" s="7">
        <v>40</v>
      </c>
      <c r="B48" s="4"/>
      <c r="C48" s="44"/>
      <c r="D48" s="53"/>
      <c r="E48" s="54"/>
      <c r="F48" s="55"/>
      <c r="G48" s="20" t="str">
        <f t="shared" si="8"/>
        <v/>
      </c>
      <c r="H48" s="20" t="str">
        <f t="shared" si="7"/>
        <v/>
      </c>
      <c r="I48" s="20" t="str">
        <f t="shared" si="7"/>
        <v/>
      </c>
      <c r="J48" s="41" t="str">
        <f t="shared" si="5"/>
        <v/>
      </c>
      <c r="K48" s="42" t="str">
        <f t="shared" si="5"/>
        <v/>
      </c>
      <c r="L48" s="43" t="str">
        <f t="shared" si="5"/>
        <v/>
      </c>
      <c r="M48" s="41" t="str">
        <f t="shared" si="6"/>
        <v/>
      </c>
      <c r="N48" s="42" t="str">
        <f t="shared" si="6"/>
        <v/>
      </c>
      <c r="O48" s="43" t="str">
        <f t="shared" si="6"/>
        <v/>
      </c>
    </row>
    <row r="49" spans="1:15" x14ac:dyDescent="0.4">
      <c r="A49" s="7">
        <v>41</v>
      </c>
      <c r="B49" s="4"/>
      <c r="C49" s="44"/>
      <c r="D49" s="53"/>
      <c r="E49" s="54"/>
      <c r="F49" s="55"/>
      <c r="G49" s="20" t="str">
        <f t="shared" si="8"/>
        <v/>
      </c>
      <c r="H49" s="20" t="str">
        <f t="shared" si="7"/>
        <v/>
      </c>
      <c r="I49" s="20" t="str">
        <f t="shared" si="7"/>
        <v/>
      </c>
      <c r="J49" s="41" t="str">
        <f t="shared" si="5"/>
        <v/>
      </c>
      <c r="K49" s="42" t="str">
        <f t="shared" si="5"/>
        <v/>
      </c>
      <c r="L49" s="43" t="str">
        <f t="shared" si="5"/>
        <v/>
      </c>
      <c r="M49" s="41" t="str">
        <f t="shared" si="6"/>
        <v/>
      </c>
      <c r="N49" s="42" t="str">
        <f t="shared" si="6"/>
        <v/>
      </c>
      <c r="O49" s="43" t="str">
        <f t="shared" si="6"/>
        <v/>
      </c>
    </row>
    <row r="50" spans="1:15" x14ac:dyDescent="0.4">
      <c r="A50" s="7">
        <v>42</v>
      </c>
      <c r="B50" s="4"/>
      <c r="C50" s="44"/>
      <c r="D50" s="53"/>
      <c r="E50" s="54"/>
      <c r="F50" s="55"/>
      <c r="G50" s="20" t="str">
        <f t="shared" si="8"/>
        <v/>
      </c>
      <c r="H50" s="20" t="str">
        <f t="shared" si="7"/>
        <v/>
      </c>
      <c r="I50" s="20" t="str">
        <f t="shared" si="7"/>
        <v/>
      </c>
      <c r="J50" s="41" t="str">
        <f t="shared" si="5"/>
        <v/>
      </c>
      <c r="K50" s="42" t="str">
        <f t="shared" si="5"/>
        <v/>
      </c>
      <c r="L50" s="43" t="str">
        <f t="shared" si="5"/>
        <v/>
      </c>
      <c r="M50" s="41" t="str">
        <f t="shared" si="6"/>
        <v/>
      </c>
      <c r="N50" s="42" t="str">
        <f t="shared" si="6"/>
        <v/>
      </c>
      <c r="O50" s="43" t="str">
        <f t="shared" si="6"/>
        <v/>
      </c>
    </row>
    <row r="51" spans="1:15" x14ac:dyDescent="0.4">
      <c r="A51" s="7">
        <v>43</v>
      </c>
      <c r="B51" s="4"/>
      <c r="C51" s="44"/>
      <c r="D51" s="53"/>
      <c r="E51" s="54"/>
      <c r="F51" s="73"/>
      <c r="G51" s="20" t="str">
        <f t="shared" si="8"/>
        <v/>
      </c>
      <c r="H51" s="20" t="str">
        <f t="shared" si="7"/>
        <v/>
      </c>
      <c r="I51" s="20" t="str">
        <f t="shared" si="7"/>
        <v/>
      </c>
      <c r="J51" s="41" t="str">
        <f t="shared" si="5"/>
        <v/>
      </c>
      <c r="K51" s="42" t="str">
        <f t="shared" si="5"/>
        <v/>
      </c>
      <c r="L51" s="43" t="str">
        <f t="shared" si="5"/>
        <v/>
      </c>
      <c r="M51" s="41" t="str">
        <f t="shared" si="6"/>
        <v/>
      </c>
      <c r="N51" s="42" t="str">
        <f t="shared" si="6"/>
        <v/>
      </c>
      <c r="O51" s="43" t="str">
        <f t="shared" si="6"/>
        <v/>
      </c>
    </row>
    <row r="52" spans="1:15" x14ac:dyDescent="0.4">
      <c r="A52" s="7">
        <v>44</v>
      </c>
      <c r="B52" s="4"/>
      <c r="C52" s="44"/>
      <c r="D52" s="53"/>
      <c r="E52" s="54"/>
      <c r="F52" s="55"/>
      <c r="G52" s="20" t="str">
        <f t="shared" si="8"/>
        <v/>
      </c>
      <c r="H52" s="20" t="str">
        <f t="shared" si="7"/>
        <v/>
      </c>
      <c r="I52" s="20" t="str">
        <f t="shared" si="7"/>
        <v/>
      </c>
      <c r="J52" s="41" t="str">
        <f t="shared" si="5"/>
        <v/>
      </c>
      <c r="K52" s="42" t="str">
        <f t="shared" si="5"/>
        <v/>
      </c>
      <c r="L52" s="43" t="str">
        <f t="shared" si="5"/>
        <v/>
      </c>
      <c r="M52" s="41" t="str">
        <f t="shared" si="6"/>
        <v/>
      </c>
      <c r="N52" s="42" t="str">
        <f t="shared" si="6"/>
        <v/>
      </c>
      <c r="O52" s="43" t="str">
        <f t="shared" si="6"/>
        <v/>
      </c>
    </row>
    <row r="53" spans="1:15" x14ac:dyDescent="0.4">
      <c r="A53" s="7">
        <v>45</v>
      </c>
      <c r="B53" s="4"/>
      <c r="C53" s="44"/>
      <c r="D53" s="53"/>
      <c r="E53" s="54"/>
      <c r="F53" s="55"/>
      <c r="G53" s="20" t="str">
        <f t="shared" si="8"/>
        <v/>
      </c>
      <c r="H53" s="20" t="str">
        <f t="shared" si="7"/>
        <v/>
      </c>
      <c r="I53" s="20" t="str">
        <f t="shared" si="7"/>
        <v/>
      </c>
      <c r="J53" s="41" t="str">
        <f t="shared" si="5"/>
        <v/>
      </c>
      <c r="K53" s="42" t="str">
        <f t="shared" si="5"/>
        <v/>
      </c>
      <c r="L53" s="43" t="str">
        <f t="shared" si="5"/>
        <v/>
      </c>
      <c r="M53" s="41" t="str">
        <f t="shared" si="6"/>
        <v/>
      </c>
      <c r="N53" s="42" t="str">
        <f t="shared" si="6"/>
        <v/>
      </c>
      <c r="O53" s="43" t="str">
        <f t="shared" si="6"/>
        <v/>
      </c>
    </row>
    <row r="54" spans="1:15" x14ac:dyDescent="0.4">
      <c r="A54" s="7">
        <v>46</v>
      </c>
      <c r="B54" s="4"/>
      <c r="C54" s="44"/>
      <c r="D54" s="53"/>
      <c r="E54" s="54"/>
      <c r="F54" s="55"/>
      <c r="G54" s="20" t="str">
        <f t="shared" si="8"/>
        <v/>
      </c>
      <c r="H54" s="20" t="str">
        <f t="shared" si="7"/>
        <v/>
      </c>
      <c r="I54" s="20" t="str">
        <f t="shared" si="7"/>
        <v/>
      </c>
      <c r="J54" s="41" t="str">
        <f t="shared" si="5"/>
        <v/>
      </c>
      <c r="K54" s="42" t="str">
        <f t="shared" si="5"/>
        <v/>
      </c>
      <c r="L54" s="43" t="str">
        <f t="shared" si="5"/>
        <v/>
      </c>
      <c r="M54" s="41" t="str">
        <f t="shared" si="6"/>
        <v/>
      </c>
      <c r="N54" s="42" t="str">
        <f t="shared" si="6"/>
        <v/>
      </c>
      <c r="O54" s="43" t="str">
        <f t="shared" si="6"/>
        <v/>
      </c>
    </row>
    <row r="55" spans="1:15" x14ac:dyDescent="0.4">
      <c r="A55" s="7">
        <v>47</v>
      </c>
      <c r="B55" s="4"/>
      <c r="C55" s="44"/>
      <c r="D55" s="53"/>
      <c r="E55" s="54"/>
      <c r="F55" s="55"/>
      <c r="G55" s="20" t="str">
        <f t="shared" si="8"/>
        <v/>
      </c>
      <c r="H55" s="20" t="str">
        <f t="shared" si="7"/>
        <v/>
      </c>
      <c r="I55" s="20" t="str">
        <f t="shared" si="7"/>
        <v/>
      </c>
      <c r="J55" s="41" t="str">
        <f t="shared" si="5"/>
        <v/>
      </c>
      <c r="K55" s="42" t="str">
        <f t="shared" si="5"/>
        <v/>
      </c>
      <c r="L55" s="43" t="str">
        <f t="shared" si="5"/>
        <v/>
      </c>
      <c r="M55" s="41" t="str">
        <f t="shared" si="6"/>
        <v/>
      </c>
      <c r="N55" s="42" t="str">
        <f t="shared" si="6"/>
        <v/>
      </c>
      <c r="O55" s="43" t="str">
        <f t="shared" si="6"/>
        <v/>
      </c>
    </row>
    <row r="56" spans="1:15" x14ac:dyDescent="0.4">
      <c r="A56" s="7">
        <v>48</v>
      </c>
      <c r="B56" s="4"/>
      <c r="C56" s="44"/>
      <c r="D56" s="53"/>
      <c r="E56" s="54"/>
      <c r="F56" s="55"/>
      <c r="G56" s="20" t="str">
        <f t="shared" si="8"/>
        <v/>
      </c>
      <c r="H56" s="20" t="str">
        <f t="shared" si="7"/>
        <v/>
      </c>
      <c r="I56" s="20" t="str">
        <f t="shared" si="7"/>
        <v/>
      </c>
      <c r="J56" s="41" t="str">
        <f t="shared" si="5"/>
        <v/>
      </c>
      <c r="K56" s="42" t="str">
        <f t="shared" si="5"/>
        <v/>
      </c>
      <c r="L56" s="43" t="str">
        <f t="shared" si="5"/>
        <v/>
      </c>
      <c r="M56" s="41" t="str">
        <f t="shared" si="6"/>
        <v/>
      </c>
      <c r="N56" s="42" t="str">
        <f t="shared" si="6"/>
        <v/>
      </c>
      <c r="O56" s="43" t="str">
        <f t="shared" si="6"/>
        <v/>
      </c>
    </row>
    <row r="57" spans="1:15" x14ac:dyDescent="0.4">
      <c r="A57" s="7">
        <v>49</v>
      </c>
      <c r="B57" s="4"/>
      <c r="C57" s="44"/>
      <c r="D57" s="53"/>
      <c r="E57" s="54"/>
      <c r="F57" s="55"/>
      <c r="G57" s="20" t="str">
        <f t="shared" si="8"/>
        <v/>
      </c>
      <c r="H57" s="20" t="str">
        <f t="shared" si="7"/>
        <v/>
      </c>
      <c r="I57" s="20" t="str">
        <f t="shared" si="7"/>
        <v/>
      </c>
      <c r="J57" s="41" t="str">
        <f t="shared" si="5"/>
        <v/>
      </c>
      <c r="K57" s="42" t="str">
        <f t="shared" si="5"/>
        <v/>
      </c>
      <c r="L57" s="43" t="str">
        <f t="shared" si="5"/>
        <v/>
      </c>
      <c r="M57" s="41" t="str">
        <f t="shared" si="6"/>
        <v/>
      </c>
      <c r="N57" s="42" t="str">
        <f t="shared" si="6"/>
        <v/>
      </c>
      <c r="O57" s="43" t="str">
        <f t="shared" si="6"/>
        <v/>
      </c>
    </row>
    <row r="58" spans="1:15" ht="19.5" thickBot="1" x14ac:dyDescent="0.45">
      <c r="A58" s="7">
        <v>50</v>
      </c>
      <c r="B58" s="5"/>
      <c r="C58" s="48"/>
      <c r="D58" s="56"/>
      <c r="E58" s="57"/>
      <c r="F58" s="58"/>
      <c r="G58" s="20" t="str">
        <f t="shared" si="8"/>
        <v/>
      </c>
      <c r="H58" s="20" t="str">
        <f t="shared" si="8"/>
        <v/>
      </c>
      <c r="I58" s="20" t="str">
        <f t="shared" si="8"/>
        <v/>
      </c>
      <c r="J58" s="41" t="str">
        <f t="shared" si="5"/>
        <v/>
      </c>
      <c r="K58" s="42" t="str">
        <f t="shared" si="5"/>
        <v/>
      </c>
      <c r="L58" s="43" t="str">
        <f t="shared" si="5"/>
        <v/>
      </c>
      <c r="M58" s="41" t="str">
        <f t="shared" si="6"/>
        <v/>
      </c>
      <c r="N58" s="42" t="str">
        <f t="shared" si="6"/>
        <v/>
      </c>
      <c r="O58" s="43" t="str">
        <f t="shared" si="6"/>
        <v/>
      </c>
    </row>
    <row r="59" spans="1:15" ht="19.5" thickBot="1" x14ac:dyDescent="0.45">
      <c r="A59" s="7"/>
      <c r="B59" s="81" t="s">
        <v>5</v>
      </c>
      <c r="C59" s="82"/>
      <c r="D59" s="1">
        <f>COUNTIF(D9:D58,1.27)</f>
        <v>17</v>
      </c>
      <c r="E59" s="1">
        <f>COUNTIF(E9:E58,1.5)</f>
        <v>17</v>
      </c>
      <c r="F59" s="6">
        <f>COUNTIF(F9:F58,2)</f>
        <v>17</v>
      </c>
      <c r="G59" s="65">
        <f>M59+G8</f>
        <v>143552.86223591148</v>
      </c>
      <c r="H59" s="18">
        <f>N59+H8</f>
        <v>160665.46895389186</v>
      </c>
      <c r="I59" s="19">
        <f>O59+I8</f>
        <v>204712.95056397057</v>
      </c>
      <c r="J59" s="62" t="s">
        <v>30</v>
      </c>
      <c r="K59" s="63">
        <f>B58-B9</f>
        <v>-43837</v>
      </c>
      <c r="L59" s="64" t="s">
        <v>31</v>
      </c>
      <c r="M59" s="74">
        <f>SUM(M9:M58)</f>
        <v>43552.862235911474</v>
      </c>
      <c r="N59" s="75">
        <f>SUM(N9:N58)</f>
        <v>60665.468953891861</v>
      </c>
      <c r="O59" s="76">
        <f>SUM(O9:O58)</f>
        <v>104712.95056397057</v>
      </c>
    </row>
    <row r="60" spans="1:15" ht="19.5" thickBot="1" x14ac:dyDescent="0.45">
      <c r="A60" s="7"/>
      <c r="B60" s="89" t="s">
        <v>6</v>
      </c>
      <c r="C60" s="90"/>
      <c r="D60" s="1">
        <f>COUNTIF(D9:D58,-1)</f>
        <v>9</v>
      </c>
      <c r="E60" s="1">
        <f>COUNTIF(E9:E58,-1)</f>
        <v>9</v>
      </c>
      <c r="F60" s="6">
        <f>COUNTIF(F9:F58,-1)</f>
        <v>9</v>
      </c>
      <c r="G60" s="83" t="s">
        <v>29</v>
      </c>
      <c r="H60" s="84"/>
      <c r="I60" s="85"/>
      <c r="J60" s="83" t="s">
        <v>32</v>
      </c>
      <c r="K60" s="84"/>
      <c r="L60" s="85"/>
      <c r="M60" s="7"/>
      <c r="O60" s="3"/>
    </row>
    <row r="61" spans="1:15" ht="19.5" thickBot="1" x14ac:dyDescent="0.45">
      <c r="A61" s="7"/>
      <c r="B61" s="89" t="s">
        <v>34</v>
      </c>
      <c r="C61" s="9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1.4355286223591148</v>
      </c>
      <c r="H61" s="70">
        <f t="shared" ref="H61" si="9">H59/H8</f>
        <v>1.6066546895389187</v>
      </c>
      <c r="I61" s="71">
        <f>I59/I8</f>
        <v>2.0471295056397056</v>
      </c>
      <c r="J61" s="60">
        <f>(G61-100%)*30/K59</f>
        <v>-2.9805549355050399E-4</v>
      </c>
      <c r="K61" s="60">
        <f>(H61-100%)*30/K59</f>
        <v>-4.1516619947002667E-4</v>
      </c>
      <c r="L61" s="61">
        <f>(I61-100%)*30/K59</f>
        <v>-7.1660663752517659E-4</v>
      </c>
      <c r="M61" s="8"/>
      <c r="N61" s="2"/>
      <c r="O61" s="9"/>
    </row>
    <row r="62" spans="1:15" ht="19.5" thickBot="1" x14ac:dyDescent="0.45">
      <c r="B62" s="83" t="s">
        <v>4</v>
      </c>
      <c r="C62" s="84"/>
      <c r="D62" s="72">
        <f t="shared" ref="D62:E62" si="10">D59/(D59+D60+D61)</f>
        <v>0.65384615384615385</v>
      </c>
      <c r="E62" s="67">
        <f t="shared" si="10"/>
        <v>0.65384615384615385</v>
      </c>
      <c r="F62" s="68">
        <f>F59/(F59+F60+F61)</f>
        <v>0.65384615384615385</v>
      </c>
    </row>
    <row r="64" spans="1:15" x14ac:dyDescent="0.4">
      <c r="D64" s="66"/>
      <c r="E64" s="66"/>
      <c r="F64" s="66"/>
    </row>
  </sheetData>
  <sortState xmlns:xlrd2="http://schemas.microsoft.com/office/spreadsheetml/2017/richdata2" ref="Z11:Z14">
    <sortCondition descending="1" ref="Z11:Z14"/>
  </sortState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19FB6-58E2-4112-B5BB-4287A8D366F8}">
  <sheetPr>
    <tabColor rgb="FF00B0F0"/>
  </sheetPr>
  <dimension ref="A1:W1023"/>
  <sheetViews>
    <sheetView topLeftCell="A703" zoomScale="70" zoomScaleNormal="70" workbookViewId="0">
      <selection activeCell="W1023" sqref="W1023"/>
    </sheetView>
  </sheetViews>
  <sheetFormatPr defaultRowHeight="30" x14ac:dyDescent="0.4"/>
  <cols>
    <col min="1" max="1" width="9" style="95"/>
  </cols>
  <sheetData>
    <row r="1" spans="1:1" x14ac:dyDescent="0.4">
      <c r="A1" s="95">
        <v>1</v>
      </c>
    </row>
    <row r="43" spans="1:1" x14ac:dyDescent="0.4">
      <c r="A43" s="95">
        <v>2</v>
      </c>
    </row>
    <row r="84" spans="1:1" x14ac:dyDescent="0.4">
      <c r="A84" s="95">
        <v>3</v>
      </c>
    </row>
    <row r="120" spans="1:1" x14ac:dyDescent="0.4">
      <c r="A120" s="95">
        <v>4</v>
      </c>
    </row>
    <row r="162" spans="1:1" x14ac:dyDescent="0.4">
      <c r="A162" s="95">
        <v>5</v>
      </c>
    </row>
    <row r="204" spans="1:1" x14ac:dyDescent="0.4">
      <c r="A204" s="95">
        <v>6</v>
      </c>
    </row>
    <row r="246" spans="1:1" x14ac:dyDescent="0.4">
      <c r="A246" s="95">
        <v>7</v>
      </c>
    </row>
    <row r="288" spans="1:1" x14ac:dyDescent="0.4">
      <c r="A288" s="95">
        <v>8</v>
      </c>
    </row>
    <row r="329" spans="1:1" x14ac:dyDescent="0.4">
      <c r="A329" s="95">
        <v>9</v>
      </c>
    </row>
    <row r="371" spans="1:1" x14ac:dyDescent="0.4">
      <c r="A371" s="95">
        <v>10</v>
      </c>
    </row>
    <row r="412" spans="1:1" x14ac:dyDescent="0.4">
      <c r="A412" s="95">
        <v>11</v>
      </c>
    </row>
    <row r="454" spans="1:1" x14ac:dyDescent="0.4">
      <c r="A454" s="95">
        <v>12</v>
      </c>
    </row>
    <row r="496" spans="1:1" x14ac:dyDescent="0.4">
      <c r="A496" s="95">
        <v>13</v>
      </c>
    </row>
    <row r="538" spans="1:1" x14ac:dyDescent="0.4">
      <c r="A538" s="95">
        <v>14</v>
      </c>
    </row>
    <row r="580" spans="1:1" x14ac:dyDescent="0.4">
      <c r="A580" s="95">
        <v>15</v>
      </c>
    </row>
    <row r="622" spans="1:1" x14ac:dyDescent="0.4">
      <c r="A622" s="95">
        <v>16</v>
      </c>
    </row>
    <row r="664" spans="1:1" x14ac:dyDescent="0.4">
      <c r="A664" s="95">
        <v>17</v>
      </c>
    </row>
    <row r="705" spans="1:23" x14ac:dyDescent="0.4">
      <c r="A705" s="96" t="s">
        <v>69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</row>
    <row r="706" spans="1:23" x14ac:dyDescent="0.4">
      <c r="A706" s="95">
        <v>18</v>
      </c>
    </row>
    <row r="742" spans="1:1" x14ac:dyDescent="0.4">
      <c r="A742" s="95">
        <v>19</v>
      </c>
    </row>
    <row r="783" spans="1:1" x14ac:dyDescent="0.4">
      <c r="A783" s="95">
        <v>20</v>
      </c>
    </row>
    <row r="824" spans="1:1" x14ac:dyDescent="0.4">
      <c r="A824" s="95">
        <v>21</v>
      </c>
    </row>
    <row r="866" spans="1:1" x14ac:dyDescent="0.4">
      <c r="A866" s="95">
        <v>22</v>
      </c>
    </row>
    <row r="907" spans="1:1" x14ac:dyDescent="0.4">
      <c r="A907" s="95">
        <v>23</v>
      </c>
    </row>
    <row r="940" spans="1:1" x14ac:dyDescent="0.4">
      <c r="A940" s="95">
        <v>24</v>
      </c>
    </row>
    <row r="981" spans="1:1" x14ac:dyDescent="0.4">
      <c r="A981" s="95">
        <v>25</v>
      </c>
    </row>
    <row r="1023" spans="1:1" x14ac:dyDescent="0.4">
      <c r="A1023" s="95">
        <v>26</v>
      </c>
    </row>
  </sheetData>
  <phoneticPr fontId="1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7169" r:id="rId3">
          <objectPr defaultSize="0" r:id="rId4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21</xdr:col>
                <xdr:colOff>581025</xdr:colOff>
                <xdr:row>26</xdr:row>
                <xdr:rowOff>85725</xdr:rowOff>
              </to>
            </anchor>
          </objectPr>
        </oleObject>
      </mc:Choice>
      <mc:Fallback>
        <oleObject shapeId="7169" r:id="rId3"/>
      </mc:Fallback>
    </mc:AlternateContent>
    <mc:AlternateContent xmlns:mc="http://schemas.openxmlformats.org/markup-compatibility/2006">
      <mc:Choice Requires="x14">
        <oleObject shapeId="7170" r:id="rId5">
          <objectPr defaultSize="0" r:id="rId6">
            <anchor moveWithCells="1">
              <from>
                <xdr:col>0</xdr:col>
                <xdr:colOff>0</xdr:colOff>
                <xdr:row>43</xdr:row>
                <xdr:rowOff>0</xdr:rowOff>
              </from>
              <to>
                <xdr:col>14</xdr:col>
                <xdr:colOff>28575</xdr:colOff>
                <xdr:row>67</xdr:row>
                <xdr:rowOff>314325</xdr:rowOff>
              </to>
            </anchor>
          </objectPr>
        </oleObject>
      </mc:Choice>
      <mc:Fallback>
        <oleObject shapeId="7170" r:id="rId5"/>
      </mc:Fallback>
    </mc:AlternateContent>
    <mc:AlternateContent xmlns:mc="http://schemas.openxmlformats.org/markup-compatibility/2006">
      <mc:Choice Requires="x14">
        <oleObject shapeId="7171" r:id="rId7">
          <objectPr defaultSize="0" r:id="rId8">
            <anchor moveWithCells="1">
              <from>
                <xdr:col>0</xdr:col>
                <xdr:colOff>0</xdr:colOff>
                <xdr:row>84</xdr:row>
                <xdr:rowOff>0</xdr:rowOff>
              </from>
              <to>
                <xdr:col>14</xdr:col>
                <xdr:colOff>571500</xdr:colOff>
                <xdr:row>105</xdr:row>
                <xdr:rowOff>161925</xdr:rowOff>
              </to>
            </anchor>
          </objectPr>
        </oleObject>
      </mc:Choice>
      <mc:Fallback>
        <oleObject shapeId="7171" r:id="rId7"/>
      </mc:Fallback>
    </mc:AlternateContent>
    <mc:AlternateContent xmlns:mc="http://schemas.openxmlformats.org/markup-compatibility/2006">
      <mc:Choice Requires="x14">
        <oleObject shapeId="7172" r:id="rId9">
          <objectPr defaultSize="0" r:id="rId10">
            <anchor moveWithCells="1">
              <from>
                <xdr:col>0</xdr:col>
                <xdr:colOff>0</xdr:colOff>
                <xdr:row>120</xdr:row>
                <xdr:rowOff>0</xdr:rowOff>
              </from>
              <to>
                <xdr:col>18</xdr:col>
                <xdr:colOff>371475</xdr:colOff>
                <xdr:row>145</xdr:row>
                <xdr:rowOff>152400</xdr:rowOff>
              </to>
            </anchor>
          </objectPr>
        </oleObject>
      </mc:Choice>
      <mc:Fallback>
        <oleObject shapeId="7172" r:id="rId9"/>
      </mc:Fallback>
    </mc:AlternateContent>
    <mc:AlternateContent xmlns:mc="http://schemas.openxmlformats.org/markup-compatibility/2006">
      <mc:Choice Requires="x14">
        <oleObject shapeId="7173" r:id="rId11">
          <objectPr defaultSize="0" r:id="rId12">
            <anchor moveWithCells="1">
              <from>
                <xdr:col>0</xdr:col>
                <xdr:colOff>0</xdr:colOff>
                <xdr:row>162</xdr:row>
                <xdr:rowOff>0</xdr:rowOff>
              </from>
              <to>
                <xdr:col>17</xdr:col>
                <xdr:colOff>247650</xdr:colOff>
                <xdr:row>187</xdr:row>
                <xdr:rowOff>104775</xdr:rowOff>
              </to>
            </anchor>
          </objectPr>
        </oleObject>
      </mc:Choice>
      <mc:Fallback>
        <oleObject shapeId="7173" r:id="rId11"/>
      </mc:Fallback>
    </mc:AlternateContent>
    <mc:AlternateContent xmlns:mc="http://schemas.openxmlformats.org/markup-compatibility/2006">
      <mc:Choice Requires="x14">
        <oleObject shapeId="7174" r:id="rId13">
          <objectPr defaultSize="0" r:id="rId14">
            <anchor moveWithCells="1">
              <from>
                <xdr:col>0</xdr:col>
                <xdr:colOff>0</xdr:colOff>
                <xdr:row>204</xdr:row>
                <xdr:rowOff>0</xdr:rowOff>
              </from>
              <to>
                <xdr:col>13</xdr:col>
                <xdr:colOff>485775</xdr:colOff>
                <xdr:row>229</xdr:row>
                <xdr:rowOff>38100</xdr:rowOff>
              </to>
            </anchor>
          </objectPr>
        </oleObject>
      </mc:Choice>
      <mc:Fallback>
        <oleObject shapeId="7174" r:id="rId13"/>
      </mc:Fallback>
    </mc:AlternateContent>
    <mc:AlternateContent xmlns:mc="http://schemas.openxmlformats.org/markup-compatibility/2006">
      <mc:Choice Requires="x14">
        <oleObject shapeId="7175" r:id="rId15">
          <objectPr defaultSize="0" r:id="rId16">
            <anchor moveWithCells="1">
              <from>
                <xdr:col>0</xdr:col>
                <xdr:colOff>0</xdr:colOff>
                <xdr:row>246</xdr:row>
                <xdr:rowOff>0</xdr:rowOff>
              </from>
              <to>
                <xdr:col>14</xdr:col>
                <xdr:colOff>200025</xdr:colOff>
                <xdr:row>271</xdr:row>
                <xdr:rowOff>180975</xdr:rowOff>
              </to>
            </anchor>
          </objectPr>
        </oleObject>
      </mc:Choice>
      <mc:Fallback>
        <oleObject shapeId="7175" r:id="rId15"/>
      </mc:Fallback>
    </mc:AlternateContent>
    <mc:AlternateContent xmlns:mc="http://schemas.openxmlformats.org/markup-compatibility/2006">
      <mc:Choice Requires="x14">
        <oleObject shapeId="7179" r:id="rId17">
          <objectPr defaultSize="0" r:id="rId18">
            <anchor moveWithCells="1">
              <from>
                <xdr:col>0</xdr:col>
                <xdr:colOff>0</xdr:colOff>
                <xdr:row>288</xdr:row>
                <xdr:rowOff>0</xdr:rowOff>
              </from>
              <to>
                <xdr:col>22</xdr:col>
                <xdr:colOff>561975</xdr:colOff>
                <xdr:row>312</xdr:row>
                <xdr:rowOff>314325</xdr:rowOff>
              </to>
            </anchor>
          </objectPr>
        </oleObject>
      </mc:Choice>
      <mc:Fallback>
        <oleObject shapeId="7179" r:id="rId17"/>
      </mc:Fallback>
    </mc:AlternateContent>
    <mc:AlternateContent xmlns:mc="http://schemas.openxmlformats.org/markup-compatibility/2006">
      <mc:Choice Requires="x14">
        <oleObject shapeId="7180" r:id="rId19">
          <objectPr defaultSize="0" r:id="rId20">
            <anchor moveWithCells="1">
              <from>
                <xdr:col>0</xdr:col>
                <xdr:colOff>0</xdr:colOff>
                <xdr:row>329</xdr:row>
                <xdr:rowOff>0</xdr:rowOff>
              </from>
              <to>
                <xdr:col>16</xdr:col>
                <xdr:colOff>190500</xdr:colOff>
                <xdr:row>354</xdr:row>
                <xdr:rowOff>85725</xdr:rowOff>
              </to>
            </anchor>
          </objectPr>
        </oleObject>
      </mc:Choice>
      <mc:Fallback>
        <oleObject shapeId="7180" r:id="rId19"/>
      </mc:Fallback>
    </mc:AlternateContent>
    <mc:AlternateContent xmlns:mc="http://schemas.openxmlformats.org/markup-compatibility/2006">
      <mc:Choice Requires="x14">
        <oleObject shapeId="7181" r:id="rId21">
          <objectPr defaultSize="0" r:id="rId22">
            <anchor moveWithCells="1">
              <from>
                <xdr:col>0</xdr:col>
                <xdr:colOff>0</xdr:colOff>
                <xdr:row>371</xdr:row>
                <xdr:rowOff>0</xdr:rowOff>
              </from>
              <to>
                <xdr:col>14</xdr:col>
                <xdr:colOff>85725</xdr:colOff>
                <xdr:row>396</xdr:row>
                <xdr:rowOff>85725</xdr:rowOff>
              </to>
            </anchor>
          </objectPr>
        </oleObject>
      </mc:Choice>
      <mc:Fallback>
        <oleObject shapeId="7181" r:id="rId21"/>
      </mc:Fallback>
    </mc:AlternateContent>
    <mc:AlternateContent xmlns:mc="http://schemas.openxmlformats.org/markup-compatibility/2006">
      <mc:Choice Requires="x14">
        <oleObject shapeId="7182" r:id="rId23">
          <objectPr defaultSize="0" r:id="rId24">
            <anchor moveWithCells="1">
              <from>
                <xdr:col>0</xdr:col>
                <xdr:colOff>0</xdr:colOff>
                <xdr:row>412</xdr:row>
                <xdr:rowOff>0</xdr:rowOff>
              </from>
              <to>
                <xdr:col>30</xdr:col>
                <xdr:colOff>85725</xdr:colOff>
                <xdr:row>437</xdr:row>
                <xdr:rowOff>152400</xdr:rowOff>
              </to>
            </anchor>
          </objectPr>
        </oleObject>
      </mc:Choice>
      <mc:Fallback>
        <oleObject shapeId="7182" r:id="rId23"/>
      </mc:Fallback>
    </mc:AlternateContent>
    <mc:AlternateContent xmlns:mc="http://schemas.openxmlformats.org/markup-compatibility/2006">
      <mc:Choice Requires="x14">
        <oleObject shapeId="7183" r:id="rId25">
          <objectPr defaultSize="0" r:id="rId26">
            <anchor moveWithCells="1">
              <from>
                <xdr:col>0</xdr:col>
                <xdr:colOff>0</xdr:colOff>
                <xdr:row>454</xdr:row>
                <xdr:rowOff>0</xdr:rowOff>
              </from>
              <to>
                <xdr:col>32</xdr:col>
                <xdr:colOff>219075</xdr:colOff>
                <xdr:row>479</xdr:row>
                <xdr:rowOff>152400</xdr:rowOff>
              </to>
            </anchor>
          </objectPr>
        </oleObject>
      </mc:Choice>
      <mc:Fallback>
        <oleObject shapeId="7183" r:id="rId25"/>
      </mc:Fallback>
    </mc:AlternateContent>
    <mc:AlternateContent xmlns:mc="http://schemas.openxmlformats.org/markup-compatibility/2006">
      <mc:Choice Requires="x14">
        <oleObject shapeId="7184" r:id="rId27">
          <objectPr defaultSize="0" r:id="rId28">
            <anchor moveWithCells="1">
              <from>
                <xdr:col>0</xdr:col>
                <xdr:colOff>0</xdr:colOff>
                <xdr:row>496</xdr:row>
                <xdr:rowOff>0</xdr:rowOff>
              </from>
              <to>
                <xdr:col>21</xdr:col>
                <xdr:colOff>542925</xdr:colOff>
                <xdr:row>521</xdr:row>
                <xdr:rowOff>152400</xdr:rowOff>
              </to>
            </anchor>
          </objectPr>
        </oleObject>
      </mc:Choice>
      <mc:Fallback>
        <oleObject shapeId="7184" r:id="rId27"/>
      </mc:Fallback>
    </mc:AlternateContent>
    <mc:AlternateContent xmlns:mc="http://schemas.openxmlformats.org/markup-compatibility/2006">
      <mc:Choice Requires="x14">
        <oleObject shapeId="7185" r:id="rId29">
          <objectPr defaultSize="0" r:id="rId30">
            <anchor moveWithCells="1">
              <from>
                <xdr:col>0</xdr:col>
                <xdr:colOff>0</xdr:colOff>
                <xdr:row>538</xdr:row>
                <xdr:rowOff>0</xdr:rowOff>
              </from>
              <to>
                <xdr:col>23</xdr:col>
                <xdr:colOff>342900</xdr:colOff>
                <xdr:row>563</xdr:row>
                <xdr:rowOff>180975</xdr:rowOff>
              </to>
            </anchor>
          </objectPr>
        </oleObject>
      </mc:Choice>
      <mc:Fallback>
        <oleObject shapeId="7185" r:id="rId29"/>
      </mc:Fallback>
    </mc:AlternateContent>
    <mc:AlternateContent xmlns:mc="http://schemas.openxmlformats.org/markup-compatibility/2006">
      <mc:Choice Requires="x14">
        <oleObject shapeId="7186" r:id="rId31">
          <objectPr defaultSize="0" r:id="rId32">
            <anchor moveWithCells="1">
              <from>
                <xdr:col>0</xdr:col>
                <xdr:colOff>0</xdr:colOff>
                <xdr:row>580</xdr:row>
                <xdr:rowOff>0</xdr:rowOff>
              </from>
              <to>
                <xdr:col>26</xdr:col>
                <xdr:colOff>190500</xdr:colOff>
                <xdr:row>605</xdr:row>
                <xdr:rowOff>38100</xdr:rowOff>
              </to>
            </anchor>
          </objectPr>
        </oleObject>
      </mc:Choice>
      <mc:Fallback>
        <oleObject shapeId="7186" r:id="rId31"/>
      </mc:Fallback>
    </mc:AlternateContent>
    <mc:AlternateContent xmlns:mc="http://schemas.openxmlformats.org/markup-compatibility/2006">
      <mc:Choice Requires="x14">
        <oleObject shapeId="7187" r:id="rId33">
          <objectPr defaultSize="0" r:id="rId34">
            <anchor moveWithCells="1">
              <from>
                <xdr:col>0</xdr:col>
                <xdr:colOff>0</xdr:colOff>
                <xdr:row>622</xdr:row>
                <xdr:rowOff>0</xdr:rowOff>
              </from>
              <to>
                <xdr:col>21</xdr:col>
                <xdr:colOff>390525</xdr:colOff>
                <xdr:row>647</xdr:row>
                <xdr:rowOff>180975</xdr:rowOff>
              </to>
            </anchor>
          </objectPr>
        </oleObject>
      </mc:Choice>
      <mc:Fallback>
        <oleObject shapeId="7187" r:id="rId33"/>
      </mc:Fallback>
    </mc:AlternateContent>
    <mc:AlternateContent xmlns:mc="http://schemas.openxmlformats.org/markup-compatibility/2006">
      <mc:Choice Requires="x14">
        <oleObject shapeId="7188" r:id="rId35">
          <objectPr defaultSize="0" r:id="rId36">
            <anchor moveWithCells="1">
              <from>
                <xdr:col>0</xdr:col>
                <xdr:colOff>0</xdr:colOff>
                <xdr:row>664</xdr:row>
                <xdr:rowOff>0</xdr:rowOff>
              </from>
              <to>
                <xdr:col>22</xdr:col>
                <xdr:colOff>476250</xdr:colOff>
                <xdr:row>688</xdr:row>
                <xdr:rowOff>371475</xdr:rowOff>
              </to>
            </anchor>
          </objectPr>
        </oleObject>
      </mc:Choice>
      <mc:Fallback>
        <oleObject shapeId="7188" r:id="rId35"/>
      </mc:Fallback>
    </mc:AlternateContent>
    <mc:AlternateContent xmlns:mc="http://schemas.openxmlformats.org/markup-compatibility/2006">
      <mc:Choice Requires="x14">
        <oleObject shapeId="7189" r:id="rId37">
          <objectPr defaultSize="0" r:id="rId38">
            <anchor moveWithCells="1">
              <from>
                <xdr:col>0</xdr:col>
                <xdr:colOff>0</xdr:colOff>
                <xdr:row>706</xdr:row>
                <xdr:rowOff>0</xdr:rowOff>
              </from>
              <to>
                <xdr:col>15</xdr:col>
                <xdr:colOff>57150</xdr:colOff>
                <xdr:row>728</xdr:row>
                <xdr:rowOff>9525</xdr:rowOff>
              </to>
            </anchor>
          </objectPr>
        </oleObject>
      </mc:Choice>
      <mc:Fallback>
        <oleObject shapeId="7189" r:id="rId37"/>
      </mc:Fallback>
    </mc:AlternateContent>
    <mc:AlternateContent xmlns:mc="http://schemas.openxmlformats.org/markup-compatibility/2006">
      <mc:Choice Requires="x14">
        <oleObject shapeId="7190" r:id="rId39">
          <objectPr defaultSize="0" r:id="rId40">
            <anchor moveWithCells="1">
              <from>
                <xdr:col>0</xdr:col>
                <xdr:colOff>0</xdr:colOff>
                <xdr:row>742</xdr:row>
                <xdr:rowOff>0</xdr:rowOff>
              </from>
              <to>
                <xdr:col>25</xdr:col>
                <xdr:colOff>390525</xdr:colOff>
                <xdr:row>767</xdr:row>
                <xdr:rowOff>85725</xdr:rowOff>
              </to>
            </anchor>
          </objectPr>
        </oleObject>
      </mc:Choice>
      <mc:Fallback>
        <oleObject shapeId="7190" r:id="rId39"/>
      </mc:Fallback>
    </mc:AlternateContent>
    <mc:AlternateContent xmlns:mc="http://schemas.openxmlformats.org/markup-compatibility/2006">
      <mc:Choice Requires="x14">
        <oleObject shapeId="7191" r:id="rId41">
          <objectPr defaultSize="0" r:id="rId42">
            <anchor moveWithCells="1">
              <from>
                <xdr:col>0</xdr:col>
                <xdr:colOff>0</xdr:colOff>
                <xdr:row>783</xdr:row>
                <xdr:rowOff>0</xdr:rowOff>
              </from>
              <to>
                <xdr:col>13</xdr:col>
                <xdr:colOff>276225</xdr:colOff>
                <xdr:row>808</xdr:row>
                <xdr:rowOff>85725</xdr:rowOff>
              </to>
            </anchor>
          </objectPr>
        </oleObject>
      </mc:Choice>
      <mc:Fallback>
        <oleObject shapeId="7191" r:id="rId41"/>
      </mc:Fallback>
    </mc:AlternateContent>
    <mc:AlternateContent xmlns:mc="http://schemas.openxmlformats.org/markup-compatibility/2006">
      <mc:Choice Requires="x14">
        <oleObject shapeId="7192" r:id="rId43">
          <objectPr defaultSize="0" r:id="rId44">
            <anchor moveWithCells="1">
              <from>
                <xdr:col>0</xdr:col>
                <xdr:colOff>0</xdr:colOff>
                <xdr:row>824</xdr:row>
                <xdr:rowOff>0</xdr:rowOff>
              </from>
              <to>
                <xdr:col>17</xdr:col>
                <xdr:colOff>57150</xdr:colOff>
                <xdr:row>849</xdr:row>
                <xdr:rowOff>152400</xdr:rowOff>
              </to>
            </anchor>
          </objectPr>
        </oleObject>
      </mc:Choice>
      <mc:Fallback>
        <oleObject shapeId="7192" r:id="rId43"/>
      </mc:Fallback>
    </mc:AlternateContent>
    <mc:AlternateContent xmlns:mc="http://schemas.openxmlformats.org/markup-compatibility/2006">
      <mc:Choice Requires="x14">
        <oleObject shapeId="7193" r:id="rId45">
          <objectPr defaultSize="0" r:id="rId46">
            <anchor moveWithCells="1">
              <from>
                <xdr:col>0</xdr:col>
                <xdr:colOff>0</xdr:colOff>
                <xdr:row>866</xdr:row>
                <xdr:rowOff>0</xdr:rowOff>
              </from>
              <to>
                <xdr:col>17</xdr:col>
                <xdr:colOff>571500</xdr:colOff>
                <xdr:row>890</xdr:row>
                <xdr:rowOff>371475</xdr:rowOff>
              </to>
            </anchor>
          </objectPr>
        </oleObject>
      </mc:Choice>
      <mc:Fallback>
        <oleObject shapeId="7193" r:id="rId45"/>
      </mc:Fallback>
    </mc:AlternateContent>
    <mc:AlternateContent xmlns:mc="http://schemas.openxmlformats.org/markup-compatibility/2006">
      <mc:Choice Requires="x14">
        <oleObject shapeId="7194" r:id="rId47">
          <objectPr defaultSize="0" r:id="rId48">
            <anchor moveWithCells="1">
              <from>
                <xdr:col>0</xdr:col>
                <xdr:colOff>0</xdr:colOff>
                <xdr:row>907</xdr:row>
                <xdr:rowOff>0</xdr:rowOff>
              </from>
              <to>
                <xdr:col>15</xdr:col>
                <xdr:colOff>371475</xdr:colOff>
                <xdr:row>926</xdr:row>
                <xdr:rowOff>314325</xdr:rowOff>
              </to>
            </anchor>
          </objectPr>
        </oleObject>
      </mc:Choice>
      <mc:Fallback>
        <oleObject shapeId="7194" r:id="rId47"/>
      </mc:Fallback>
    </mc:AlternateContent>
    <mc:AlternateContent xmlns:mc="http://schemas.openxmlformats.org/markup-compatibility/2006">
      <mc:Choice Requires="x14">
        <oleObject shapeId="7195" r:id="rId49">
          <objectPr defaultSize="0" r:id="rId50">
            <anchor moveWithCells="1">
              <from>
                <xdr:col>0</xdr:col>
                <xdr:colOff>0</xdr:colOff>
                <xdr:row>940</xdr:row>
                <xdr:rowOff>0</xdr:rowOff>
              </from>
              <to>
                <xdr:col>12</xdr:col>
                <xdr:colOff>581025</xdr:colOff>
                <xdr:row>964</xdr:row>
                <xdr:rowOff>371475</xdr:rowOff>
              </to>
            </anchor>
          </objectPr>
        </oleObject>
      </mc:Choice>
      <mc:Fallback>
        <oleObject shapeId="7195" r:id="rId49"/>
      </mc:Fallback>
    </mc:AlternateContent>
    <mc:AlternateContent xmlns:mc="http://schemas.openxmlformats.org/markup-compatibility/2006">
      <mc:Choice Requires="x14">
        <oleObject shapeId="7196" r:id="rId51">
          <objectPr defaultSize="0" r:id="rId52">
            <anchor moveWithCells="1">
              <from>
                <xdr:col>0</xdr:col>
                <xdr:colOff>0</xdr:colOff>
                <xdr:row>981</xdr:row>
                <xdr:rowOff>0</xdr:rowOff>
              </from>
              <to>
                <xdr:col>14</xdr:col>
                <xdr:colOff>180975</xdr:colOff>
                <xdr:row>1006</xdr:row>
                <xdr:rowOff>104775</xdr:rowOff>
              </to>
            </anchor>
          </objectPr>
        </oleObject>
      </mc:Choice>
      <mc:Fallback>
        <oleObject shapeId="7196" r:id="rId51"/>
      </mc:Fallback>
    </mc:AlternateContent>
    <mc:AlternateContent xmlns:mc="http://schemas.openxmlformats.org/markup-compatibility/2006">
      <mc:Choice Requires="x14">
        <oleObject shapeId="7197" r:id="rId53">
          <objectPr defaultSize="0" r:id="rId54">
            <anchor moveWithCells="1">
              <from>
                <xdr:col>0</xdr:col>
                <xdr:colOff>0</xdr:colOff>
                <xdr:row>1023</xdr:row>
                <xdr:rowOff>0</xdr:rowOff>
              </from>
              <to>
                <xdr:col>15</xdr:col>
                <xdr:colOff>38100</xdr:colOff>
                <xdr:row>1048</xdr:row>
                <xdr:rowOff>104775</xdr:rowOff>
              </to>
            </anchor>
          </objectPr>
        </oleObject>
      </mc:Choice>
      <mc:Fallback>
        <oleObject shapeId="7197" r:id="rId5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B9C26-E17C-45FE-BD18-27075DD53467}">
  <sheetPr>
    <tabColor rgb="FF00B0F0"/>
  </sheetPr>
  <dimension ref="A1:J29"/>
  <sheetViews>
    <sheetView zoomScale="145" zoomScaleSheetLayoutView="100" workbookViewId="0">
      <selection activeCell="A2" sqref="A2:J9"/>
    </sheetView>
  </sheetViews>
  <sheetFormatPr defaultColWidth="8.125" defaultRowHeight="13.5" x14ac:dyDescent="0.4"/>
  <cols>
    <col min="1" max="16384" width="8.125" style="49"/>
  </cols>
  <sheetData>
    <row r="1" spans="1:10" x14ac:dyDescent="0.4">
      <c r="A1" s="49" t="s">
        <v>25</v>
      </c>
    </row>
    <row r="2" spans="1:10" x14ac:dyDescent="0.4">
      <c r="A2" s="91" t="s">
        <v>71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4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4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4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4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4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4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4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4">
      <c r="A11" s="49" t="s">
        <v>26</v>
      </c>
    </row>
    <row r="12" spans="1:10" x14ac:dyDescent="0.4">
      <c r="A12" s="93" t="s">
        <v>70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4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4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4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4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4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4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4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4">
      <c r="A21" s="49" t="s">
        <v>27</v>
      </c>
    </row>
    <row r="22" spans="1:10" x14ac:dyDescent="0.4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4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4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4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4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4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4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4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4B59-F0CA-40A9-8267-AEED3185222B}">
  <dimension ref="A1"/>
  <sheetViews>
    <sheetView workbookViewId="0">
      <selection activeCell="M23" sqref="M23"/>
    </sheetView>
  </sheetViews>
  <sheetFormatPr defaultRowHeight="18.75" x14ac:dyDescent="0.4"/>
  <sheetData/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T27" sqref="T2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37</v>
      </c>
    </row>
    <row r="2" spans="1:18" x14ac:dyDescent="0.4">
      <c r="A2" s="1" t="s">
        <v>8</v>
      </c>
      <c r="C2" t="s">
        <v>38</v>
      </c>
    </row>
    <row r="3" spans="1:18" x14ac:dyDescent="0.4">
      <c r="A3" s="1" t="s">
        <v>10</v>
      </c>
      <c r="C3" s="27">
        <v>100000</v>
      </c>
    </row>
    <row r="4" spans="1:18" x14ac:dyDescent="0.4">
      <c r="A4" s="1" t="s">
        <v>11</v>
      </c>
      <c r="C4" s="27" t="s">
        <v>13</v>
      </c>
    </row>
    <row r="5" spans="1:18" ht="19.5" thickBot="1" x14ac:dyDescent="0.45">
      <c r="A5" s="1" t="s">
        <v>12</v>
      </c>
      <c r="C5" s="27" t="s">
        <v>33</v>
      </c>
    </row>
    <row r="6" spans="1:18" ht="19.5" thickBot="1" x14ac:dyDescent="0.45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83" t="s">
        <v>3</v>
      </c>
      <c r="H6" s="84"/>
      <c r="I6" s="85"/>
      <c r="J6" s="83" t="s">
        <v>22</v>
      </c>
      <c r="K6" s="84"/>
      <c r="L6" s="85"/>
      <c r="M6" s="83" t="s">
        <v>23</v>
      </c>
      <c r="N6" s="84"/>
      <c r="O6" s="85"/>
    </row>
    <row r="7" spans="1:18" ht="19.5" thickBot="1" x14ac:dyDescent="0.45">
      <c r="A7" s="25"/>
      <c r="B7" s="25" t="s">
        <v>2</v>
      </c>
      <c r="C7" s="59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  <c r="P7" s="1" t="s">
        <v>35</v>
      </c>
      <c r="Q7" s="1" t="s">
        <v>36</v>
      </c>
    </row>
    <row r="8" spans="1:18" ht="19.5" thickBot="1" x14ac:dyDescent="0.45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6" t="s">
        <v>22</v>
      </c>
      <c r="K8" s="87"/>
      <c r="L8" s="88"/>
      <c r="M8" s="86"/>
      <c r="N8" s="87"/>
      <c r="O8" s="88"/>
    </row>
    <row r="9" spans="1:18" x14ac:dyDescent="0.4">
      <c r="A9" s="7">
        <v>1</v>
      </c>
      <c r="B9" s="21">
        <v>43922</v>
      </c>
      <c r="C9" s="47">
        <v>2</v>
      </c>
      <c r="D9" s="51">
        <v>-1</v>
      </c>
      <c r="E9" s="52">
        <v>-1</v>
      </c>
      <c r="F9" s="77">
        <v>-1</v>
      </c>
      <c r="G9" s="20">
        <f>IF(D9="","",G8+M9)</f>
        <v>97000</v>
      </c>
      <c r="H9" s="20">
        <f t="shared" ref="H9" si="0">IF(E9="","",H8+N9)</f>
        <v>97000</v>
      </c>
      <c r="I9" s="20">
        <f t="shared" ref="I9" si="1">IF(F9="","",I8+O9)</f>
        <v>97000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-3000</v>
      </c>
      <c r="N9" s="39">
        <f>IF(E9="","",K9*E9)</f>
        <v>-3000</v>
      </c>
      <c r="O9" s="40">
        <f>IF(F9="","",L9*F9)</f>
        <v>-3000</v>
      </c>
      <c r="P9" s="20">
        <v>1</v>
      </c>
      <c r="Q9" s="20">
        <v>0</v>
      </c>
      <c r="R9" s="20"/>
    </row>
    <row r="10" spans="1:18" x14ac:dyDescent="0.4">
      <c r="A10" s="7">
        <v>2</v>
      </c>
      <c r="B10" s="4">
        <v>43976</v>
      </c>
      <c r="C10" s="44">
        <v>1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100695.7</v>
      </c>
      <c r="H10" s="20">
        <f t="shared" ref="H10:H42" si="3">IF(E10="","",H9+N10)</f>
        <v>101365</v>
      </c>
      <c r="I10" s="20">
        <f t="shared" ref="I10:I42" si="4">IF(F10="","",I9+O10)</f>
        <v>102820</v>
      </c>
      <c r="J10" s="41">
        <f t="shared" ref="J10:J12" si="5">IF(G9="","",G9*0.03)</f>
        <v>2910</v>
      </c>
      <c r="K10" s="42">
        <f t="shared" ref="K10:K12" si="6">IF(H9="","",H9*0.03)</f>
        <v>2910</v>
      </c>
      <c r="L10" s="43">
        <f t="shared" ref="L10:L12" si="7">IF(I9="","",I9*0.03)</f>
        <v>2910</v>
      </c>
      <c r="M10" s="41">
        <f t="shared" ref="M10:M12" si="8">IF(D10="","",J10*D10)</f>
        <v>3695.7000000000003</v>
      </c>
      <c r="N10" s="42">
        <f t="shared" ref="N10:N12" si="9">IF(E10="","",K10*E10)</f>
        <v>4365</v>
      </c>
      <c r="O10" s="43">
        <f t="shared" ref="O10:O12" si="10">IF(F10="","",L10*F10)</f>
        <v>5820</v>
      </c>
      <c r="P10" s="20">
        <v>1</v>
      </c>
      <c r="Q10" s="20">
        <v>0</v>
      </c>
      <c r="R10" s="20"/>
    </row>
    <row r="11" spans="1:18" x14ac:dyDescent="0.4">
      <c r="A11" s="7">
        <v>3</v>
      </c>
      <c r="B11" s="4">
        <v>43984</v>
      </c>
      <c r="C11" s="44">
        <v>1</v>
      </c>
      <c r="D11" s="53">
        <v>1.27</v>
      </c>
      <c r="E11" s="54">
        <v>1.5</v>
      </c>
      <c r="F11" s="55">
        <v>2</v>
      </c>
      <c r="G11" s="20">
        <f t="shared" si="2"/>
        <v>104532.20616999999</v>
      </c>
      <c r="H11" s="20">
        <f t="shared" si="3"/>
        <v>105926.425</v>
      </c>
      <c r="I11" s="20">
        <f t="shared" si="4"/>
        <v>108989.2</v>
      </c>
      <c r="J11" s="41">
        <f t="shared" si="5"/>
        <v>3020.8709999999996</v>
      </c>
      <c r="K11" s="42">
        <f t="shared" si="6"/>
        <v>3040.95</v>
      </c>
      <c r="L11" s="43">
        <f t="shared" si="7"/>
        <v>3084.6</v>
      </c>
      <c r="M11" s="41">
        <f t="shared" si="8"/>
        <v>3836.5061699999997</v>
      </c>
      <c r="N11" s="42">
        <f t="shared" si="9"/>
        <v>4561.4249999999993</v>
      </c>
      <c r="O11" s="43">
        <f t="shared" si="10"/>
        <v>6169.2</v>
      </c>
      <c r="P11" s="20">
        <v>1</v>
      </c>
      <c r="Q11" s="20">
        <v>1</v>
      </c>
      <c r="R11" s="20"/>
    </row>
    <row r="12" spans="1:18" x14ac:dyDescent="0.4">
      <c r="A12" s="7">
        <v>4</v>
      </c>
      <c r="B12" s="4">
        <v>44368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108514.88322507699</v>
      </c>
      <c r="H12" s="20">
        <f t="shared" si="3"/>
        <v>110693.11412500001</v>
      </c>
      <c r="I12" s="20">
        <f t="shared" si="4"/>
        <v>115528.552</v>
      </c>
      <c r="J12" s="41">
        <f t="shared" si="5"/>
        <v>3135.9661850999996</v>
      </c>
      <c r="K12" s="42">
        <f t="shared" si="6"/>
        <v>3177.7927500000001</v>
      </c>
      <c r="L12" s="43">
        <f t="shared" si="7"/>
        <v>3269.6759999999999</v>
      </c>
      <c r="M12" s="41">
        <f t="shared" si="8"/>
        <v>3982.6770550769997</v>
      </c>
      <c r="N12" s="42">
        <f t="shared" si="9"/>
        <v>4766.6891249999999</v>
      </c>
      <c r="O12" s="43">
        <f t="shared" si="10"/>
        <v>6539.3519999999999</v>
      </c>
      <c r="P12" s="20">
        <v>1</v>
      </c>
      <c r="Q12" s="20">
        <v>0</v>
      </c>
      <c r="R12" s="20"/>
    </row>
    <row r="13" spans="1:18" x14ac:dyDescent="0.4">
      <c r="A13" s="7">
        <v>5</v>
      </c>
      <c r="B13" s="4">
        <v>44440</v>
      </c>
      <c r="C13" s="44">
        <v>1</v>
      </c>
      <c r="D13" s="53">
        <v>-1</v>
      </c>
      <c r="E13" s="54">
        <v>-1</v>
      </c>
      <c r="F13" s="55">
        <v>-1</v>
      </c>
      <c r="G13" s="20">
        <f t="shared" si="2"/>
        <v>105259.43672832468</v>
      </c>
      <c r="H13" s="20">
        <f t="shared" si="3"/>
        <v>107372.32070125001</v>
      </c>
      <c r="I13" s="20">
        <f t="shared" si="4"/>
        <v>112062.69544</v>
      </c>
      <c r="J13" s="41">
        <f t="shared" ref="J13:J58" si="11">IF(G12="","",G12*0.03)</f>
        <v>3255.4464967523095</v>
      </c>
      <c r="K13" s="42">
        <f t="shared" ref="K13:K58" si="12">IF(H12="","",H12*0.03)</f>
        <v>3320.7934237499999</v>
      </c>
      <c r="L13" s="43">
        <f t="shared" ref="L13:L58" si="13">IF(I12="","",I12*0.03)</f>
        <v>3465.8565599999997</v>
      </c>
      <c r="M13" s="41">
        <f t="shared" ref="M13:M58" si="14">IF(D13="","",J13*D13)</f>
        <v>-3255.4464967523095</v>
      </c>
      <c r="N13" s="42">
        <f t="shared" ref="N13:N58" si="15">IF(E13="","",K13*E13)</f>
        <v>-3320.7934237499999</v>
      </c>
      <c r="O13" s="43">
        <f t="shared" ref="O13:O58" si="16">IF(F13="","",L13*F13)</f>
        <v>-3465.8565599999997</v>
      </c>
      <c r="P13" s="20">
        <v>2</v>
      </c>
      <c r="Q13" s="20">
        <v>0</v>
      </c>
      <c r="R13" s="20"/>
    </row>
    <row r="14" spans="1:18" x14ac:dyDescent="0.4">
      <c r="A14" s="7">
        <v>6</v>
      </c>
      <c r="B14" s="4">
        <v>44749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109269.82126767385</v>
      </c>
      <c r="H14" s="20">
        <f t="shared" si="3"/>
        <v>112204.07513280626</v>
      </c>
      <c r="I14" s="20">
        <f t="shared" si="4"/>
        <v>118786.4571664</v>
      </c>
      <c r="J14" s="41">
        <f t="shared" si="11"/>
        <v>3157.7831018497404</v>
      </c>
      <c r="K14" s="42">
        <f t="shared" si="12"/>
        <v>3221.1696210374998</v>
      </c>
      <c r="L14" s="43">
        <f t="shared" si="13"/>
        <v>3361.8808631999996</v>
      </c>
      <c r="M14" s="41">
        <f t="shared" si="14"/>
        <v>4010.3845393491706</v>
      </c>
      <c r="N14" s="42">
        <f t="shared" si="15"/>
        <v>4831.75443155625</v>
      </c>
      <c r="O14" s="43">
        <f t="shared" si="16"/>
        <v>6723.7617263999991</v>
      </c>
      <c r="P14" s="20">
        <v>2</v>
      </c>
      <c r="Q14" s="20">
        <v>0</v>
      </c>
      <c r="R14" s="20"/>
    </row>
    <row r="15" spans="1:18" x14ac:dyDescent="0.4">
      <c r="A15" s="7">
        <v>7</v>
      </c>
      <c r="B15" s="4">
        <v>44753</v>
      </c>
      <c r="C15" s="44">
        <v>1</v>
      </c>
      <c r="D15" s="53">
        <v>1.27</v>
      </c>
      <c r="E15" s="54">
        <v>1.5</v>
      </c>
      <c r="F15" s="55">
        <v>2</v>
      </c>
      <c r="G15" s="20">
        <f t="shared" si="2"/>
        <v>113433.00145797222</v>
      </c>
      <c r="H15" s="20">
        <f t="shared" si="3"/>
        <v>117253.25851378254</v>
      </c>
      <c r="I15" s="20">
        <f t="shared" si="4"/>
        <v>125913.64459638399</v>
      </c>
      <c r="J15" s="41">
        <f t="shared" si="11"/>
        <v>3278.0946380302153</v>
      </c>
      <c r="K15" s="42">
        <f t="shared" si="12"/>
        <v>3366.1222539841879</v>
      </c>
      <c r="L15" s="43">
        <f t="shared" si="13"/>
        <v>3563.5937149919996</v>
      </c>
      <c r="M15" s="41">
        <f t="shared" si="14"/>
        <v>4163.1801902983734</v>
      </c>
      <c r="N15" s="42">
        <f t="shared" si="15"/>
        <v>5049.183380976282</v>
      </c>
      <c r="O15" s="43">
        <f t="shared" si="16"/>
        <v>7127.1874299839992</v>
      </c>
      <c r="P15" s="20">
        <v>2</v>
      </c>
      <c r="Q15" s="20">
        <v>0</v>
      </c>
      <c r="R15" s="20"/>
    </row>
    <row r="16" spans="1:18" x14ac:dyDescent="0.4">
      <c r="A16" s="7">
        <v>8</v>
      </c>
      <c r="B16" s="4">
        <v>44896</v>
      </c>
      <c r="C16" s="44">
        <v>2</v>
      </c>
      <c r="D16" s="53">
        <v>1.27</v>
      </c>
      <c r="E16" s="54">
        <v>1.5</v>
      </c>
      <c r="F16" s="55">
        <v>2</v>
      </c>
      <c r="G16" s="20">
        <f t="shared" si="2"/>
        <v>117754.79881352096</v>
      </c>
      <c r="H16" s="20">
        <f t="shared" si="3"/>
        <v>122529.65514690275</v>
      </c>
      <c r="I16" s="20">
        <f t="shared" si="4"/>
        <v>133468.46327216702</v>
      </c>
      <c r="J16" s="41">
        <f t="shared" si="11"/>
        <v>3402.9900437391666</v>
      </c>
      <c r="K16" s="42">
        <f t="shared" si="12"/>
        <v>3517.5977554134761</v>
      </c>
      <c r="L16" s="43">
        <f t="shared" si="13"/>
        <v>3777.4093378915195</v>
      </c>
      <c r="M16" s="41">
        <f t="shared" si="14"/>
        <v>4321.7973555487415</v>
      </c>
      <c r="N16" s="42">
        <f t="shared" si="15"/>
        <v>5276.3966331202137</v>
      </c>
      <c r="O16" s="43">
        <f t="shared" si="16"/>
        <v>7554.818675783039</v>
      </c>
      <c r="P16" s="20">
        <v>1</v>
      </c>
      <c r="Q16" s="20">
        <v>0</v>
      </c>
      <c r="R16" s="20"/>
    </row>
    <row r="17" spans="1:18" x14ac:dyDescent="0.4">
      <c r="A17" s="7">
        <v>9</v>
      </c>
      <c r="B17" s="4">
        <v>44903</v>
      </c>
      <c r="C17" s="44">
        <v>2</v>
      </c>
      <c r="D17" s="53">
        <v>-1</v>
      </c>
      <c r="E17" s="54">
        <v>-1</v>
      </c>
      <c r="F17" s="55">
        <v>-1</v>
      </c>
      <c r="G17" s="20">
        <f t="shared" si="2"/>
        <v>114222.15484911534</v>
      </c>
      <c r="H17" s="20">
        <f t="shared" si="3"/>
        <v>118853.76549249566</v>
      </c>
      <c r="I17" s="20">
        <f t="shared" si="4"/>
        <v>129464.409374002</v>
      </c>
      <c r="J17" s="41">
        <f t="shared" si="11"/>
        <v>3532.6439644056286</v>
      </c>
      <c r="K17" s="42">
        <f t="shared" si="12"/>
        <v>3675.8896544070822</v>
      </c>
      <c r="L17" s="43">
        <f t="shared" si="13"/>
        <v>4004.0538981650107</v>
      </c>
      <c r="M17" s="41">
        <f t="shared" si="14"/>
        <v>-3532.6439644056286</v>
      </c>
      <c r="N17" s="42">
        <f t="shared" si="15"/>
        <v>-3675.8896544070822</v>
      </c>
      <c r="O17" s="43">
        <f t="shared" si="16"/>
        <v>-4004.0538981650107</v>
      </c>
      <c r="P17" s="20">
        <v>1</v>
      </c>
      <c r="Q17" s="20">
        <v>0</v>
      </c>
      <c r="R17" s="20"/>
    </row>
    <row r="18" spans="1:18" x14ac:dyDescent="0.4">
      <c r="A18" s="7">
        <v>10</v>
      </c>
      <c r="B18" s="4"/>
      <c r="C18" s="44"/>
      <c r="D18" s="53"/>
      <c r="E18" s="54"/>
      <c r="F18" s="55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>
        <f t="shared" si="11"/>
        <v>3426.66464547346</v>
      </c>
      <c r="K18" s="42">
        <f t="shared" si="12"/>
        <v>3565.6129647748699</v>
      </c>
      <c r="L18" s="43">
        <f t="shared" si="13"/>
        <v>3883.9322812200598</v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 x14ac:dyDescent="0.4">
      <c r="A19" s="7">
        <v>11</v>
      </c>
      <c r="B19" s="4"/>
      <c r="C19" s="44"/>
      <c r="D19" s="53"/>
      <c r="E19" s="54"/>
      <c r="F19" s="55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 x14ac:dyDescent="0.4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 x14ac:dyDescent="0.4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 x14ac:dyDescent="0.4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 x14ac:dyDescent="0.4">
      <c r="A23" s="7">
        <v>15</v>
      </c>
      <c r="B23" s="4"/>
      <c r="C23" s="44"/>
      <c r="D23" s="53"/>
      <c r="E23" s="54"/>
      <c r="F23" s="55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 x14ac:dyDescent="0.4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 x14ac:dyDescent="0.4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 x14ac:dyDescent="0.4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 x14ac:dyDescent="0.4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 x14ac:dyDescent="0.4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 x14ac:dyDescent="0.4">
      <c r="A29" s="7">
        <v>21</v>
      </c>
      <c r="B29" s="4"/>
      <c r="C29" s="44"/>
      <c r="D29" s="53"/>
      <c r="E29" s="54"/>
      <c r="F29" s="55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 x14ac:dyDescent="0.4">
      <c r="A30" s="7">
        <v>22</v>
      </c>
      <c r="B30" s="4"/>
      <c r="C30" s="44"/>
      <c r="D30" s="53"/>
      <c r="E30" s="54"/>
      <c r="F30" s="55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 x14ac:dyDescent="0.4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 x14ac:dyDescent="0.4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 x14ac:dyDescent="0.4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 x14ac:dyDescent="0.4">
      <c r="A34" s="7">
        <v>26</v>
      </c>
      <c r="B34" s="4"/>
      <c r="C34" s="44"/>
      <c r="D34" s="53"/>
      <c r="E34" s="54"/>
      <c r="F34" s="55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 x14ac:dyDescent="0.4">
      <c r="A35" s="7">
        <v>27</v>
      </c>
      <c r="B35" s="4"/>
      <c r="C35" s="44"/>
      <c r="D35" s="53"/>
      <c r="E35" s="54"/>
      <c r="F35" s="55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 x14ac:dyDescent="0.4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 x14ac:dyDescent="0.4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 x14ac:dyDescent="0.4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 x14ac:dyDescent="0.4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 x14ac:dyDescent="0.4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 x14ac:dyDescent="0.4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 x14ac:dyDescent="0.4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 x14ac:dyDescent="0.4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 x14ac:dyDescent="0.4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 x14ac:dyDescent="0.4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 x14ac:dyDescent="0.4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 x14ac:dyDescent="0.4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 x14ac:dyDescent="0.4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 x14ac:dyDescent="0.4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 x14ac:dyDescent="0.4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 x14ac:dyDescent="0.4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 x14ac:dyDescent="0.4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 x14ac:dyDescent="0.4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 x14ac:dyDescent="0.4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 x14ac:dyDescent="0.4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 x14ac:dyDescent="0.4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 x14ac:dyDescent="0.4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 x14ac:dyDescent="0.45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 x14ac:dyDescent="0.45">
      <c r="A59" s="7"/>
      <c r="B59" s="81" t="s">
        <v>5</v>
      </c>
      <c r="C59" s="82"/>
      <c r="D59" s="1">
        <f>COUNTIF(D9:D58,1.27)</f>
        <v>6</v>
      </c>
      <c r="E59" s="1">
        <f>COUNTIF(E9:E58,1.5)</f>
        <v>6</v>
      </c>
      <c r="F59" s="6">
        <f>COUNTIF(F9:F58,2)</f>
        <v>6</v>
      </c>
      <c r="G59" s="65">
        <f>M59+G8</f>
        <v>114222.15484911535</v>
      </c>
      <c r="H59" s="18">
        <f>N59+H8</f>
        <v>118853.76549249567</v>
      </c>
      <c r="I59" s="19">
        <f>O59+I8</f>
        <v>129464.40937400202</v>
      </c>
      <c r="J59" s="62" t="s">
        <v>30</v>
      </c>
      <c r="K59" s="63">
        <f>B58-B9</f>
        <v>-43922</v>
      </c>
      <c r="L59" s="64" t="s">
        <v>31</v>
      </c>
      <c r="M59" s="74">
        <f>SUM(M9:M58)</f>
        <v>14222.154849115346</v>
      </c>
      <c r="N59" s="75">
        <f>SUM(N9:N58)</f>
        <v>18853.765492495666</v>
      </c>
      <c r="O59" s="76">
        <f>SUM(O9:O58)</f>
        <v>29464.409374002025</v>
      </c>
    </row>
    <row r="60" spans="1:15" ht="19.5" thickBot="1" x14ac:dyDescent="0.45">
      <c r="A60" s="7"/>
      <c r="B60" s="89" t="s">
        <v>6</v>
      </c>
      <c r="C60" s="90"/>
      <c r="D60" s="1">
        <f>COUNTIF(D9:D58,-1)</f>
        <v>3</v>
      </c>
      <c r="E60" s="1">
        <f>COUNTIF(E9:E58,-1)</f>
        <v>3</v>
      </c>
      <c r="F60" s="6">
        <f>COUNTIF(F9:F58,-1)</f>
        <v>3</v>
      </c>
      <c r="G60" s="83" t="s">
        <v>29</v>
      </c>
      <c r="H60" s="84"/>
      <c r="I60" s="85"/>
      <c r="J60" s="83" t="s">
        <v>32</v>
      </c>
      <c r="K60" s="84"/>
      <c r="L60" s="85"/>
      <c r="M60" s="7"/>
      <c r="O60" s="3"/>
    </row>
    <row r="61" spans="1:15" ht="19.5" thickBot="1" x14ac:dyDescent="0.45">
      <c r="A61" s="7"/>
      <c r="B61" s="89" t="s">
        <v>34</v>
      </c>
      <c r="C61" s="9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1.1422215484911535</v>
      </c>
      <c r="H61" s="70">
        <f t="shared" ref="H61" si="21">H59/H8</f>
        <v>1.1885376549249567</v>
      </c>
      <c r="I61" s="71">
        <f>I59/I8</f>
        <v>1.2946440937400201</v>
      </c>
      <c r="J61" s="60">
        <f>(G61-100%)*30/K59</f>
        <v>-9.7141442892732712E-5</v>
      </c>
      <c r="K61" s="60">
        <f>(H61-100%)*30/K59</f>
        <v>-1.2877668703038797E-4</v>
      </c>
      <c r="L61" s="61">
        <f>(I61-100%)*30/K59</f>
        <v>-2.0125046246073956E-4</v>
      </c>
      <c r="M61" s="8"/>
      <c r="N61" s="2"/>
      <c r="O61" s="9"/>
    </row>
    <row r="62" spans="1:15" ht="19.5" thickBot="1" x14ac:dyDescent="0.45">
      <c r="B62" s="83" t="s">
        <v>4</v>
      </c>
      <c r="C62" s="84"/>
      <c r="D62" s="72">
        <f t="shared" ref="D62:E62" si="22">D59/(D59+D60+D61)</f>
        <v>0.66666666666666663</v>
      </c>
      <c r="E62" s="67">
        <f t="shared" si="22"/>
        <v>0.66666666666666663</v>
      </c>
      <c r="F62" s="68">
        <f>F59/(F59+F60+F61)</f>
        <v>0.66666666666666663</v>
      </c>
    </row>
    <row r="64" spans="1:15" x14ac:dyDescent="0.4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420"/>
  <sheetViews>
    <sheetView topLeftCell="A388" zoomScale="80" zoomScaleNormal="80" workbookViewId="0">
      <selection activeCell="V423" sqref="V423"/>
    </sheetView>
  </sheetViews>
  <sheetFormatPr defaultColWidth="8.125" defaultRowHeight="14.25" x14ac:dyDescent="0.4"/>
  <cols>
    <col min="1" max="1" width="6.625" style="50" customWidth="1"/>
    <col min="2" max="2" width="7.25" style="49" customWidth="1"/>
    <col min="3" max="256" width="8.125" style="49"/>
    <col min="257" max="257" width="6.625" style="49" customWidth="1"/>
    <col min="258" max="258" width="7.25" style="49" customWidth="1"/>
    <col min="259" max="512" width="8.125" style="49"/>
    <col min="513" max="513" width="6.625" style="49" customWidth="1"/>
    <col min="514" max="514" width="7.25" style="49" customWidth="1"/>
    <col min="515" max="768" width="8.125" style="49"/>
    <col min="769" max="769" width="6.625" style="49" customWidth="1"/>
    <col min="770" max="770" width="7.25" style="49" customWidth="1"/>
    <col min="771" max="1024" width="8.125" style="49"/>
    <col min="1025" max="1025" width="6.625" style="49" customWidth="1"/>
    <col min="1026" max="1026" width="7.25" style="49" customWidth="1"/>
    <col min="1027" max="1280" width="8.125" style="49"/>
    <col min="1281" max="1281" width="6.625" style="49" customWidth="1"/>
    <col min="1282" max="1282" width="7.25" style="49" customWidth="1"/>
    <col min="1283" max="1536" width="8.125" style="49"/>
    <col min="1537" max="1537" width="6.625" style="49" customWidth="1"/>
    <col min="1538" max="1538" width="7.25" style="49" customWidth="1"/>
    <col min="1539" max="1792" width="8.125" style="49"/>
    <col min="1793" max="1793" width="6.625" style="49" customWidth="1"/>
    <col min="1794" max="1794" width="7.25" style="49" customWidth="1"/>
    <col min="1795" max="2048" width="8.125" style="49"/>
    <col min="2049" max="2049" width="6.625" style="49" customWidth="1"/>
    <col min="2050" max="2050" width="7.25" style="49" customWidth="1"/>
    <col min="2051" max="2304" width="8.125" style="49"/>
    <col min="2305" max="2305" width="6.625" style="49" customWidth="1"/>
    <col min="2306" max="2306" width="7.25" style="49" customWidth="1"/>
    <col min="2307" max="2560" width="8.125" style="49"/>
    <col min="2561" max="2561" width="6.625" style="49" customWidth="1"/>
    <col min="2562" max="2562" width="7.25" style="49" customWidth="1"/>
    <col min="2563" max="2816" width="8.125" style="49"/>
    <col min="2817" max="2817" width="6.625" style="49" customWidth="1"/>
    <col min="2818" max="2818" width="7.25" style="49" customWidth="1"/>
    <col min="2819" max="3072" width="8.125" style="49"/>
    <col min="3073" max="3073" width="6.625" style="49" customWidth="1"/>
    <col min="3074" max="3074" width="7.25" style="49" customWidth="1"/>
    <col min="3075" max="3328" width="8.125" style="49"/>
    <col min="3329" max="3329" width="6.625" style="49" customWidth="1"/>
    <col min="3330" max="3330" width="7.25" style="49" customWidth="1"/>
    <col min="3331" max="3584" width="8.125" style="49"/>
    <col min="3585" max="3585" width="6.625" style="49" customWidth="1"/>
    <col min="3586" max="3586" width="7.25" style="49" customWidth="1"/>
    <col min="3587" max="3840" width="8.125" style="49"/>
    <col min="3841" max="3841" width="6.625" style="49" customWidth="1"/>
    <col min="3842" max="3842" width="7.25" style="49" customWidth="1"/>
    <col min="3843" max="4096" width="8.125" style="49"/>
    <col min="4097" max="4097" width="6.625" style="49" customWidth="1"/>
    <col min="4098" max="4098" width="7.25" style="49" customWidth="1"/>
    <col min="4099" max="4352" width="8.125" style="49"/>
    <col min="4353" max="4353" width="6.625" style="49" customWidth="1"/>
    <col min="4354" max="4354" width="7.25" style="49" customWidth="1"/>
    <col min="4355" max="4608" width="8.125" style="49"/>
    <col min="4609" max="4609" width="6.625" style="49" customWidth="1"/>
    <col min="4610" max="4610" width="7.25" style="49" customWidth="1"/>
    <col min="4611" max="4864" width="8.125" style="49"/>
    <col min="4865" max="4865" width="6.625" style="49" customWidth="1"/>
    <col min="4866" max="4866" width="7.25" style="49" customWidth="1"/>
    <col min="4867" max="5120" width="8.125" style="49"/>
    <col min="5121" max="5121" width="6.625" style="49" customWidth="1"/>
    <col min="5122" max="5122" width="7.25" style="49" customWidth="1"/>
    <col min="5123" max="5376" width="8.125" style="49"/>
    <col min="5377" max="5377" width="6.625" style="49" customWidth="1"/>
    <col min="5378" max="5378" width="7.25" style="49" customWidth="1"/>
    <col min="5379" max="5632" width="8.125" style="49"/>
    <col min="5633" max="5633" width="6.625" style="49" customWidth="1"/>
    <col min="5634" max="5634" width="7.25" style="49" customWidth="1"/>
    <col min="5635" max="5888" width="8.125" style="49"/>
    <col min="5889" max="5889" width="6.625" style="49" customWidth="1"/>
    <col min="5890" max="5890" width="7.25" style="49" customWidth="1"/>
    <col min="5891" max="6144" width="8.125" style="49"/>
    <col min="6145" max="6145" width="6.625" style="49" customWidth="1"/>
    <col min="6146" max="6146" width="7.25" style="49" customWidth="1"/>
    <col min="6147" max="6400" width="8.125" style="49"/>
    <col min="6401" max="6401" width="6.625" style="49" customWidth="1"/>
    <col min="6402" max="6402" width="7.25" style="49" customWidth="1"/>
    <col min="6403" max="6656" width="8.125" style="49"/>
    <col min="6657" max="6657" width="6.625" style="49" customWidth="1"/>
    <col min="6658" max="6658" width="7.25" style="49" customWidth="1"/>
    <col min="6659" max="6912" width="8.125" style="49"/>
    <col min="6913" max="6913" width="6.625" style="49" customWidth="1"/>
    <col min="6914" max="6914" width="7.25" style="49" customWidth="1"/>
    <col min="6915" max="7168" width="8.125" style="49"/>
    <col min="7169" max="7169" width="6.625" style="49" customWidth="1"/>
    <col min="7170" max="7170" width="7.25" style="49" customWidth="1"/>
    <col min="7171" max="7424" width="8.125" style="49"/>
    <col min="7425" max="7425" width="6.625" style="49" customWidth="1"/>
    <col min="7426" max="7426" width="7.25" style="49" customWidth="1"/>
    <col min="7427" max="7680" width="8.125" style="49"/>
    <col min="7681" max="7681" width="6.625" style="49" customWidth="1"/>
    <col min="7682" max="7682" width="7.25" style="49" customWidth="1"/>
    <col min="7683" max="7936" width="8.125" style="49"/>
    <col min="7937" max="7937" width="6.625" style="49" customWidth="1"/>
    <col min="7938" max="7938" width="7.25" style="49" customWidth="1"/>
    <col min="7939" max="8192" width="8.125" style="49"/>
    <col min="8193" max="8193" width="6.625" style="49" customWidth="1"/>
    <col min="8194" max="8194" width="7.25" style="49" customWidth="1"/>
    <col min="8195" max="8448" width="8.125" style="49"/>
    <col min="8449" max="8449" width="6.625" style="49" customWidth="1"/>
    <col min="8450" max="8450" width="7.25" style="49" customWidth="1"/>
    <col min="8451" max="8704" width="8.125" style="49"/>
    <col min="8705" max="8705" width="6.625" style="49" customWidth="1"/>
    <col min="8706" max="8706" width="7.25" style="49" customWidth="1"/>
    <col min="8707" max="8960" width="8.125" style="49"/>
    <col min="8961" max="8961" width="6.625" style="49" customWidth="1"/>
    <col min="8962" max="8962" width="7.25" style="49" customWidth="1"/>
    <col min="8963" max="9216" width="8.125" style="49"/>
    <col min="9217" max="9217" width="6.625" style="49" customWidth="1"/>
    <col min="9218" max="9218" width="7.25" style="49" customWidth="1"/>
    <col min="9219" max="9472" width="8.125" style="49"/>
    <col min="9473" max="9473" width="6.625" style="49" customWidth="1"/>
    <col min="9474" max="9474" width="7.25" style="49" customWidth="1"/>
    <col min="9475" max="9728" width="8.125" style="49"/>
    <col min="9729" max="9729" width="6.625" style="49" customWidth="1"/>
    <col min="9730" max="9730" width="7.25" style="49" customWidth="1"/>
    <col min="9731" max="9984" width="8.125" style="49"/>
    <col min="9985" max="9985" width="6.625" style="49" customWidth="1"/>
    <col min="9986" max="9986" width="7.25" style="49" customWidth="1"/>
    <col min="9987" max="10240" width="8.125" style="49"/>
    <col min="10241" max="10241" width="6.625" style="49" customWidth="1"/>
    <col min="10242" max="10242" width="7.25" style="49" customWidth="1"/>
    <col min="10243" max="10496" width="8.125" style="49"/>
    <col min="10497" max="10497" width="6.625" style="49" customWidth="1"/>
    <col min="10498" max="10498" width="7.25" style="49" customWidth="1"/>
    <col min="10499" max="10752" width="8.125" style="49"/>
    <col min="10753" max="10753" width="6.625" style="49" customWidth="1"/>
    <col min="10754" max="10754" width="7.25" style="49" customWidth="1"/>
    <col min="10755" max="11008" width="8.125" style="49"/>
    <col min="11009" max="11009" width="6.625" style="49" customWidth="1"/>
    <col min="11010" max="11010" width="7.25" style="49" customWidth="1"/>
    <col min="11011" max="11264" width="8.125" style="49"/>
    <col min="11265" max="11265" width="6.625" style="49" customWidth="1"/>
    <col min="11266" max="11266" width="7.25" style="49" customWidth="1"/>
    <col min="11267" max="11520" width="8.125" style="49"/>
    <col min="11521" max="11521" width="6.625" style="49" customWidth="1"/>
    <col min="11522" max="11522" width="7.25" style="49" customWidth="1"/>
    <col min="11523" max="11776" width="8.125" style="49"/>
    <col min="11777" max="11777" width="6.625" style="49" customWidth="1"/>
    <col min="11778" max="11778" width="7.25" style="49" customWidth="1"/>
    <col min="11779" max="12032" width="8.125" style="49"/>
    <col min="12033" max="12033" width="6.625" style="49" customWidth="1"/>
    <col min="12034" max="12034" width="7.25" style="49" customWidth="1"/>
    <col min="12035" max="12288" width="8.125" style="49"/>
    <col min="12289" max="12289" width="6.625" style="49" customWidth="1"/>
    <col min="12290" max="12290" width="7.25" style="49" customWidth="1"/>
    <col min="12291" max="12544" width="8.125" style="49"/>
    <col min="12545" max="12545" width="6.625" style="49" customWidth="1"/>
    <col min="12546" max="12546" width="7.25" style="49" customWidth="1"/>
    <col min="12547" max="12800" width="8.125" style="49"/>
    <col min="12801" max="12801" width="6.625" style="49" customWidth="1"/>
    <col min="12802" max="12802" width="7.25" style="49" customWidth="1"/>
    <col min="12803" max="13056" width="8.125" style="49"/>
    <col min="13057" max="13057" width="6.625" style="49" customWidth="1"/>
    <col min="13058" max="13058" width="7.25" style="49" customWidth="1"/>
    <col min="13059" max="13312" width="8.125" style="49"/>
    <col min="13313" max="13313" width="6.625" style="49" customWidth="1"/>
    <col min="13314" max="13314" width="7.25" style="49" customWidth="1"/>
    <col min="13315" max="13568" width="8.125" style="49"/>
    <col min="13569" max="13569" width="6.625" style="49" customWidth="1"/>
    <col min="13570" max="13570" width="7.25" style="49" customWidth="1"/>
    <col min="13571" max="13824" width="8.125" style="49"/>
    <col min="13825" max="13825" width="6.625" style="49" customWidth="1"/>
    <col min="13826" max="13826" width="7.25" style="49" customWidth="1"/>
    <col min="13827" max="14080" width="8.125" style="49"/>
    <col min="14081" max="14081" width="6.625" style="49" customWidth="1"/>
    <col min="14082" max="14082" width="7.25" style="49" customWidth="1"/>
    <col min="14083" max="14336" width="8.125" style="49"/>
    <col min="14337" max="14337" width="6.625" style="49" customWidth="1"/>
    <col min="14338" max="14338" width="7.25" style="49" customWidth="1"/>
    <col min="14339" max="14592" width="8.125" style="49"/>
    <col min="14593" max="14593" width="6.625" style="49" customWidth="1"/>
    <col min="14594" max="14594" width="7.25" style="49" customWidth="1"/>
    <col min="14595" max="14848" width="8.125" style="49"/>
    <col min="14849" max="14849" width="6.625" style="49" customWidth="1"/>
    <col min="14850" max="14850" width="7.25" style="49" customWidth="1"/>
    <col min="14851" max="15104" width="8.125" style="49"/>
    <col min="15105" max="15105" width="6.625" style="49" customWidth="1"/>
    <col min="15106" max="15106" width="7.25" style="49" customWidth="1"/>
    <col min="15107" max="15360" width="8.125" style="49"/>
    <col min="15361" max="15361" width="6.625" style="49" customWidth="1"/>
    <col min="15362" max="15362" width="7.25" style="49" customWidth="1"/>
    <col min="15363" max="15616" width="8.125" style="49"/>
    <col min="15617" max="15617" width="6.625" style="49" customWidth="1"/>
    <col min="15618" max="15618" width="7.25" style="49" customWidth="1"/>
    <col min="15619" max="15872" width="8.125" style="49"/>
    <col min="15873" max="15873" width="6.625" style="49" customWidth="1"/>
    <col min="15874" max="15874" width="7.25" style="49" customWidth="1"/>
    <col min="15875" max="16128" width="8.125" style="49"/>
    <col min="16129" max="16129" width="6.625" style="49" customWidth="1"/>
    <col min="16130" max="16130" width="7.25" style="49" customWidth="1"/>
    <col min="16131" max="16384" width="8.125" style="49"/>
  </cols>
  <sheetData>
    <row r="1" spans="1:1" x14ac:dyDescent="0.4">
      <c r="A1" s="50">
        <v>1</v>
      </c>
    </row>
    <row r="54" spans="1:1" x14ac:dyDescent="0.4">
      <c r="A54" s="50">
        <v>2</v>
      </c>
    </row>
    <row r="109" spans="1:1" x14ac:dyDescent="0.4">
      <c r="A109" s="50">
        <v>3</v>
      </c>
    </row>
    <row r="163" spans="1:1" x14ac:dyDescent="0.4">
      <c r="A163" s="50">
        <v>4</v>
      </c>
    </row>
    <row r="217" spans="1:1" x14ac:dyDescent="0.4">
      <c r="A217" s="50">
        <v>5</v>
      </c>
    </row>
    <row r="266" spans="1:1" x14ac:dyDescent="0.4">
      <c r="A266" s="50">
        <v>6</v>
      </c>
    </row>
    <row r="320" spans="1:1" x14ac:dyDescent="0.4">
      <c r="A320" s="50">
        <v>7</v>
      </c>
    </row>
    <row r="362" spans="1:1" x14ac:dyDescent="0.4">
      <c r="A362" s="50">
        <v>8</v>
      </c>
    </row>
    <row r="374" spans="1:1" x14ac:dyDescent="0.4">
      <c r="A374" s="50">
        <v>8</v>
      </c>
    </row>
    <row r="420" spans="1:1" x14ac:dyDescent="0.4">
      <c r="A420" s="50">
        <v>9</v>
      </c>
    </row>
  </sheetData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11</xdr:col>
                <xdr:colOff>323850</xdr:colOff>
                <xdr:row>52</xdr:row>
                <xdr:rowOff>28575</xdr:rowOff>
              </to>
            </anchor>
          </objectPr>
        </oleObject>
      </mc:Choice>
      <mc:Fallback>
        <oleObject shapeId="1025" r:id="rId4"/>
      </mc:Fallback>
    </mc:AlternateContent>
    <mc:AlternateContent xmlns:mc="http://schemas.openxmlformats.org/markup-compatibility/2006">
      <mc:Choice Requires="x14">
        <oleObject shapeId="1026" r:id="rId6">
          <objectPr defaultSize="0" r:id="rId7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18</xdr:col>
                <xdr:colOff>276225</xdr:colOff>
                <xdr:row>107</xdr:row>
                <xdr:rowOff>0</xdr:rowOff>
              </to>
            </anchor>
          </objectPr>
        </oleObject>
      </mc:Choice>
      <mc:Fallback>
        <oleObject shapeId="1026" r:id="rId6"/>
      </mc:Fallback>
    </mc:AlternateContent>
    <mc:AlternateContent xmlns:mc="http://schemas.openxmlformats.org/markup-compatibility/2006">
      <mc:Choice Requires="x14">
        <oleObject shapeId="1027" r:id="rId8">
          <objectPr defaultSize="0" r:id="rId9">
            <anchor moveWithCells="1">
              <from>
                <xdr:col>0</xdr:col>
                <xdr:colOff>0</xdr:colOff>
                <xdr:row>109</xdr:row>
                <xdr:rowOff>0</xdr:rowOff>
              </from>
              <to>
                <xdr:col>15</xdr:col>
                <xdr:colOff>409575</xdr:colOff>
                <xdr:row>161</xdr:row>
                <xdr:rowOff>28575</xdr:rowOff>
              </to>
            </anchor>
          </objectPr>
        </oleObject>
      </mc:Choice>
      <mc:Fallback>
        <oleObject shapeId="1027" r:id="rId8"/>
      </mc:Fallback>
    </mc:AlternateContent>
    <mc:AlternateContent xmlns:mc="http://schemas.openxmlformats.org/markup-compatibility/2006">
      <mc:Choice Requires="x14">
        <oleObject shapeId="1028" r:id="rId10">
          <objectPr defaultSize="0" r:id="rId11">
            <anchor moveWithCells="1">
              <from>
                <xdr:col>0</xdr:col>
                <xdr:colOff>0</xdr:colOff>
                <xdr:row>163</xdr:row>
                <xdr:rowOff>0</xdr:rowOff>
              </from>
              <to>
                <xdr:col>16</xdr:col>
                <xdr:colOff>600075</xdr:colOff>
                <xdr:row>214</xdr:row>
                <xdr:rowOff>66675</xdr:rowOff>
              </to>
            </anchor>
          </objectPr>
        </oleObject>
      </mc:Choice>
      <mc:Fallback>
        <oleObject shapeId="1028" r:id="rId10"/>
      </mc:Fallback>
    </mc:AlternateContent>
    <mc:AlternateContent xmlns:mc="http://schemas.openxmlformats.org/markup-compatibility/2006">
      <mc:Choice Requires="x14">
        <oleObject shapeId="1029" r:id="rId12">
          <objectPr defaultSize="0" r:id="rId13">
            <anchor moveWithCells="1">
              <from>
                <xdr:col>0</xdr:col>
                <xdr:colOff>0</xdr:colOff>
                <xdr:row>217</xdr:row>
                <xdr:rowOff>0</xdr:rowOff>
              </from>
              <to>
                <xdr:col>12</xdr:col>
                <xdr:colOff>285750</xdr:colOff>
                <xdr:row>263</xdr:row>
                <xdr:rowOff>161925</xdr:rowOff>
              </to>
            </anchor>
          </objectPr>
        </oleObject>
      </mc:Choice>
      <mc:Fallback>
        <oleObject shapeId="1029" r:id="rId12"/>
      </mc:Fallback>
    </mc:AlternateContent>
    <mc:AlternateContent xmlns:mc="http://schemas.openxmlformats.org/markup-compatibility/2006">
      <mc:Choice Requires="x14">
        <oleObject shapeId="1030" r:id="rId14">
          <objectPr defaultSize="0" r:id="rId15">
            <anchor moveWithCells="1">
              <from>
                <xdr:col>0</xdr:col>
                <xdr:colOff>0</xdr:colOff>
                <xdr:row>266</xdr:row>
                <xdr:rowOff>0</xdr:rowOff>
              </from>
              <to>
                <xdr:col>14</xdr:col>
                <xdr:colOff>409575</xdr:colOff>
                <xdr:row>317</xdr:row>
                <xdr:rowOff>104775</xdr:rowOff>
              </to>
            </anchor>
          </objectPr>
        </oleObject>
      </mc:Choice>
      <mc:Fallback>
        <oleObject shapeId="1030" r:id="rId14"/>
      </mc:Fallback>
    </mc:AlternateContent>
    <mc:AlternateContent xmlns:mc="http://schemas.openxmlformats.org/markup-compatibility/2006">
      <mc:Choice Requires="x14">
        <oleObject shapeId="1031" r:id="rId16">
          <objectPr defaultSize="0" autoPict="0" r:id="rId17">
            <anchor moveWithCells="1">
              <from>
                <xdr:col>0</xdr:col>
                <xdr:colOff>66675</xdr:colOff>
                <xdr:row>374</xdr:row>
                <xdr:rowOff>66675</xdr:rowOff>
              </from>
              <to>
                <xdr:col>11</xdr:col>
                <xdr:colOff>466725</xdr:colOff>
                <xdr:row>417</xdr:row>
                <xdr:rowOff>95250</xdr:rowOff>
              </to>
            </anchor>
          </objectPr>
        </oleObject>
      </mc:Choice>
      <mc:Fallback>
        <oleObject shapeId="1031" r:id="rId16"/>
      </mc:Fallback>
    </mc:AlternateContent>
    <mc:AlternateContent xmlns:mc="http://schemas.openxmlformats.org/markup-compatibility/2006">
      <mc:Choice Requires="x14">
        <oleObject shapeId="1032" r:id="rId18">
          <objectPr defaultSize="0" r:id="rId19">
            <anchor moveWithCells="1">
              <from>
                <xdr:col>0</xdr:col>
                <xdr:colOff>0</xdr:colOff>
                <xdr:row>320</xdr:row>
                <xdr:rowOff>0</xdr:rowOff>
              </from>
              <to>
                <xdr:col>14</xdr:col>
                <xdr:colOff>495300</xdr:colOff>
                <xdr:row>371</xdr:row>
                <xdr:rowOff>28575</xdr:rowOff>
              </to>
            </anchor>
          </objectPr>
        </oleObject>
      </mc:Choice>
      <mc:Fallback>
        <oleObject shapeId="1032" r:id="rId18"/>
      </mc:Fallback>
    </mc:AlternateContent>
    <mc:AlternateContent xmlns:mc="http://schemas.openxmlformats.org/markup-compatibility/2006">
      <mc:Choice Requires="x14">
        <oleObject shapeId="1033" r:id="rId20">
          <objectPr defaultSize="0" r:id="rId21">
            <anchor moveWithCells="1">
              <from>
                <xdr:col>0</xdr:col>
                <xdr:colOff>0</xdr:colOff>
                <xdr:row>420</xdr:row>
                <xdr:rowOff>0</xdr:rowOff>
              </from>
              <to>
                <xdr:col>11</xdr:col>
                <xdr:colOff>466725</xdr:colOff>
                <xdr:row>462</xdr:row>
                <xdr:rowOff>152400</xdr:rowOff>
              </to>
            </anchor>
          </objectPr>
        </oleObject>
      </mc:Choice>
      <mc:Fallback>
        <oleObject shapeId="1033" r:id="rId2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M15" sqref="M15"/>
    </sheetView>
  </sheetViews>
  <sheetFormatPr defaultColWidth="8.125" defaultRowHeight="13.5" x14ac:dyDescent="0.4"/>
  <cols>
    <col min="1" max="16384" width="8.125" style="49"/>
  </cols>
  <sheetData>
    <row r="1" spans="1:10" x14ac:dyDescent="0.4">
      <c r="A1" s="49" t="s">
        <v>25</v>
      </c>
    </row>
    <row r="2" spans="1:10" x14ac:dyDescent="0.4">
      <c r="A2" s="91" t="s">
        <v>39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4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4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4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4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4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4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4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4">
      <c r="A11" s="49" t="s">
        <v>26</v>
      </c>
    </row>
    <row r="12" spans="1:10" x14ac:dyDescent="0.4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4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4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4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4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4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4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4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4">
      <c r="A21" s="49" t="s">
        <v>27</v>
      </c>
    </row>
    <row r="22" spans="1:10" x14ac:dyDescent="0.4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4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4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4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4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4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4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4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J19" sqref="J19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28" t="s">
        <v>14</v>
      </c>
      <c r="B1" s="29"/>
      <c r="C1" s="30"/>
      <c r="D1" s="31"/>
      <c r="E1" s="30"/>
      <c r="F1" s="31"/>
      <c r="G1" s="30"/>
      <c r="H1" s="31"/>
    </row>
    <row r="2" spans="1:8" x14ac:dyDescent="0.4">
      <c r="A2" s="32"/>
      <c r="B2" s="30"/>
      <c r="C2" s="30"/>
      <c r="D2" s="31"/>
      <c r="E2" s="30"/>
      <c r="F2" s="31"/>
      <c r="G2" s="30"/>
      <c r="H2" s="31"/>
    </row>
    <row r="3" spans="1:8" x14ac:dyDescent="0.4">
      <c r="A3" s="33" t="s">
        <v>15</v>
      </c>
      <c r="B3" s="33" t="s">
        <v>16</v>
      </c>
      <c r="C3" s="33" t="s">
        <v>17</v>
      </c>
      <c r="D3" s="34" t="s">
        <v>18</v>
      </c>
      <c r="E3" s="33" t="s">
        <v>19</v>
      </c>
      <c r="F3" s="34" t="s">
        <v>18</v>
      </c>
      <c r="G3" s="33" t="s">
        <v>20</v>
      </c>
      <c r="H3" s="34" t="s">
        <v>18</v>
      </c>
    </row>
    <row r="4" spans="1:8" x14ac:dyDescent="0.4">
      <c r="A4" s="35" t="s">
        <v>21</v>
      </c>
      <c r="B4" s="35" t="s">
        <v>40</v>
      </c>
      <c r="C4" s="35"/>
      <c r="D4" s="36">
        <v>45055</v>
      </c>
      <c r="E4" s="35"/>
      <c r="F4" s="36">
        <v>45059</v>
      </c>
      <c r="G4" s="35"/>
      <c r="H4" s="36"/>
    </row>
    <row r="5" spans="1:8" x14ac:dyDescent="0.4">
      <c r="A5" s="35" t="s">
        <v>21</v>
      </c>
      <c r="B5" s="35"/>
      <c r="C5" s="35"/>
      <c r="D5" s="36"/>
      <c r="E5" s="35"/>
      <c r="F5" s="37"/>
      <c r="G5" s="35"/>
      <c r="H5" s="37"/>
    </row>
    <row r="6" spans="1:8" x14ac:dyDescent="0.4">
      <c r="A6" s="35" t="s">
        <v>21</v>
      </c>
      <c r="B6" s="35"/>
      <c r="C6" s="35"/>
      <c r="D6" s="37"/>
      <c r="E6" s="35"/>
      <c r="F6" s="37"/>
      <c r="G6" s="35"/>
      <c r="H6" s="37"/>
    </row>
    <row r="7" spans="1:8" x14ac:dyDescent="0.4">
      <c r="A7" s="35" t="s">
        <v>21</v>
      </c>
      <c r="B7" s="35"/>
      <c r="C7" s="35"/>
      <c r="D7" s="37"/>
      <c r="E7" s="35"/>
      <c r="F7" s="37"/>
      <c r="G7" s="35"/>
      <c r="H7" s="37"/>
    </row>
    <row r="8" spans="1:8" x14ac:dyDescent="0.4">
      <c r="A8" s="35" t="s">
        <v>21</v>
      </c>
      <c r="B8" s="35"/>
      <c r="C8" s="35"/>
      <c r="D8" s="37"/>
      <c r="E8" s="35"/>
      <c r="F8" s="37"/>
      <c r="G8" s="35"/>
      <c r="H8" s="37"/>
    </row>
    <row r="9" spans="1:8" x14ac:dyDescent="0.4">
      <c r="A9" s="35" t="s">
        <v>21</v>
      </c>
      <c r="B9" s="35"/>
      <c r="C9" s="35"/>
      <c r="D9" s="37"/>
      <c r="E9" s="35"/>
      <c r="F9" s="37"/>
      <c r="G9" s="35"/>
      <c r="H9" s="37"/>
    </row>
    <row r="10" spans="1:8" x14ac:dyDescent="0.4">
      <c r="A10" s="35" t="s">
        <v>21</v>
      </c>
      <c r="B10" s="35"/>
      <c r="C10" s="35"/>
      <c r="D10" s="37"/>
      <c r="E10" s="35"/>
      <c r="F10" s="37"/>
      <c r="G10" s="35"/>
      <c r="H10" s="37"/>
    </row>
    <row r="11" spans="1:8" x14ac:dyDescent="0.4">
      <c r="A11" s="35" t="s">
        <v>21</v>
      </c>
      <c r="B11" s="35"/>
      <c r="C11" s="35"/>
      <c r="D11" s="37"/>
      <c r="E11" s="35"/>
      <c r="F11" s="37"/>
      <c r="G11" s="35"/>
      <c r="H11" s="37"/>
    </row>
    <row r="12" spans="1:8" x14ac:dyDescent="0.4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USDJPY 4H</vt:lpstr>
      <vt:lpstr>画像 4H</vt:lpstr>
      <vt:lpstr>気づき 4H</vt:lpstr>
      <vt:lpstr>終了済→</vt:lpstr>
      <vt:lpstr>USDJPY 24H （済）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waima</cp:lastModifiedBy>
  <dcterms:created xsi:type="dcterms:W3CDTF">2020-09-18T03:10:57Z</dcterms:created>
  <dcterms:modified xsi:type="dcterms:W3CDTF">2023-05-13T07:58:17Z</dcterms:modified>
</cp:coreProperties>
</file>