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20" yWindow="-120" windowWidth="19420" windowHeight="11020" activeTab="2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25725"/>
  <fileRecoveryPr repairLoad="1"/>
</workbook>
</file>

<file path=xl/calcChain.xml><?xml version="1.0" encoding="utf-8"?>
<calcChain xmlns="http://schemas.openxmlformats.org/spreadsheetml/2006/main">
  <c r="F59" i="1"/>
  <c r="D59"/>
  <c r="D61" l="1"/>
  <c r="E61"/>
  <c r="F61"/>
  <c r="K59"/>
  <c r="E59"/>
  <c r="I8" l="1"/>
  <c r="H8"/>
  <c r="G8"/>
  <c r="F60"/>
  <c r="F62" s="1"/>
  <c r="E60"/>
  <c r="E62" s="1"/>
  <c r="D60"/>
  <c r="D62" s="1"/>
  <c r="J9" l="1"/>
  <c r="M9" s="1"/>
  <c r="K9"/>
  <c r="N9" s="1"/>
  <c r="L9"/>
  <c r="O9" s="1"/>
  <c r="G9" l="1"/>
  <c r="J10" s="1"/>
  <c r="M10" s="1"/>
  <c r="I9"/>
  <c r="L10" s="1"/>
  <c r="O10" s="1"/>
  <c r="H9"/>
  <c r="K10" s="1"/>
  <c r="N10" s="1"/>
  <c r="H10" s="1"/>
  <c r="G10" l="1"/>
  <c r="J11" s="1"/>
  <c r="M11" s="1"/>
  <c r="I10"/>
  <c r="L11" l="1"/>
  <c r="O11" s="1"/>
  <c r="G11"/>
  <c r="K11"/>
  <c r="N11" s="1"/>
  <c r="H11" l="1"/>
  <c r="K12" s="1"/>
  <c r="N12" s="1"/>
  <c r="H12" s="1"/>
  <c r="I11"/>
  <c r="L12" s="1"/>
  <c r="O12" s="1"/>
  <c r="I12" s="1"/>
  <c r="J12"/>
  <c r="M12" s="1"/>
  <c r="G12" l="1"/>
  <c r="L13"/>
  <c r="O13" s="1"/>
  <c r="I13" s="1"/>
  <c r="K13"/>
  <c r="N13" s="1"/>
  <c r="L14" l="1"/>
  <c r="O14" s="1"/>
  <c r="I14" s="1"/>
  <c r="J13"/>
  <c r="M13" s="1"/>
  <c r="H13"/>
  <c r="G13" l="1"/>
  <c r="J14" s="1"/>
  <c r="M14" s="1"/>
  <c r="G14" s="1"/>
  <c r="L15"/>
  <c r="O15" s="1"/>
  <c r="I15" s="1"/>
  <c r="K14"/>
  <c r="N14" s="1"/>
  <c r="H14" l="1"/>
  <c r="K15" s="1"/>
  <c r="N15" s="1"/>
  <c r="H15" s="1"/>
  <c r="L16"/>
  <c r="O16" s="1"/>
  <c r="I16" s="1"/>
  <c r="J15"/>
  <c r="M15" s="1"/>
  <c r="G15" s="1"/>
  <c r="J16" l="1"/>
  <c r="M16" s="1"/>
  <c r="G16" s="1"/>
  <c r="K16"/>
  <c r="N16" s="1"/>
  <c r="H16" s="1"/>
  <c r="L17"/>
  <c r="O17" s="1"/>
  <c r="I17" s="1"/>
  <c r="L18" l="1"/>
  <c r="O18" s="1"/>
  <c r="I18" s="1"/>
  <c r="K17"/>
  <c r="N17" s="1"/>
  <c r="H17" s="1"/>
  <c r="J17"/>
  <c r="M17" s="1"/>
  <c r="G17" s="1"/>
  <c r="J18" l="1"/>
  <c r="M18" s="1"/>
  <c r="G18" s="1"/>
  <c r="K18"/>
  <c r="N18" s="1"/>
  <c r="H18" s="1"/>
  <c r="L19"/>
  <c r="O19" s="1"/>
  <c r="I19" s="1"/>
  <c r="L20" l="1"/>
  <c r="O20" s="1"/>
  <c r="I20" s="1"/>
  <c r="K19"/>
  <c r="N19" s="1"/>
  <c r="H19" s="1"/>
  <c r="J19"/>
  <c r="M19" s="1"/>
  <c r="G19" s="1"/>
  <c r="J20" l="1"/>
  <c r="M20" s="1"/>
  <c r="G20" s="1"/>
  <c r="K20"/>
  <c r="N20" s="1"/>
  <c r="H20" s="1"/>
  <c r="L21"/>
  <c r="O21" s="1"/>
  <c r="I21" s="1"/>
  <c r="L22" l="1"/>
  <c r="O22" s="1"/>
  <c r="I22" s="1"/>
  <c r="K21"/>
  <c r="N21" s="1"/>
  <c r="H21" s="1"/>
  <c r="J21"/>
  <c r="M21" s="1"/>
  <c r="G21" s="1"/>
  <c r="J22" l="1"/>
  <c r="M22" s="1"/>
  <c r="G22" s="1"/>
  <c r="K22"/>
  <c r="N22" s="1"/>
  <c r="H22" s="1"/>
  <c r="L23"/>
  <c r="O23" s="1"/>
  <c r="I23" s="1"/>
  <c r="L24" l="1"/>
  <c r="O24" s="1"/>
  <c r="I24" s="1"/>
  <c r="K23"/>
  <c r="N23" s="1"/>
  <c r="H23" s="1"/>
  <c r="J23"/>
  <c r="M23" s="1"/>
  <c r="G23" s="1"/>
  <c r="J24" l="1"/>
  <c r="M24" s="1"/>
  <c r="G24" s="1"/>
  <c r="K24"/>
  <c r="N24" s="1"/>
  <c r="H24" s="1"/>
  <c r="L25"/>
  <c r="O25" s="1"/>
  <c r="I25" s="1"/>
  <c r="L26" l="1"/>
  <c r="O26" s="1"/>
  <c r="I26" s="1"/>
  <c r="K25"/>
  <c r="N25" s="1"/>
  <c r="H25" s="1"/>
  <c r="J25"/>
  <c r="M25" s="1"/>
  <c r="G25" s="1"/>
  <c r="J26" l="1"/>
  <c r="M26" s="1"/>
  <c r="G26" s="1"/>
  <c r="K26"/>
  <c r="N26" s="1"/>
  <c r="H26" s="1"/>
  <c r="L27"/>
  <c r="O27" s="1"/>
  <c r="I27" s="1"/>
  <c r="L28" l="1"/>
  <c r="O28" s="1"/>
  <c r="I28" s="1"/>
  <c r="K27"/>
  <c r="N27" s="1"/>
  <c r="H27" s="1"/>
  <c r="J27"/>
  <c r="M27" s="1"/>
  <c r="G27" s="1"/>
  <c r="J28" l="1"/>
  <c r="M28" s="1"/>
  <c r="G28" s="1"/>
  <c r="K28"/>
  <c r="N28" s="1"/>
  <c r="H28" s="1"/>
  <c r="L29"/>
  <c r="O29" s="1"/>
  <c r="I29" s="1"/>
  <c r="L30" l="1"/>
  <c r="O30" s="1"/>
  <c r="I30" s="1"/>
  <c r="K29"/>
  <c r="N29" s="1"/>
  <c r="H29" s="1"/>
  <c r="J29"/>
  <c r="M29" s="1"/>
  <c r="G29" s="1"/>
  <c r="J30" l="1"/>
  <c r="M30" s="1"/>
  <c r="G30" s="1"/>
  <c r="K30"/>
  <c r="N30" s="1"/>
  <c r="H30" s="1"/>
  <c r="L31"/>
  <c r="O31" s="1"/>
  <c r="I31" s="1"/>
  <c r="L32" l="1"/>
  <c r="O32" s="1"/>
  <c r="I32" s="1"/>
  <c r="K31"/>
  <c r="N31" s="1"/>
  <c r="H31" s="1"/>
  <c r="J31"/>
  <c r="M31" s="1"/>
  <c r="G31" s="1"/>
  <c r="J32" l="1"/>
  <c r="M32" s="1"/>
  <c r="G32" s="1"/>
  <c r="K32"/>
  <c r="N32" s="1"/>
  <c r="H32" s="1"/>
  <c r="L33"/>
  <c r="O33" s="1"/>
  <c r="I33" s="1"/>
  <c r="L34" l="1"/>
  <c r="O34" s="1"/>
  <c r="I34" s="1"/>
  <c r="K33"/>
  <c r="N33" s="1"/>
  <c r="H33" s="1"/>
  <c r="J33"/>
  <c r="M33" s="1"/>
  <c r="G33" s="1"/>
  <c r="J34" l="1"/>
  <c r="M34" s="1"/>
  <c r="G34" s="1"/>
  <c r="K34"/>
  <c r="N34" s="1"/>
  <c r="H34" s="1"/>
  <c r="L35"/>
  <c r="O35" s="1"/>
  <c r="I35" s="1"/>
  <c r="L36" l="1"/>
  <c r="O36" s="1"/>
  <c r="I36" s="1"/>
  <c r="K35"/>
  <c r="N35" s="1"/>
  <c r="H35" s="1"/>
  <c r="J35"/>
  <c r="M35" s="1"/>
  <c r="G35" s="1"/>
  <c r="J36" l="1"/>
  <c r="M36" s="1"/>
  <c r="G36" s="1"/>
  <c r="K36"/>
  <c r="N36" s="1"/>
  <c r="H36" s="1"/>
  <c r="L37"/>
  <c r="O37" s="1"/>
  <c r="I37" s="1"/>
  <c r="L38" l="1"/>
  <c r="O38" s="1"/>
  <c r="I38" s="1"/>
  <c r="K37"/>
  <c r="N37" s="1"/>
  <c r="H37" s="1"/>
  <c r="J37"/>
  <c r="M37" s="1"/>
  <c r="G37" s="1"/>
  <c r="J38" l="1"/>
  <c r="M38" s="1"/>
  <c r="G38" s="1"/>
  <c r="K38"/>
  <c r="N38" s="1"/>
  <c r="H38" s="1"/>
  <c r="L39"/>
  <c r="O39" s="1"/>
  <c r="I39" s="1"/>
  <c r="L40" l="1"/>
  <c r="O40" s="1"/>
  <c r="I40" s="1"/>
  <c r="K39"/>
  <c r="N39" s="1"/>
  <c r="H39" s="1"/>
  <c r="J39"/>
  <c r="M39" s="1"/>
  <c r="G39" s="1"/>
  <c r="J40" l="1"/>
  <c r="M40" s="1"/>
  <c r="G40" s="1"/>
  <c r="K40"/>
  <c r="N40" s="1"/>
  <c r="H40" s="1"/>
  <c r="L41"/>
  <c r="O41" s="1"/>
  <c r="I41" s="1"/>
  <c r="L42" l="1"/>
  <c r="O42" s="1"/>
  <c r="I42" s="1"/>
  <c r="L43" s="1"/>
  <c r="O43" s="1"/>
  <c r="I43" s="1"/>
  <c r="L44" s="1"/>
  <c r="O44" s="1"/>
  <c r="I44" s="1"/>
  <c r="K41"/>
  <c r="N41" s="1"/>
  <c r="H41" s="1"/>
  <c r="J41"/>
  <c r="M41" s="1"/>
  <c r="G41" s="1"/>
  <c r="K42" l="1"/>
  <c r="N42" s="1"/>
  <c r="H42" s="1"/>
  <c r="K43" s="1"/>
  <c r="N43" s="1"/>
  <c r="H43" s="1"/>
  <c r="J42"/>
  <c r="M42" s="1"/>
  <c r="G42" s="1"/>
  <c r="L45"/>
  <c r="O45" s="1"/>
  <c r="I45" s="1"/>
  <c r="J43" l="1"/>
  <c r="M43" s="1"/>
  <c r="G43" s="1"/>
  <c r="K44"/>
  <c r="N44" s="1"/>
  <c r="H44" s="1"/>
  <c r="K45" s="1"/>
  <c r="N45" s="1"/>
  <c r="H45" s="1"/>
  <c r="L46"/>
  <c r="O46" s="1"/>
  <c r="I46" s="1"/>
  <c r="J44" l="1"/>
  <c r="M44" s="1"/>
  <c r="G44" s="1"/>
  <c r="K46"/>
  <c r="N46" s="1"/>
  <c r="H46" s="1"/>
  <c r="K47" s="1"/>
  <c r="N47" s="1"/>
  <c r="H47" s="1"/>
  <c r="L47"/>
  <c r="O47" s="1"/>
  <c r="I47" s="1"/>
  <c r="J45" l="1"/>
  <c r="M45" s="1"/>
  <c r="G45" s="1"/>
  <c r="K48"/>
  <c r="N48" s="1"/>
  <c r="H48" s="1"/>
  <c r="L48"/>
  <c r="O48" s="1"/>
  <c r="I48" s="1"/>
  <c r="J46" l="1"/>
  <c r="M46" s="1"/>
  <c r="G46" s="1"/>
  <c r="K49"/>
  <c r="N49" s="1"/>
  <c r="H49" s="1"/>
  <c r="L49"/>
  <c r="O49" s="1"/>
  <c r="I49" s="1"/>
  <c r="J47" l="1"/>
  <c r="M47" s="1"/>
  <c r="G47" s="1"/>
  <c r="K50"/>
  <c r="N50" s="1"/>
  <c r="H50" s="1"/>
  <c r="L50"/>
  <c r="O50" s="1"/>
  <c r="I50" s="1"/>
  <c r="J48" l="1"/>
  <c r="M48" s="1"/>
  <c r="G48" s="1"/>
  <c r="K51"/>
  <c r="N51" s="1"/>
  <c r="H51" s="1"/>
  <c r="L51"/>
  <c r="O51" s="1"/>
  <c r="I51" s="1"/>
  <c r="J49" l="1"/>
  <c r="M49" s="1"/>
  <c r="G49" s="1"/>
  <c r="K52"/>
  <c r="N52" s="1"/>
  <c r="H52" s="1"/>
  <c r="L52"/>
  <c r="O52" s="1"/>
  <c r="I52" s="1"/>
  <c r="J50" l="1"/>
  <c r="M50" s="1"/>
  <c r="G50" s="1"/>
  <c r="K53"/>
  <c r="N53" s="1"/>
  <c r="H53" s="1"/>
  <c r="L53"/>
  <c r="O53" s="1"/>
  <c r="I53" s="1"/>
  <c r="J51" l="1"/>
  <c r="M51" s="1"/>
  <c r="G51" s="1"/>
  <c r="K54"/>
  <c r="N54" s="1"/>
  <c r="H54" s="1"/>
  <c r="L54"/>
  <c r="O54" s="1"/>
  <c r="I54" s="1"/>
  <c r="J52" l="1"/>
  <c r="M52" s="1"/>
  <c r="G52" s="1"/>
  <c r="K55"/>
  <c r="N55" s="1"/>
  <c r="H55" s="1"/>
  <c r="L55"/>
  <c r="O55" s="1"/>
  <c r="I55" s="1"/>
  <c r="J53" l="1"/>
  <c r="M53" s="1"/>
  <c r="G53" s="1"/>
  <c r="K56"/>
  <c r="N56" s="1"/>
  <c r="H56" s="1"/>
  <c r="L56"/>
  <c r="O56" s="1"/>
  <c r="I56" s="1"/>
  <c r="J54" l="1"/>
  <c r="M54" s="1"/>
  <c r="G54" s="1"/>
  <c r="K57"/>
  <c r="N57" s="1"/>
  <c r="H57" s="1"/>
  <c r="L57"/>
  <c r="O57" s="1"/>
  <c r="I57" s="1"/>
  <c r="J55" l="1"/>
  <c r="M55" s="1"/>
  <c r="G55" s="1"/>
  <c r="K58"/>
  <c r="N58" s="1"/>
  <c r="L58"/>
  <c r="O58" s="1"/>
  <c r="H58" l="1"/>
  <c r="N59"/>
  <c r="H59" s="1"/>
  <c r="I58"/>
  <c r="O59"/>
  <c r="I59" s="1"/>
  <c r="I61" s="1"/>
  <c r="J56"/>
  <c r="M56" s="1"/>
  <c r="G56" s="1"/>
  <c r="H61" l="1"/>
  <c r="K61" s="1"/>
  <c r="L61"/>
  <c r="J57"/>
  <c r="M57" s="1"/>
  <c r="G57" s="1"/>
  <c r="J58" l="1"/>
  <c r="M58" s="1"/>
  <c r="G58" l="1"/>
  <c r="M59"/>
  <c r="G59" s="1"/>
  <c r="G61" s="1"/>
  <c r="J61" s="1"/>
</calcChain>
</file>

<file path=xl/sharedStrings.xml><?xml version="1.0" encoding="utf-8"?>
<sst xmlns="http://schemas.openxmlformats.org/spreadsheetml/2006/main" count="48" uniqueCount="37">
  <si>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</si>
  <si>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</si>
  <si>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</si>
  <si>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</si>
  <si>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</si>
  <si>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</si>
  <si>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</si>
  <si>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</si>
  <si>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</si>
  <si>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</si>
  <si>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</si>
  <si>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</si>
  <si>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</si>
  <si>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</si>
  <si>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</si>
  <si>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</si>
  <si>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</si>
  <si>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</si>
  <si>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</si>
  <si>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</si>
  <si>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</si>
  <si>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</si>
  <si>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</si>
  <si>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</si>
  <si>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</si>
  <si>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</si>
  <si>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</si>
  <si>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</si>
  <si>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</si>
  <si>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</si>
  <si>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</si>
  <si>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</si>
  <si>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</si>
  <si>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</si>
  <si>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</si>
  <si>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</si>
  <si>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45は高値掴みでした。チャネルラインは実態とヒゲのどちらで引けばよいですか？</t>
    <rPh sb="3" eb="5">
      <t>タカネ</t>
    </rPh>
    <rPh sb="5" eb="6">
      <t>ツカ</t>
    </rPh>
    <rPh sb="19" eb="21">
      <t>ジッタイ</t>
    </rPh>
    <rPh sb="29" eb="30">
      <t>ヒ</t>
    </rPh>
    <phoneticPr fontId="1"/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</si>
</sst>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1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20</xdr:col>
      <xdr:colOff>50800</xdr:colOff>
      <xdr:row>39</xdr:row>
      <xdr:rowOff>101600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4625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20</xdr:col>
      <xdr:colOff>50800</xdr:colOff>
      <xdr:row>80</xdr:row>
      <xdr:rowOff>101600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746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20</xdr:col>
      <xdr:colOff>50800</xdr:colOff>
      <xdr:row>120</xdr:row>
      <xdr:rowOff>101600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457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20</xdr:col>
      <xdr:colOff>50800</xdr:colOff>
      <xdr:row>160</xdr:row>
      <xdr:rowOff>101600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169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20</xdr:col>
      <xdr:colOff>50800</xdr:colOff>
      <xdr:row>200</xdr:row>
      <xdr:rowOff>101600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880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20</xdr:col>
      <xdr:colOff>52387</xdr:colOff>
      <xdr:row>240</xdr:row>
      <xdr:rowOff>101600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5274250"/>
          <a:ext cx="12252325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20</xdr:col>
      <xdr:colOff>50800</xdr:colOff>
      <xdr:row>280</xdr:row>
      <xdr:rowOff>101600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302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20</xdr:col>
      <xdr:colOff>50800</xdr:colOff>
      <xdr:row>320</xdr:row>
      <xdr:rowOff>101600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013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71437</xdr:colOff>
      <xdr:row>320</xdr:row>
      <xdr:rowOff>127000</xdr:rowOff>
    </xdr:from>
    <xdr:to>
      <xdr:col>20</xdr:col>
      <xdr:colOff>122237</xdr:colOff>
      <xdr:row>359</xdr:row>
      <xdr:rowOff>53975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1437" y="56007000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20</xdr:col>
      <xdr:colOff>50800</xdr:colOff>
      <xdr:row>400</xdr:row>
      <xdr:rowOff>101600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6436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20</xdr:col>
      <xdr:colOff>50800</xdr:colOff>
      <xdr:row>440</xdr:row>
      <xdr:rowOff>101600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7147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20</xdr:col>
      <xdr:colOff>50800</xdr:colOff>
      <xdr:row>480</xdr:row>
      <xdr:rowOff>101600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7858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20</xdr:col>
      <xdr:colOff>50800</xdr:colOff>
      <xdr:row>520</xdr:row>
      <xdr:rowOff>101600</xdr:rowOff>
    </xdr:to>
    <xdr:pic>
      <xdr:nvPicPr>
        <xdr:cNvPr id="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8569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20</xdr:col>
      <xdr:colOff>50800</xdr:colOff>
      <xdr:row>560</xdr:row>
      <xdr:rowOff>101600</xdr:rowOff>
    </xdr:to>
    <xdr:pic>
      <xdr:nvPicPr>
        <xdr:cNvPr id="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9281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562</xdr:row>
      <xdr:rowOff>0</xdr:rowOff>
    </xdr:from>
    <xdr:to>
      <xdr:col>20</xdr:col>
      <xdr:colOff>50800</xdr:colOff>
      <xdr:row>600</xdr:row>
      <xdr:rowOff>101600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9992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602</xdr:row>
      <xdr:rowOff>0</xdr:rowOff>
    </xdr:from>
    <xdr:to>
      <xdr:col>20</xdr:col>
      <xdr:colOff>50800</xdr:colOff>
      <xdr:row>640</xdr:row>
      <xdr:rowOff>101600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0703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642</xdr:row>
      <xdr:rowOff>0</xdr:rowOff>
    </xdr:from>
    <xdr:to>
      <xdr:col>20</xdr:col>
      <xdr:colOff>50800</xdr:colOff>
      <xdr:row>680</xdr:row>
      <xdr:rowOff>101600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1414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682</xdr:row>
      <xdr:rowOff>0</xdr:rowOff>
    </xdr:from>
    <xdr:to>
      <xdr:col>20</xdr:col>
      <xdr:colOff>50800</xdr:colOff>
      <xdr:row>720</xdr:row>
      <xdr:rowOff>101600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2125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722</xdr:row>
      <xdr:rowOff>0</xdr:rowOff>
    </xdr:from>
    <xdr:to>
      <xdr:col>20</xdr:col>
      <xdr:colOff>50800</xdr:colOff>
      <xdr:row>760</xdr:row>
      <xdr:rowOff>101600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2837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762</xdr:row>
      <xdr:rowOff>0</xdr:rowOff>
    </xdr:from>
    <xdr:to>
      <xdr:col>20</xdr:col>
      <xdr:colOff>50800</xdr:colOff>
      <xdr:row>800</xdr:row>
      <xdr:rowOff>101600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3548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802</xdr:row>
      <xdr:rowOff>0</xdr:rowOff>
    </xdr:from>
    <xdr:to>
      <xdr:col>20</xdr:col>
      <xdr:colOff>50800</xdr:colOff>
      <xdr:row>840</xdr:row>
      <xdr:rowOff>101600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4259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842</xdr:row>
      <xdr:rowOff>0</xdr:rowOff>
    </xdr:from>
    <xdr:to>
      <xdr:col>20</xdr:col>
      <xdr:colOff>50800</xdr:colOff>
      <xdr:row>880</xdr:row>
      <xdr:rowOff>101600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4970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882</xdr:row>
      <xdr:rowOff>0</xdr:rowOff>
    </xdr:from>
    <xdr:to>
      <xdr:col>20</xdr:col>
      <xdr:colOff>50800</xdr:colOff>
      <xdr:row>920</xdr:row>
      <xdr:rowOff>101600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5681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922</xdr:row>
      <xdr:rowOff>0</xdr:rowOff>
    </xdr:from>
    <xdr:to>
      <xdr:col>20</xdr:col>
      <xdr:colOff>50800</xdr:colOff>
      <xdr:row>960</xdr:row>
      <xdr:rowOff>101600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6393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962</xdr:row>
      <xdr:rowOff>0</xdr:rowOff>
    </xdr:from>
    <xdr:to>
      <xdr:col>20</xdr:col>
      <xdr:colOff>50800</xdr:colOff>
      <xdr:row>1000</xdr:row>
      <xdr:rowOff>101600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7104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1002</xdr:row>
      <xdr:rowOff>0</xdr:rowOff>
    </xdr:from>
    <xdr:to>
      <xdr:col>20</xdr:col>
      <xdr:colOff>50800</xdr:colOff>
      <xdr:row>1040</xdr:row>
      <xdr:rowOff>101600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7815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1042</xdr:row>
      <xdr:rowOff>0</xdr:rowOff>
    </xdr:from>
    <xdr:to>
      <xdr:col>20</xdr:col>
      <xdr:colOff>50800</xdr:colOff>
      <xdr:row>1080</xdr:row>
      <xdr:rowOff>101600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8526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1082</xdr:row>
      <xdr:rowOff>0</xdr:rowOff>
    </xdr:from>
    <xdr:to>
      <xdr:col>20</xdr:col>
      <xdr:colOff>50800</xdr:colOff>
      <xdr:row>1120</xdr:row>
      <xdr:rowOff>101600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9237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1122</xdr:row>
      <xdr:rowOff>0</xdr:rowOff>
    </xdr:from>
    <xdr:to>
      <xdr:col>20</xdr:col>
      <xdr:colOff>50800</xdr:colOff>
      <xdr:row>1160</xdr:row>
      <xdr:rowOff>101600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9949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20</xdr:col>
      <xdr:colOff>50800</xdr:colOff>
      <xdr:row>1200</xdr:row>
      <xdr:rowOff>101600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20660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20</xdr:col>
      <xdr:colOff>50800</xdr:colOff>
      <xdr:row>1240</xdr:row>
      <xdr:rowOff>101600</xdr:rowOff>
    </xdr:to>
    <xdr:pic>
      <xdr:nvPicPr>
        <xdr:cNvPr id="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21371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1242</xdr:row>
      <xdr:rowOff>0</xdr:rowOff>
    </xdr:from>
    <xdr:to>
      <xdr:col>20</xdr:col>
      <xdr:colOff>50800</xdr:colOff>
      <xdr:row>1280</xdr:row>
      <xdr:rowOff>101600</xdr:rowOff>
    </xdr:to>
    <xdr:pic>
      <xdr:nvPicPr>
        <xdr:cNvPr id="20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22082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1282</xdr:row>
      <xdr:rowOff>0</xdr:rowOff>
    </xdr:from>
    <xdr:to>
      <xdr:col>20</xdr:col>
      <xdr:colOff>50800</xdr:colOff>
      <xdr:row>1320</xdr:row>
      <xdr:rowOff>101600</xdr:rowOff>
    </xdr:to>
    <xdr:pic>
      <xdr:nvPicPr>
        <xdr:cNvPr id="204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22793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1322</xdr:row>
      <xdr:rowOff>0</xdr:rowOff>
    </xdr:from>
    <xdr:to>
      <xdr:col>20</xdr:col>
      <xdr:colOff>50800</xdr:colOff>
      <xdr:row>1360</xdr:row>
      <xdr:rowOff>101600</xdr:rowOff>
    </xdr:to>
    <xdr:pic>
      <xdr:nvPicPr>
        <xdr:cNvPr id="205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23505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1362</xdr:row>
      <xdr:rowOff>0</xdr:rowOff>
    </xdr:from>
    <xdr:to>
      <xdr:col>20</xdr:col>
      <xdr:colOff>50800</xdr:colOff>
      <xdr:row>1400</xdr:row>
      <xdr:rowOff>101600</xdr:rowOff>
    </xdr:to>
    <xdr:pic>
      <xdr:nvPicPr>
        <xdr:cNvPr id="20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24216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1402</xdr:row>
      <xdr:rowOff>0</xdr:rowOff>
    </xdr:from>
    <xdr:to>
      <xdr:col>20</xdr:col>
      <xdr:colOff>50800</xdr:colOff>
      <xdr:row>1440</xdr:row>
      <xdr:rowOff>101600</xdr:rowOff>
    </xdr:to>
    <xdr:pic>
      <xdr:nvPicPr>
        <xdr:cNvPr id="20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24927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1442</xdr:row>
      <xdr:rowOff>0</xdr:rowOff>
    </xdr:from>
    <xdr:to>
      <xdr:col>20</xdr:col>
      <xdr:colOff>50800</xdr:colOff>
      <xdr:row>1480</xdr:row>
      <xdr:rowOff>101600</xdr:rowOff>
    </xdr:to>
    <xdr:pic>
      <xdr:nvPicPr>
        <xdr:cNvPr id="20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5638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1482</xdr:row>
      <xdr:rowOff>0</xdr:rowOff>
    </xdr:from>
    <xdr:to>
      <xdr:col>20</xdr:col>
      <xdr:colOff>50800</xdr:colOff>
      <xdr:row>1520</xdr:row>
      <xdr:rowOff>101600</xdr:rowOff>
    </xdr:to>
    <xdr:pic>
      <xdr:nvPicPr>
        <xdr:cNvPr id="20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26349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1522</xdr:row>
      <xdr:rowOff>0</xdr:rowOff>
    </xdr:from>
    <xdr:to>
      <xdr:col>20</xdr:col>
      <xdr:colOff>50800</xdr:colOff>
      <xdr:row>1560</xdr:row>
      <xdr:rowOff>101600</xdr:rowOff>
    </xdr:to>
    <xdr:pic>
      <xdr:nvPicPr>
        <xdr:cNvPr id="20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27061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1562</xdr:row>
      <xdr:rowOff>0</xdr:rowOff>
    </xdr:from>
    <xdr:to>
      <xdr:col>20</xdr:col>
      <xdr:colOff>50800</xdr:colOff>
      <xdr:row>1600</xdr:row>
      <xdr:rowOff>101600</xdr:rowOff>
    </xdr:to>
    <xdr:pic>
      <xdr:nvPicPr>
        <xdr:cNvPr id="205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7772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1602</xdr:row>
      <xdr:rowOff>0</xdr:rowOff>
    </xdr:from>
    <xdr:to>
      <xdr:col>20</xdr:col>
      <xdr:colOff>50800</xdr:colOff>
      <xdr:row>1640</xdr:row>
      <xdr:rowOff>101600</xdr:rowOff>
    </xdr:to>
    <xdr:pic>
      <xdr:nvPicPr>
        <xdr:cNvPr id="206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28483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1642</xdr:row>
      <xdr:rowOff>0</xdr:rowOff>
    </xdr:from>
    <xdr:to>
      <xdr:col>20</xdr:col>
      <xdr:colOff>50800</xdr:colOff>
      <xdr:row>1680</xdr:row>
      <xdr:rowOff>101600</xdr:rowOff>
    </xdr:to>
    <xdr:pic>
      <xdr:nvPicPr>
        <xdr:cNvPr id="206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9194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1682</xdr:row>
      <xdr:rowOff>0</xdr:rowOff>
    </xdr:from>
    <xdr:to>
      <xdr:col>20</xdr:col>
      <xdr:colOff>50800</xdr:colOff>
      <xdr:row>1720</xdr:row>
      <xdr:rowOff>101600</xdr:rowOff>
    </xdr:to>
    <xdr:pic>
      <xdr:nvPicPr>
        <xdr:cNvPr id="206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9905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1722</xdr:row>
      <xdr:rowOff>0</xdr:rowOff>
    </xdr:from>
    <xdr:to>
      <xdr:col>20</xdr:col>
      <xdr:colOff>50800</xdr:colOff>
      <xdr:row>1760</xdr:row>
      <xdr:rowOff>101600</xdr:rowOff>
    </xdr:to>
    <xdr:pic>
      <xdr:nvPicPr>
        <xdr:cNvPr id="206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30617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1762</xdr:row>
      <xdr:rowOff>0</xdr:rowOff>
    </xdr:from>
    <xdr:to>
      <xdr:col>20</xdr:col>
      <xdr:colOff>50800</xdr:colOff>
      <xdr:row>1800</xdr:row>
      <xdr:rowOff>101600</xdr:rowOff>
    </xdr:to>
    <xdr:pic>
      <xdr:nvPicPr>
        <xdr:cNvPr id="206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31328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1802</xdr:row>
      <xdr:rowOff>0</xdr:rowOff>
    </xdr:from>
    <xdr:to>
      <xdr:col>20</xdr:col>
      <xdr:colOff>50800</xdr:colOff>
      <xdr:row>1840</xdr:row>
      <xdr:rowOff>101600</xdr:rowOff>
    </xdr:to>
    <xdr:pic>
      <xdr:nvPicPr>
        <xdr:cNvPr id="206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32039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4"/>
  <sheetViews>
    <sheetView zoomScaleNormal="100" workbookViewId="0">
      <pane xSplit="1" ySplit="8" topLeftCell="B48" activePane="bottomRight" state="frozen"/>
      <selection pane="topRight" activeCell="B1" sqref="B1"/>
      <selection pane="bottomLeft" activeCell="A9" sqref="A9"/>
      <selection pane="bottomRight" activeCell="F55" sqref="F55"/>
    </sheetView>
  </sheetViews>
  <sheetFormatPr defaultRowHeight="18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>
      <c r="A1" s="1" t="s">
        <v>7</v>
      </c>
      <c r="C1" t="s">
        <v>9</v>
      </c>
    </row>
    <row r="2" spans="1:18">
      <c r="A2" s="1" t="s">
        <v>8</v>
      </c>
      <c r="C2" t="s">
        <v>24</v>
      </c>
    </row>
    <row r="3" spans="1:18">
      <c r="A3" s="1" t="s">
        <v>11</v>
      </c>
      <c r="C3" s="29">
        <v>100000</v>
      </c>
    </row>
    <row r="4" spans="1:18">
      <c r="A4" s="1" t="s">
        <v>12</v>
      </c>
      <c r="C4" s="29" t="s">
        <v>14</v>
      </c>
    </row>
    <row r="5" spans="1:18" ht="18.5" thickBot="1">
      <c r="A5" s="1" t="s">
        <v>13</v>
      </c>
      <c r="C5" s="29" t="s">
        <v>34</v>
      </c>
    </row>
    <row r="6" spans="1:18" ht="18.5" thickBot="1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4" t="s">
        <v>3</v>
      </c>
      <c r="H6" s="85"/>
      <c r="I6" s="91"/>
      <c r="J6" s="84" t="s">
        <v>25</v>
      </c>
      <c r="K6" s="85"/>
      <c r="L6" s="91"/>
      <c r="M6" s="84" t="s">
        <v>26</v>
      </c>
      <c r="N6" s="85"/>
      <c r="O6" s="91"/>
    </row>
    <row r="7" spans="1:18" ht="18.5" thickBot="1">
      <c r="A7" s="27"/>
      <c r="B7" s="27" t="s">
        <v>2</v>
      </c>
      <c r="C7" s="64" t="s">
        <v>29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25</v>
      </c>
      <c r="K8" s="89"/>
      <c r="L8" s="90"/>
      <c r="M8" s="88"/>
      <c r="N8" s="89"/>
      <c r="O8" s="90"/>
    </row>
    <row r="9" spans="1:18">
      <c r="A9" s="9">
        <v>1</v>
      </c>
      <c r="B9" s="23">
        <v>44847</v>
      </c>
      <c r="C9" s="50">
        <v>1</v>
      </c>
      <c r="D9" s="54">
        <v>-1</v>
      </c>
      <c r="E9" s="55">
        <v>-1</v>
      </c>
      <c r="F9" s="56">
        <v>-1</v>
      </c>
      <c r="G9" s="22">
        <f>IF(D9="","",G8+M9)</f>
        <v>97000</v>
      </c>
      <c r="H9" s="22">
        <f>IF(E9="","",H8+N9)</f>
        <v>97000</v>
      </c>
      <c r="I9" s="22">
        <f>IF(F9="","",I8+O9)</f>
        <v>97000</v>
      </c>
      <c r="J9" s="41">
        <f t="shared" ref="J9:L12" si="0">IF(G8="","",G8*0.03)</f>
        <v>3000</v>
      </c>
      <c r="K9" s="42">
        <f t="shared" si="0"/>
        <v>3000</v>
      </c>
      <c r="L9" s="43">
        <f t="shared" si="0"/>
        <v>3000</v>
      </c>
      <c r="M9" s="41">
        <f t="shared" ref="M9:O12" si="1">IF(D9="","",J9*D9)</f>
        <v>-3000</v>
      </c>
      <c r="N9" s="42">
        <f t="shared" si="1"/>
        <v>-3000</v>
      </c>
      <c r="O9" s="43">
        <f t="shared" si="1"/>
        <v>-3000</v>
      </c>
      <c r="P9" s="40"/>
      <c r="Q9" s="40"/>
      <c r="R9" s="40"/>
    </row>
    <row r="10" spans="1:18">
      <c r="A10" s="9">
        <v>2</v>
      </c>
      <c r="B10" s="5">
        <v>44855</v>
      </c>
      <c r="C10" s="47">
        <v>1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4">
        <f t="shared" si="0"/>
        <v>2910</v>
      </c>
      <c r="K10" s="45">
        <f t="shared" si="0"/>
        <v>2910</v>
      </c>
      <c r="L10" s="46">
        <f t="shared" si="0"/>
        <v>2910</v>
      </c>
      <c r="M10" s="44">
        <f t="shared" si="1"/>
        <v>3695.7000000000003</v>
      </c>
      <c r="N10" s="45">
        <f t="shared" si="1"/>
        <v>4365</v>
      </c>
      <c r="O10" s="46">
        <f t="shared" si="1"/>
        <v>5820</v>
      </c>
      <c r="P10" s="40"/>
      <c r="Q10" s="40"/>
      <c r="R10" s="40"/>
    </row>
    <row r="11" spans="1:18">
      <c r="A11" s="9">
        <v>3</v>
      </c>
      <c r="B11" s="5">
        <v>44923</v>
      </c>
      <c r="C11" s="47">
        <v>1</v>
      </c>
      <c r="D11" s="57">
        <v>-1</v>
      </c>
      <c r="E11" s="58">
        <v>-1</v>
      </c>
      <c r="F11" s="80">
        <v>-1</v>
      </c>
      <c r="G11" s="22">
        <f t="shared" si="2"/>
        <v>97674.828999999998</v>
      </c>
      <c r="H11" s="22">
        <f t="shared" si="3"/>
        <v>98324.05</v>
      </c>
      <c r="I11" s="22">
        <f t="shared" si="4"/>
        <v>99735.4</v>
      </c>
      <c r="J11" s="44">
        <f t="shared" si="0"/>
        <v>3020.8709999999996</v>
      </c>
      <c r="K11" s="45">
        <f t="shared" si="0"/>
        <v>3040.95</v>
      </c>
      <c r="L11" s="46">
        <f t="shared" si="0"/>
        <v>3084.6</v>
      </c>
      <c r="M11" s="44">
        <f t="shared" si="1"/>
        <v>-3020.8709999999996</v>
      </c>
      <c r="N11" s="45">
        <f t="shared" si="1"/>
        <v>-3040.95</v>
      </c>
      <c r="O11" s="46">
        <f t="shared" si="1"/>
        <v>-3084.6</v>
      </c>
      <c r="P11" s="40"/>
      <c r="Q11" s="40"/>
      <c r="R11" s="40"/>
    </row>
    <row r="12" spans="1:18">
      <c r="A12" s="9">
        <v>4</v>
      </c>
      <c r="B12" s="5">
        <v>44932</v>
      </c>
      <c r="C12" s="47">
        <v>1</v>
      </c>
      <c r="D12" s="57">
        <v>-1</v>
      </c>
      <c r="E12" s="58">
        <v>-1</v>
      </c>
      <c r="F12" s="59">
        <v>-1</v>
      </c>
      <c r="G12" s="22">
        <f t="shared" si="2"/>
        <v>94744.584130000003</v>
      </c>
      <c r="H12" s="22">
        <f t="shared" si="3"/>
        <v>95374.328500000003</v>
      </c>
      <c r="I12" s="22">
        <f t="shared" si="4"/>
        <v>96743.337999999989</v>
      </c>
      <c r="J12" s="44">
        <f t="shared" si="0"/>
        <v>2930.24487</v>
      </c>
      <c r="K12" s="45">
        <f t="shared" si="0"/>
        <v>2949.7215000000001</v>
      </c>
      <c r="L12" s="46">
        <f t="shared" si="0"/>
        <v>2992.0619999999999</v>
      </c>
      <c r="M12" s="44">
        <f t="shared" si="1"/>
        <v>-2930.24487</v>
      </c>
      <c r="N12" s="45">
        <f t="shared" si="1"/>
        <v>-2949.7215000000001</v>
      </c>
      <c r="O12" s="46">
        <f t="shared" si="1"/>
        <v>-2992.0619999999999</v>
      </c>
      <c r="P12" s="40"/>
      <c r="Q12" s="40"/>
      <c r="R12" s="40"/>
    </row>
    <row r="13" spans="1:18">
      <c r="A13" s="9">
        <v>5</v>
      </c>
      <c r="B13" s="5">
        <v>44980</v>
      </c>
      <c r="C13" s="47">
        <v>1</v>
      </c>
      <c r="D13" s="57">
        <v>-1</v>
      </c>
      <c r="E13" s="58">
        <v>-1</v>
      </c>
      <c r="F13" s="80">
        <v>-1</v>
      </c>
      <c r="G13" s="22">
        <f t="shared" si="2"/>
        <v>91902.246606100001</v>
      </c>
      <c r="H13" s="22">
        <f t="shared" si="3"/>
        <v>92513.098645000005</v>
      </c>
      <c r="I13" s="22">
        <f t="shared" si="4"/>
        <v>93841.037859999982</v>
      </c>
      <c r="J13" s="44">
        <f t="shared" ref="J13:J58" si="5">IF(G12="","",G12*0.03)</f>
        <v>2842.3375239000002</v>
      </c>
      <c r="K13" s="45">
        <f t="shared" ref="K13:K58" si="6">IF(H12="","",H12*0.03)</f>
        <v>2861.229855</v>
      </c>
      <c r="L13" s="46">
        <f t="shared" ref="L13:L58" si="7">IF(I12="","",I12*0.03)</f>
        <v>2902.3001399999994</v>
      </c>
      <c r="M13" s="44">
        <f t="shared" ref="M13:M58" si="8">IF(D13="","",J13*D13)</f>
        <v>-2842.3375239000002</v>
      </c>
      <c r="N13" s="45">
        <f t="shared" ref="N13:N58" si="9">IF(E13="","",K13*E13)</f>
        <v>-2861.229855</v>
      </c>
      <c r="O13" s="46">
        <f t="shared" ref="O13:O58" si="10">IF(F13="","",L13*F13)</f>
        <v>-2902.3001399999994</v>
      </c>
      <c r="P13" s="40"/>
      <c r="Q13" s="40"/>
      <c r="R13" s="40"/>
    </row>
    <row r="14" spans="1:18">
      <c r="A14" s="9">
        <v>6</v>
      </c>
      <c r="B14" s="5">
        <v>44987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95403.722201792407</v>
      </c>
      <c r="H14" s="22">
        <f t="shared" si="3"/>
        <v>96676.188084025009</v>
      </c>
      <c r="I14" s="22">
        <f t="shared" si="4"/>
        <v>99471.500131599983</v>
      </c>
      <c r="J14" s="44">
        <f t="shared" si="5"/>
        <v>2757.067398183</v>
      </c>
      <c r="K14" s="45">
        <f t="shared" si="6"/>
        <v>2775.3929593500002</v>
      </c>
      <c r="L14" s="46">
        <f t="shared" si="7"/>
        <v>2815.2311357999993</v>
      </c>
      <c r="M14" s="44">
        <f t="shared" si="8"/>
        <v>3501.47559569241</v>
      </c>
      <c r="N14" s="45">
        <f t="shared" si="9"/>
        <v>4163.0894390250005</v>
      </c>
      <c r="O14" s="46">
        <f t="shared" si="10"/>
        <v>5630.4622715999985</v>
      </c>
      <c r="P14" s="40"/>
      <c r="Q14" s="40"/>
      <c r="R14" s="40"/>
    </row>
    <row r="15" spans="1:18">
      <c r="A15" s="9">
        <v>7</v>
      </c>
      <c r="B15" s="5">
        <v>44992</v>
      </c>
      <c r="C15" s="47">
        <v>1</v>
      </c>
      <c r="D15" s="57">
        <v>1.27</v>
      </c>
      <c r="E15" s="58">
        <v>1.5</v>
      </c>
      <c r="F15" s="59">
        <v>2</v>
      </c>
      <c r="G15" s="22">
        <f t="shared" si="2"/>
        <v>99038.6040176807</v>
      </c>
      <c r="H15" s="22">
        <f t="shared" si="3"/>
        <v>101026.61654780613</v>
      </c>
      <c r="I15" s="22">
        <f t="shared" si="4"/>
        <v>105439.79013949598</v>
      </c>
      <c r="J15" s="44">
        <f t="shared" si="5"/>
        <v>2862.1116660537723</v>
      </c>
      <c r="K15" s="45">
        <f t="shared" si="6"/>
        <v>2900.2856425207501</v>
      </c>
      <c r="L15" s="46">
        <f t="shared" si="7"/>
        <v>2984.1450039479996</v>
      </c>
      <c r="M15" s="44">
        <f t="shared" si="8"/>
        <v>3634.8818158882909</v>
      </c>
      <c r="N15" s="45">
        <f t="shared" si="9"/>
        <v>4350.4284637811252</v>
      </c>
      <c r="O15" s="46">
        <f t="shared" si="10"/>
        <v>5968.2900078959992</v>
      </c>
      <c r="P15" s="40"/>
      <c r="Q15" s="40"/>
      <c r="R15" s="40"/>
    </row>
    <row r="16" spans="1:18">
      <c r="A16" s="9">
        <v>8</v>
      </c>
      <c r="B16" s="5">
        <v>45007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102811.97483075433</v>
      </c>
      <c r="H16" s="22">
        <f t="shared" si="3"/>
        <v>105572.81429245741</v>
      </c>
      <c r="I16" s="22">
        <f t="shared" si="4"/>
        <v>111766.17754786574</v>
      </c>
      <c r="J16" s="44">
        <f t="shared" si="5"/>
        <v>2971.158120530421</v>
      </c>
      <c r="K16" s="45">
        <f t="shared" si="6"/>
        <v>3030.798496434184</v>
      </c>
      <c r="L16" s="46">
        <f t="shared" si="7"/>
        <v>3163.1937041848792</v>
      </c>
      <c r="M16" s="44">
        <f t="shared" si="8"/>
        <v>3773.3708130736345</v>
      </c>
      <c r="N16" s="45">
        <f t="shared" si="9"/>
        <v>4546.1977446512756</v>
      </c>
      <c r="O16" s="46">
        <f t="shared" si="10"/>
        <v>6326.3874083697583</v>
      </c>
      <c r="P16" s="40"/>
      <c r="Q16" s="40"/>
      <c r="R16" s="40"/>
    </row>
    <row r="17" spans="1:18">
      <c r="A17" s="9">
        <v>9</v>
      </c>
      <c r="B17" s="5">
        <v>45009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106729.11107180608</v>
      </c>
      <c r="H17" s="22">
        <f t="shared" si="3"/>
        <v>110323.59093561799</v>
      </c>
      <c r="I17" s="22">
        <f t="shared" si="4"/>
        <v>118472.14820073768</v>
      </c>
      <c r="J17" s="44">
        <f t="shared" si="5"/>
        <v>3084.3592449226298</v>
      </c>
      <c r="K17" s="45">
        <f t="shared" si="6"/>
        <v>3167.1844287737222</v>
      </c>
      <c r="L17" s="46">
        <f t="shared" si="7"/>
        <v>3352.9853264359722</v>
      </c>
      <c r="M17" s="44">
        <f t="shared" si="8"/>
        <v>3917.1362410517399</v>
      </c>
      <c r="N17" s="45">
        <f t="shared" si="9"/>
        <v>4750.7766431605833</v>
      </c>
      <c r="O17" s="46">
        <f t="shared" si="10"/>
        <v>6705.9706528719444</v>
      </c>
      <c r="P17" s="40"/>
      <c r="Q17" s="40"/>
      <c r="R17" s="40"/>
    </row>
    <row r="18" spans="1:18">
      <c r="A18" s="9">
        <v>10</v>
      </c>
      <c r="B18" s="5">
        <v>45015</v>
      </c>
      <c r="C18" s="47">
        <v>1</v>
      </c>
      <c r="D18" s="57">
        <v>-1</v>
      </c>
      <c r="E18" s="58">
        <v>-1</v>
      </c>
      <c r="F18" s="59">
        <v>-1</v>
      </c>
      <c r="G18" s="22">
        <f t="shared" si="2"/>
        <v>103527.2377396519</v>
      </c>
      <c r="H18" s="22">
        <f t="shared" si="3"/>
        <v>107013.88320754946</v>
      </c>
      <c r="I18" s="22">
        <f t="shared" si="4"/>
        <v>114917.98375471555</v>
      </c>
      <c r="J18" s="44">
        <f t="shared" si="5"/>
        <v>3201.8733321541822</v>
      </c>
      <c r="K18" s="45">
        <f t="shared" si="6"/>
        <v>3309.7077280685394</v>
      </c>
      <c r="L18" s="46">
        <f t="shared" si="7"/>
        <v>3554.1644460221301</v>
      </c>
      <c r="M18" s="44">
        <f t="shared" si="8"/>
        <v>-3201.8733321541822</v>
      </c>
      <c r="N18" s="45">
        <f t="shared" si="9"/>
        <v>-3309.7077280685394</v>
      </c>
      <c r="O18" s="46">
        <f t="shared" si="10"/>
        <v>-3554.1644460221301</v>
      </c>
      <c r="P18" s="40"/>
      <c r="Q18" s="40"/>
      <c r="R18" s="40"/>
    </row>
    <row r="19" spans="1:18">
      <c r="A19" s="9">
        <v>11</v>
      </c>
      <c r="B19" s="5">
        <v>45022</v>
      </c>
      <c r="C19" s="47">
        <v>1</v>
      </c>
      <c r="D19" s="57">
        <v>-1</v>
      </c>
      <c r="E19" s="58">
        <v>-1</v>
      </c>
      <c r="F19" s="59">
        <v>-1</v>
      </c>
      <c r="G19" s="22">
        <f t="shared" si="2"/>
        <v>100421.42060746235</v>
      </c>
      <c r="H19" s="22">
        <f t="shared" si="3"/>
        <v>103803.46671132298</v>
      </c>
      <c r="I19" s="22">
        <f t="shared" si="4"/>
        <v>111470.44424207408</v>
      </c>
      <c r="J19" s="44">
        <f t="shared" si="5"/>
        <v>3105.817132189557</v>
      </c>
      <c r="K19" s="45">
        <f t="shared" si="6"/>
        <v>3210.4164962264836</v>
      </c>
      <c r="L19" s="46">
        <f t="shared" si="7"/>
        <v>3447.5395126414664</v>
      </c>
      <c r="M19" s="44">
        <f t="shared" si="8"/>
        <v>-3105.817132189557</v>
      </c>
      <c r="N19" s="45">
        <f t="shared" si="9"/>
        <v>-3210.4164962264836</v>
      </c>
      <c r="O19" s="46">
        <f t="shared" si="10"/>
        <v>-3447.5395126414664</v>
      </c>
      <c r="P19" s="40"/>
      <c r="Q19" s="40"/>
      <c r="R19" s="40"/>
    </row>
    <row r="20" spans="1:18">
      <c r="A20" s="9">
        <v>12</v>
      </c>
      <c r="B20" s="5">
        <v>45022</v>
      </c>
      <c r="C20" s="47">
        <v>1</v>
      </c>
      <c r="D20" s="57">
        <v>1.27</v>
      </c>
      <c r="E20" s="58">
        <v>1.5</v>
      </c>
      <c r="F20" s="59">
        <v>2</v>
      </c>
      <c r="G20" s="22">
        <f t="shared" si="2"/>
        <v>104247.47673260666</v>
      </c>
      <c r="H20" s="22">
        <f t="shared" si="3"/>
        <v>108474.62271333252</v>
      </c>
      <c r="I20" s="22">
        <f t="shared" si="4"/>
        <v>118158.67089659853</v>
      </c>
      <c r="J20" s="44">
        <f t="shared" si="5"/>
        <v>3012.6426182238706</v>
      </c>
      <c r="K20" s="45">
        <f t="shared" si="6"/>
        <v>3114.1040013396891</v>
      </c>
      <c r="L20" s="46">
        <f t="shared" si="7"/>
        <v>3344.1133272622224</v>
      </c>
      <c r="M20" s="44">
        <f t="shared" si="8"/>
        <v>3826.056125144316</v>
      </c>
      <c r="N20" s="45">
        <f t="shared" si="9"/>
        <v>4671.1560020095339</v>
      </c>
      <c r="O20" s="46">
        <f t="shared" si="10"/>
        <v>6688.2266545244447</v>
      </c>
      <c r="P20" s="40"/>
      <c r="Q20" s="40"/>
      <c r="R20" s="40"/>
    </row>
    <row r="21" spans="1:18">
      <c r="A21" s="9">
        <v>13</v>
      </c>
      <c r="B21" s="5">
        <v>45029</v>
      </c>
      <c r="C21" s="47">
        <v>1</v>
      </c>
      <c r="D21" s="57">
        <v>-1</v>
      </c>
      <c r="E21" s="58">
        <v>-1</v>
      </c>
      <c r="F21" s="59">
        <v>-1</v>
      </c>
      <c r="G21" s="22">
        <f t="shared" si="2"/>
        <v>101120.05243062846</v>
      </c>
      <c r="H21" s="22">
        <f t="shared" si="3"/>
        <v>105220.38403193254</v>
      </c>
      <c r="I21" s="22">
        <f t="shared" si="4"/>
        <v>114613.91076970058</v>
      </c>
      <c r="J21" s="44">
        <f t="shared" si="5"/>
        <v>3127.4243019781998</v>
      </c>
      <c r="K21" s="45">
        <f t="shared" si="6"/>
        <v>3254.2386813999751</v>
      </c>
      <c r="L21" s="46">
        <f t="shared" si="7"/>
        <v>3544.7601268979556</v>
      </c>
      <c r="M21" s="44">
        <f t="shared" si="8"/>
        <v>-3127.4243019781998</v>
      </c>
      <c r="N21" s="45">
        <f t="shared" si="9"/>
        <v>-3254.2386813999751</v>
      </c>
      <c r="O21" s="46">
        <f t="shared" si="10"/>
        <v>-3544.7601268979556</v>
      </c>
      <c r="P21" s="40"/>
      <c r="Q21" s="40"/>
      <c r="R21" s="40"/>
    </row>
    <row r="22" spans="1:18">
      <c r="A22" s="9">
        <v>14</v>
      </c>
      <c r="B22" s="5">
        <v>45029</v>
      </c>
      <c r="C22" s="47">
        <v>1</v>
      </c>
      <c r="D22" s="57">
        <v>-1</v>
      </c>
      <c r="E22" s="58">
        <v>-1</v>
      </c>
      <c r="F22" s="59">
        <v>-1</v>
      </c>
      <c r="G22" s="22">
        <f t="shared" si="2"/>
        <v>98086.450857709613</v>
      </c>
      <c r="H22" s="22">
        <f t="shared" si="3"/>
        <v>102063.77251097457</v>
      </c>
      <c r="I22" s="22">
        <f t="shared" si="4"/>
        <v>111175.49344660956</v>
      </c>
      <c r="J22" s="44">
        <f t="shared" si="5"/>
        <v>3033.6015729188539</v>
      </c>
      <c r="K22" s="45">
        <f t="shared" si="6"/>
        <v>3156.6115209579762</v>
      </c>
      <c r="L22" s="46">
        <f t="shared" si="7"/>
        <v>3438.4173230910174</v>
      </c>
      <c r="M22" s="44">
        <f t="shared" si="8"/>
        <v>-3033.6015729188539</v>
      </c>
      <c r="N22" s="45">
        <f t="shared" si="9"/>
        <v>-3156.6115209579762</v>
      </c>
      <c r="O22" s="46">
        <f t="shared" si="10"/>
        <v>-3438.4173230910174</v>
      </c>
      <c r="P22" s="40"/>
      <c r="Q22" s="40"/>
      <c r="R22" s="40"/>
    </row>
    <row r="23" spans="1:18">
      <c r="A23" s="9">
        <v>15</v>
      </c>
      <c r="B23" s="5">
        <v>45030</v>
      </c>
      <c r="C23" s="47">
        <v>1</v>
      </c>
      <c r="D23" s="57">
        <v>1.27</v>
      </c>
      <c r="E23" s="58">
        <v>1.5</v>
      </c>
      <c r="F23" s="80">
        <v>2</v>
      </c>
      <c r="G23" s="22">
        <f t="shared" si="2"/>
        <v>101823.54463538835</v>
      </c>
      <c r="H23" s="22">
        <f t="shared" si="3"/>
        <v>106656.64227396842</v>
      </c>
      <c r="I23" s="22">
        <f t="shared" si="4"/>
        <v>117846.02305340613</v>
      </c>
      <c r="J23" s="44">
        <f t="shared" si="5"/>
        <v>2942.5935257312881</v>
      </c>
      <c r="K23" s="45">
        <f t="shared" si="6"/>
        <v>3061.9131753292368</v>
      </c>
      <c r="L23" s="46">
        <f t="shared" si="7"/>
        <v>3335.2648033982864</v>
      </c>
      <c r="M23" s="44">
        <f t="shared" si="8"/>
        <v>3737.0937776787359</v>
      </c>
      <c r="N23" s="45">
        <f t="shared" si="9"/>
        <v>4592.8697629938551</v>
      </c>
      <c r="O23" s="46">
        <f t="shared" si="10"/>
        <v>6670.5296067965728</v>
      </c>
      <c r="P23" s="40"/>
      <c r="Q23" s="40"/>
      <c r="R23" s="40"/>
    </row>
    <row r="24" spans="1:18">
      <c r="A24" s="9">
        <v>16</v>
      </c>
      <c r="B24" s="5">
        <v>39436</v>
      </c>
      <c r="C24" s="47">
        <v>2</v>
      </c>
      <c r="D24" s="57">
        <v>-1</v>
      </c>
      <c r="E24" s="58">
        <v>-1</v>
      </c>
      <c r="F24" s="59">
        <v>-1</v>
      </c>
      <c r="G24" s="22">
        <f t="shared" si="2"/>
        <v>98768.838296326692</v>
      </c>
      <c r="H24" s="22">
        <f t="shared" si="3"/>
        <v>103456.94300574937</v>
      </c>
      <c r="I24" s="22">
        <f t="shared" si="4"/>
        <v>114310.64236180394</v>
      </c>
      <c r="J24" s="44">
        <f t="shared" si="5"/>
        <v>3054.7063390616504</v>
      </c>
      <c r="K24" s="45">
        <f t="shared" si="6"/>
        <v>3199.6992682190526</v>
      </c>
      <c r="L24" s="46">
        <f t="shared" si="7"/>
        <v>3535.3806916021836</v>
      </c>
      <c r="M24" s="44">
        <f t="shared" si="8"/>
        <v>-3054.7063390616504</v>
      </c>
      <c r="N24" s="45">
        <f t="shared" si="9"/>
        <v>-3199.6992682190526</v>
      </c>
      <c r="O24" s="46">
        <f t="shared" si="10"/>
        <v>-3535.3806916021836</v>
      </c>
      <c r="P24" s="40"/>
      <c r="Q24" s="40"/>
      <c r="R24" s="40"/>
    </row>
    <row r="25" spans="1:18">
      <c r="A25" s="9">
        <v>17</v>
      </c>
      <c r="B25" s="5">
        <v>39457</v>
      </c>
      <c r="C25" s="47">
        <v>2</v>
      </c>
      <c r="D25" s="57">
        <v>1.27</v>
      </c>
      <c r="E25" s="58">
        <v>1.5</v>
      </c>
      <c r="F25" s="59">
        <v>2</v>
      </c>
      <c r="G25" s="22">
        <f t="shared" si="2"/>
        <v>102531.93103541674</v>
      </c>
      <c r="H25" s="22">
        <f t="shared" si="3"/>
        <v>108112.50544100809</v>
      </c>
      <c r="I25" s="22">
        <f t="shared" si="4"/>
        <v>121169.28090351218</v>
      </c>
      <c r="J25" s="44">
        <f t="shared" si="5"/>
        <v>2963.0651488898006</v>
      </c>
      <c r="K25" s="45">
        <f t="shared" si="6"/>
        <v>3103.7082901724812</v>
      </c>
      <c r="L25" s="46">
        <f t="shared" si="7"/>
        <v>3429.3192708541183</v>
      </c>
      <c r="M25" s="44">
        <f t="shared" si="8"/>
        <v>3763.092739090047</v>
      </c>
      <c r="N25" s="45">
        <f t="shared" si="9"/>
        <v>4655.562435258722</v>
      </c>
      <c r="O25" s="46">
        <f t="shared" si="10"/>
        <v>6858.6385417082365</v>
      </c>
      <c r="P25" s="40"/>
      <c r="Q25" s="40"/>
      <c r="R25" s="40"/>
    </row>
    <row r="26" spans="1:18">
      <c r="A26" s="9">
        <v>18</v>
      </c>
      <c r="B26" s="5">
        <v>39656</v>
      </c>
      <c r="C26" s="47">
        <v>2</v>
      </c>
      <c r="D26" s="57">
        <v>1.27</v>
      </c>
      <c r="E26" s="58">
        <v>1.5</v>
      </c>
      <c r="F26" s="59">
        <v>2</v>
      </c>
      <c r="G26" s="22">
        <f t="shared" si="2"/>
        <v>106438.39760786612</v>
      </c>
      <c r="H26" s="22">
        <f t="shared" si="3"/>
        <v>112977.56818585345</v>
      </c>
      <c r="I26" s="22">
        <f t="shared" si="4"/>
        <v>128439.4377577229</v>
      </c>
      <c r="J26" s="44">
        <f t="shared" si="5"/>
        <v>3075.9579310625022</v>
      </c>
      <c r="K26" s="45">
        <f t="shared" si="6"/>
        <v>3243.3751632302428</v>
      </c>
      <c r="L26" s="46">
        <f t="shared" si="7"/>
        <v>3635.0784271053653</v>
      </c>
      <c r="M26" s="44">
        <f t="shared" si="8"/>
        <v>3906.466572449378</v>
      </c>
      <c r="N26" s="45">
        <f t="shared" si="9"/>
        <v>4865.0627448453643</v>
      </c>
      <c r="O26" s="46">
        <f t="shared" si="10"/>
        <v>7270.1568542107307</v>
      </c>
      <c r="P26" s="40"/>
      <c r="Q26" s="40"/>
      <c r="R26" s="40"/>
    </row>
    <row r="27" spans="1:18">
      <c r="A27" s="9">
        <v>19</v>
      </c>
      <c r="B27" s="5">
        <v>39679</v>
      </c>
      <c r="C27" s="47">
        <v>2</v>
      </c>
      <c r="D27" s="57">
        <v>-1</v>
      </c>
      <c r="E27" s="58">
        <v>-1</v>
      </c>
      <c r="F27" s="59">
        <v>-1</v>
      </c>
      <c r="G27" s="22">
        <f t="shared" si="2"/>
        <v>103245.24567963014</v>
      </c>
      <c r="H27" s="22">
        <f t="shared" si="3"/>
        <v>109588.24114027785</v>
      </c>
      <c r="I27" s="22">
        <f t="shared" si="4"/>
        <v>124586.25462499121</v>
      </c>
      <c r="J27" s="44">
        <f t="shared" si="5"/>
        <v>3193.1519282359836</v>
      </c>
      <c r="K27" s="45">
        <f t="shared" si="6"/>
        <v>3389.3270455756033</v>
      </c>
      <c r="L27" s="46">
        <f t="shared" si="7"/>
        <v>3853.1831327316868</v>
      </c>
      <c r="M27" s="44">
        <f t="shared" si="8"/>
        <v>-3193.1519282359836</v>
      </c>
      <c r="N27" s="45">
        <f t="shared" si="9"/>
        <v>-3389.3270455756033</v>
      </c>
      <c r="O27" s="46">
        <f t="shared" si="10"/>
        <v>-3853.1831327316868</v>
      </c>
      <c r="P27" s="40"/>
      <c r="Q27" s="40"/>
      <c r="R27" s="40"/>
    </row>
    <row r="28" spans="1:18">
      <c r="A28" s="9">
        <v>20</v>
      </c>
      <c r="B28" s="5">
        <v>39669</v>
      </c>
      <c r="C28" s="47">
        <v>2</v>
      </c>
      <c r="D28" s="57">
        <v>-1</v>
      </c>
      <c r="E28" s="58">
        <v>-1</v>
      </c>
      <c r="F28" s="59">
        <v>-1</v>
      </c>
      <c r="G28" s="22">
        <f t="shared" si="2"/>
        <v>100147.88830924124</v>
      </c>
      <c r="H28" s="22">
        <f t="shared" si="3"/>
        <v>106300.59390606952</v>
      </c>
      <c r="I28" s="22">
        <f t="shared" si="4"/>
        <v>120848.66698624147</v>
      </c>
      <c r="J28" s="44">
        <f t="shared" si="5"/>
        <v>3097.3573703889042</v>
      </c>
      <c r="K28" s="45">
        <f t="shared" si="6"/>
        <v>3287.6472342083352</v>
      </c>
      <c r="L28" s="46">
        <f t="shared" si="7"/>
        <v>3737.587638749736</v>
      </c>
      <c r="M28" s="44">
        <f t="shared" si="8"/>
        <v>-3097.3573703889042</v>
      </c>
      <c r="N28" s="45">
        <f t="shared" si="9"/>
        <v>-3287.6472342083352</v>
      </c>
      <c r="O28" s="46">
        <f t="shared" si="10"/>
        <v>-3737.587638749736</v>
      </c>
      <c r="P28" s="40"/>
      <c r="Q28" s="40"/>
      <c r="R28" s="40"/>
    </row>
    <row r="29" spans="1:18">
      <c r="A29" s="9">
        <v>21</v>
      </c>
      <c r="B29" s="5">
        <v>39713</v>
      </c>
      <c r="C29" s="47">
        <v>2</v>
      </c>
      <c r="D29" s="57">
        <v>1.27</v>
      </c>
      <c r="E29" s="58">
        <v>1.5</v>
      </c>
      <c r="F29" s="80">
        <v>2</v>
      </c>
      <c r="G29" s="22">
        <f t="shared" si="2"/>
        <v>103963.52285382334</v>
      </c>
      <c r="H29" s="22">
        <f t="shared" si="3"/>
        <v>111084.12063184266</v>
      </c>
      <c r="I29" s="22">
        <f t="shared" si="4"/>
        <v>128099.58700541596</v>
      </c>
      <c r="J29" s="44">
        <f t="shared" si="5"/>
        <v>3004.4366492772374</v>
      </c>
      <c r="K29" s="45">
        <f t="shared" si="6"/>
        <v>3189.0178171820858</v>
      </c>
      <c r="L29" s="46">
        <f t="shared" si="7"/>
        <v>3625.4600095872438</v>
      </c>
      <c r="M29" s="44">
        <f t="shared" si="8"/>
        <v>3815.6345445820916</v>
      </c>
      <c r="N29" s="45">
        <f t="shared" si="9"/>
        <v>4783.5267257731284</v>
      </c>
      <c r="O29" s="46">
        <f t="shared" si="10"/>
        <v>7250.9200191744876</v>
      </c>
      <c r="P29" s="40"/>
      <c r="Q29" s="40"/>
      <c r="R29" s="40"/>
    </row>
    <row r="30" spans="1:18">
      <c r="A30" s="9">
        <v>22</v>
      </c>
      <c r="B30" s="5">
        <v>39717</v>
      </c>
      <c r="C30" s="47">
        <v>2</v>
      </c>
      <c r="D30" s="57">
        <v>1.27</v>
      </c>
      <c r="E30" s="58">
        <v>1.5</v>
      </c>
      <c r="F30" s="80">
        <v>2</v>
      </c>
      <c r="G30" s="22">
        <f t="shared" si="2"/>
        <v>107924.533074554</v>
      </c>
      <c r="H30" s="22">
        <f t="shared" si="3"/>
        <v>116082.90606027558</v>
      </c>
      <c r="I30" s="22">
        <f t="shared" si="4"/>
        <v>135785.56222574093</v>
      </c>
      <c r="J30" s="44">
        <f t="shared" si="5"/>
        <v>3118.9056856146999</v>
      </c>
      <c r="K30" s="45">
        <f t="shared" si="6"/>
        <v>3332.5236189552797</v>
      </c>
      <c r="L30" s="46">
        <f t="shared" si="7"/>
        <v>3842.9876101624786</v>
      </c>
      <c r="M30" s="44">
        <f t="shared" si="8"/>
        <v>3961.0102207306691</v>
      </c>
      <c r="N30" s="45">
        <f t="shared" si="9"/>
        <v>4998.7854284329196</v>
      </c>
      <c r="O30" s="46">
        <f t="shared" si="10"/>
        <v>7685.9752203249573</v>
      </c>
      <c r="P30" s="40"/>
      <c r="Q30" s="40"/>
      <c r="R30" s="40"/>
    </row>
    <row r="31" spans="1:18">
      <c r="A31" s="9">
        <v>23</v>
      </c>
      <c r="B31" s="5">
        <v>39720</v>
      </c>
      <c r="C31" s="47">
        <v>2</v>
      </c>
      <c r="D31" s="57">
        <v>1.27</v>
      </c>
      <c r="E31" s="58">
        <v>1.5</v>
      </c>
      <c r="F31" s="59">
        <v>2</v>
      </c>
      <c r="G31" s="22">
        <f t="shared" si="2"/>
        <v>112036.4577846945</v>
      </c>
      <c r="H31" s="22">
        <f t="shared" si="3"/>
        <v>121306.63683298798</v>
      </c>
      <c r="I31" s="22">
        <f t="shared" si="4"/>
        <v>143932.69595928537</v>
      </c>
      <c r="J31" s="44">
        <f t="shared" si="5"/>
        <v>3237.7359922366199</v>
      </c>
      <c r="K31" s="45">
        <f t="shared" si="6"/>
        <v>3482.487181808267</v>
      </c>
      <c r="L31" s="46">
        <f t="shared" si="7"/>
        <v>4073.5668667722275</v>
      </c>
      <c r="M31" s="44">
        <f t="shared" si="8"/>
        <v>4111.9247101405072</v>
      </c>
      <c r="N31" s="45">
        <f t="shared" si="9"/>
        <v>5223.7307727124007</v>
      </c>
      <c r="O31" s="46">
        <f t="shared" si="10"/>
        <v>8147.133733544455</v>
      </c>
      <c r="P31" s="40"/>
      <c r="Q31" s="40"/>
      <c r="R31" s="40"/>
    </row>
    <row r="32" spans="1:18">
      <c r="A32" s="9">
        <v>24</v>
      </c>
      <c r="B32" s="5">
        <v>39731</v>
      </c>
      <c r="C32" s="47">
        <v>2</v>
      </c>
      <c r="D32" s="57">
        <v>-1</v>
      </c>
      <c r="E32" s="58">
        <v>-1</v>
      </c>
      <c r="F32" s="59">
        <v>-1</v>
      </c>
      <c r="G32" s="22">
        <f t="shared" si="2"/>
        <v>108675.36405115367</v>
      </c>
      <c r="H32" s="22">
        <f t="shared" si="3"/>
        <v>117667.43772799833</v>
      </c>
      <c r="I32" s="22">
        <f t="shared" si="4"/>
        <v>139614.71508050681</v>
      </c>
      <c r="J32" s="44">
        <f t="shared" si="5"/>
        <v>3361.0937335408348</v>
      </c>
      <c r="K32" s="45">
        <f t="shared" si="6"/>
        <v>3639.1991049896392</v>
      </c>
      <c r="L32" s="46">
        <f t="shared" si="7"/>
        <v>4317.9808787785605</v>
      </c>
      <c r="M32" s="44">
        <f t="shared" si="8"/>
        <v>-3361.0937335408348</v>
      </c>
      <c r="N32" s="45">
        <f t="shared" si="9"/>
        <v>-3639.1991049896392</v>
      </c>
      <c r="O32" s="46">
        <f t="shared" si="10"/>
        <v>-4317.9808787785605</v>
      </c>
      <c r="P32" s="40"/>
      <c r="Q32" s="40"/>
      <c r="R32" s="40"/>
    </row>
    <row r="33" spans="1:18">
      <c r="A33" s="9">
        <v>25</v>
      </c>
      <c r="B33" s="5">
        <v>39742</v>
      </c>
      <c r="C33" s="47">
        <v>2</v>
      </c>
      <c r="D33" s="57">
        <v>1.27</v>
      </c>
      <c r="E33" s="58">
        <v>1.5</v>
      </c>
      <c r="F33" s="59">
        <v>2</v>
      </c>
      <c r="G33" s="22">
        <f t="shared" si="2"/>
        <v>112815.89542150262</v>
      </c>
      <c r="H33" s="22">
        <f t="shared" si="3"/>
        <v>122962.47242575826</v>
      </c>
      <c r="I33" s="22">
        <f t="shared" si="4"/>
        <v>147991.59798533723</v>
      </c>
      <c r="J33" s="44">
        <f t="shared" si="5"/>
        <v>3260.2609215346097</v>
      </c>
      <c r="K33" s="45">
        <f t="shared" si="6"/>
        <v>3530.0231318399497</v>
      </c>
      <c r="L33" s="46">
        <f t="shared" si="7"/>
        <v>4188.4414524152044</v>
      </c>
      <c r="M33" s="44">
        <f t="shared" si="8"/>
        <v>4140.5313703489546</v>
      </c>
      <c r="N33" s="45">
        <f t="shared" si="9"/>
        <v>5295.0346977599247</v>
      </c>
      <c r="O33" s="46">
        <f t="shared" si="10"/>
        <v>8376.8829048304087</v>
      </c>
      <c r="P33" s="40"/>
      <c r="Q33" s="40"/>
      <c r="R33" s="40"/>
    </row>
    <row r="34" spans="1:18">
      <c r="A34" s="9">
        <v>26</v>
      </c>
      <c r="B34" s="5">
        <v>39757</v>
      </c>
      <c r="C34" s="47">
        <v>2</v>
      </c>
      <c r="D34" s="57">
        <v>1.27</v>
      </c>
      <c r="E34" s="58">
        <v>1.5</v>
      </c>
      <c r="F34" s="80">
        <v>2</v>
      </c>
      <c r="G34" s="22">
        <f t="shared" si="2"/>
        <v>117114.18103706186</v>
      </c>
      <c r="H34" s="22">
        <f t="shared" si="3"/>
        <v>128495.78368491738</v>
      </c>
      <c r="I34" s="22">
        <f t="shared" si="4"/>
        <v>156871.09386445745</v>
      </c>
      <c r="J34" s="44">
        <f t="shared" si="5"/>
        <v>3384.4768626450782</v>
      </c>
      <c r="K34" s="45">
        <f t="shared" si="6"/>
        <v>3688.8741727727474</v>
      </c>
      <c r="L34" s="46">
        <f t="shared" si="7"/>
        <v>4439.7479395601167</v>
      </c>
      <c r="M34" s="44">
        <f t="shared" si="8"/>
        <v>4298.285615559249</v>
      </c>
      <c r="N34" s="45">
        <f t="shared" si="9"/>
        <v>5533.3112591591216</v>
      </c>
      <c r="O34" s="46">
        <f t="shared" si="10"/>
        <v>8879.4958791202334</v>
      </c>
      <c r="P34" s="40"/>
      <c r="Q34" s="40"/>
      <c r="R34" s="40"/>
    </row>
    <row r="35" spans="1:18">
      <c r="A35" s="9">
        <v>27</v>
      </c>
      <c r="B35" s="5">
        <v>39758</v>
      </c>
      <c r="C35" s="47">
        <v>2</v>
      </c>
      <c r="D35" s="57">
        <v>1.27</v>
      </c>
      <c r="E35" s="58">
        <v>1.5</v>
      </c>
      <c r="F35" s="80">
        <v>2</v>
      </c>
      <c r="G35" s="22">
        <f t="shared" si="2"/>
        <v>121576.23133457392</v>
      </c>
      <c r="H35" s="22">
        <f t="shared" si="3"/>
        <v>134278.09395073866</v>
      </c>
      <c r="I35" s="22">
        <f t="shared" si="4"/>
        <v>166283.35949632491</v>
      </c>
      <c r="J35" s="44">
        <f t="shared" si="5"/>
        <v>3513.4254311118557</v>
      </c>
      <c r="K35" s="45">
        <f t="shared" si="6"/>
        <v>3854.8735105475212</v>
      </c>
      <c r="L35" s="46">
        <f t="shared" si="7"/>
        <v>4706.1328159337236</v>
      </c>
      <c r="M35" s="44">
        <f t="shared" si="8"/>
        <v>4462.0502975120571</v>
      </c>
      <c r="N35" s="45">
        <f t="shared" si="9"/>
        <v>5782.310265821282</v>
      </c>
      <c r="O35" s="46">
        <f t="shared" si="10"/>
        <v>9412.2656318674472</v>
      </c>
      <c r="P35" s="40"/>
      <c r="Q35" s="40"/>
      <c r="R35" s="40"/>
    </row>
    <row r="36" spans="1:18">
      <c r="A36" s="9">
        <v>28</v>
      </c>
      <c r="B36" s="5">
        <v>39759</v>
      </c>
      <c r="C36" s="47">
        <v>2</v>
      </c>
      <c r="D36" s="57">
        <v>-1</v>
      </c>
      <c r="E36" s="58">
        <v>-1</v>
      </c>
      <c r="F36" s="59">
        <v>-1</v>
      </c>
      <c r="G36" s="22">
        <f t="shared" si="2"/>
        <v>117928.94439453671</v>
      </c>
      <c r="H36" s="22">
        <f t="shared" si="3"/>
        <v>130249.75113221651</v>
      </c>
      <c r="I36" s="22">
        <f t="shared" si="4"/>
        <v>161294.85871143517</v>
      </c>
      <c r="J36" s="44">
        <f t="shared" si="5"/>
        <v>3647.2869400372174</v>
      </c>
      <c r="K36" s="45">
        <f t="shared" si="6"/>
        <v>4028.3428185221596</v>
      </c>
      <c r="L36" s="46">
        <f t="shared" si="7"/>
        <v>4988.5007848897467</v>
      </c>
      <c r="M36" s="44">
        <f t="shared" si="8"/>
        <v>-3647.2869400372174</v>
      </c>
      <c r="N36" s="45">
        <f t="shared" si="9"/>
        <v>-4028.3428185221596</v>
      </c>
      <c r="O36" s="46">
        <f t="shared" si="10"/>
        <v>-4988.5007848897467</v>
      </c>
      <c r="P36" s="40"/>
      <c r="Q36" s="40"/>
      <c r="R36" s="40"/>
    </row>
    <row r="37" spans="1:18">
      <c r="A37" s="9">
        <v>29</v>
      </c>
      <c r="B37" s="5">
        <v>39764</v>
      </c>
      <c r="C37" s="47">
        <v>2</v>
      </c>
      <c r="D37" s="57">
        <v>1.27</v>
      </c>
      <c r="E37" s="58">
        <v>1.5</v>
      </c>
      <c r="F37" s="59">
        <v>2</v>
      </c>
      <c r="G37" s="22">
        <f t="shared" si="2"/>
        <v>122422.03717596855</v>
      </c>
      <c r="H37" s="22">
        <f t="shared" si="3"/>
        <v>136110.98993316625</v>
      </c>
      <c r="I37" s="22">
        <f t="shared" si="4"/>
        <v>170972.55023412127</v>
      </c>
      <c r="J37" s="44">
        <f t="shared" si="5"/>
        <v>3537.8683318361013</v>
      </c>
      <c r="K37" s="45">
        <f t="shared" si="6"/>
        <v>3907.4925339664951</v>
      </c>
      <c r="L37" s="46">
        <f t="shared" si="7"/>
        <v>4838.8457613430546</v>
      </c>
      <c r="M37" s="44">
        <f t="shared" si="8"/>
        <v>4493.0927814318484</v>
      </c>
      <c r="N37" s="45">
        <f t="shared" si="9"/>
        <v>5861.2388009497427</v>
      </c>
      <c r="O37" s="46">
        <f t="shared" si="10"/>
        <v>9677.6915226861092</v>
      </c>
      <c r="P37" s="40"/>
      <c r="Q37" s="40"/>
      <c r="R37" s="40"/>
    </row>
    <row r="38" spans="1:18">
      <c r="A38" s="9">
        <v>30</v>
      </c>
      <c r="B38" s="5">
        <v>39766</v>
      </c>
      <c r="C38" s="47">
        <v>2</v>
      </c>
      <c r="D38" s="57">
        <v>-1</v>
      </c>
      <c r="E38" s="58">
        <v>-1</v>
      </c>
      <c r="F38" s="59">
        <v>-1</v>
      </c>
      <c r="G38" s="22">
        <f t="shared" si="2"/>
        <v>118749.37606068949</v>
      </c>
      <c r="H38" s="22">
        <f t="shared" si="3"/>
        <v>132027.66023517126</v>
      </c>
      <c r="I38" s="22">
        <f t="shared" si="4"/>
        <v>165843.37372709764</v>
      </c>
      <c r="J38" s="44">
        <f t="shared" si="5"/>
        <v>3672.6611152790565</v>
      </c>
      <c r="K38" s="45">
        <f t="shared" si="6"/>
        <v>4083.3296979949873</v>
      </c>
      <c r="L38" s="46">
        <f t="shared" si="7"/>
        <v>5129.1765070236379</v>
      </c>
      <c r="M38" s="44">
        <f t="shared" si="8"/>
        <v>-3672.6611152790565</v>
      </c>
      <c r="N38" s="45">
        <f t="shared" si="9"/>
        <v>-4083.3296979949873</v>
      </c>
      <c r="O38" s="46">
        <f t="shared" si="10"/>
        <v>-5129.1765070236379</v>
      </c>
      <c r="P38" s="40"/>
      <c r="Q38" s="40"/>
      <c r="R38" s="40"/>
    </row>
    <row r="39" spans="1:18">
      <c r="A39" s="9">
        <v>31</v>
      </c>
      <c r="B39" s="5">
        <v>39769</v>
      </c>
      <c r="C39" s="47">
        <v>1</v>
      </c>
      <c r="D39" s="57">
        <v>-1</v>
      </c>
      <c r="E39" s="60">
        <v>-1</v>
      </c>
      <c r="F39" s="59">
        <v>-1</v>
      </c>
      <c r="G39" s="22">
        <f t="shared" si="2"/>
        <v>115186.89477886881</v>
      </c>
      <c r="H39" s="22">
        <f t="shared" si="3"/>
        <v>128066.83042811613</v>
      </c>
      <c r="I39" s="22">
        <f t="shared" si="4"/>
        <v>160868.0725152847</v>
      </c>
      <c r="J39" s="44">
        <f t="shared" si="5"/>
        <v>3562.4812818206847</v>
      </c>
      <c r="K39" s="45">
        <f t="shared" si="6"/>
        <v>3960.8298070551377</v>
      </c>
      <c r="L39" s="46">
        <f t="shared" si="7"/>
        <v>4975.3012118129291</v>
      </c>
      <c r="M39" s="44">
        <f t="shared" si="8"/>
        <v>-3562.4812818206847</v>
      </c>
      <c r="N39" s="45">
        <f t="shared" si="9"/>
        <v>-3960.8298070551377</v>
      </c>
      <c r="O39" s="46">
        <f t="shared" si="10"/>
        <v>-4975.3012118129291</v>
      </c>
      <c r="P39" s="40"/>
      <c r="Q39" s="40"/>
      <c r="R39" s="40"/>
    </row>
    <row r="40" spans="1:18">
      <c r="A40" s="9">
        <v>32</v>
      </c>
      <c r="B40" s="5">
        <v>39777</v>
      </c>
      <c r="C40" s="47">
        <v>2</v>
      </c>
      <c r="D40" s="57">
        <v>-1</v>
      </c>
      <c r="E40" s="60">
        <v>-1</v>
      </c>
      <c r="F40" s="59">
        <v>-1</v>
      </c>
      <c r="G40" s="22">
        <f t="shared" si="2"/>
        <v>111731.28793550274</v>
      </c>
      <c r="H40" s="22">
        <f t="shared" si="3"/>
        <v>124224.82551527265</v>
      </c>
      <c r="I40" s="22">
        <f t="shared" si="4"/>
        <v>156042.03033982616</v>
      </c>
      <c r="J40" s="44">
        <f t="shared" si="5"/>
        <v>3455.6068433660644</v>
      </c>
      <c r="K40" s="45">
        <f t="shared" si="6"/>
        <v>3842.0049128434835</v>
      </c>
      <c r="L40" s="46">
        <f t="shared" si="7"/>
        <v>4826.0421754585404</v>
      </c>
      <c r="M40" s="44">
        <f t="shared" si="8"/>
        <v>-3455.6068433660644</v>
      </c>
      <c r="N40" s="45">
        <f t="shared" si="9"/>
        <v>-3842.0049128434835</v>
      </c>
      <c r="O40" s="46">
        <f t="shared" si="10"/>
        <v>-4826.0421754585404</v>
      </c>
      <c r="P40" s="40"/>
      <c r="Q40" s="40"/>
      <c r="R40" s="40"/>
    </row>
    <row r="41" spans="1:18">
      <c r="A41" s="9">
        <v>33</v>
      </c>
      <c r="B41" s="5">
        <v>39799</v>
      </c>
      <c r="C41" s="47">
        <v>2</v>
      </c>
      <c r="D41" s="57">
        <v>1.27</v>
      </c>
      <c r="E41" s="60">
        <v>1.5</v>
      </c>
      <c r="F41" s="80">
        <v>2</v>
      </c>
      <c r="G41" s="22">
        <f t="shared" si="2"/>
        <v>115988.25000584539</v>
      </c>
      <c r="H41" s="22">
        <f t="shared" si="3"/>
        <v>129814.94266345992</v>
      </c>
      <c r="I41" s="22">
        <f t="shared" si="4"/>
        <v>165404.55216021574</v>
      </c>
      <c r="J41" s="44">
        <f t="shared" si="5"/>
        <v>3351.9386380650822</v>
      </c>
      <c r="K41" s="45">
        <f t="shared" si="6"/>
        <v>3726.7447654581792</v>
      </c>
      <c r="L41" s="46">
        <f t="shared" si="7"/>
        <v>4681.2609101947846</v>
      </c>
      <c r="M41" s="44">
        <f t="shared" si="8"/>
        <v>4256.9620703426544</v>
      </c>
      <c r="N41" s="45">
        <f t="shared" si="9"/>
        <v>5590.1171481872689</v>
      </c>
      <c r="O41" s="46">
        <f t="shared" si="10"/>
        <v>9362.5218203895693</v>
      </c>
      <c r="P41" s="40"/>
      <c r="Q41" s="40"/>
      <c r="R41" s="40"/>
    </row>
    <row r="42" spans="1:18">
      <c r="A42" s="9">
        <v>34</v>
      </c>
      <c r="B42" s="5">
        <v>39801</v>
      </c>
      <c r="C42" s="47">
        <v>2</v>
      </c>
      <c r="D42" s="57">
        <v>-1</v>
      </c>
      <c r="E42" s="60">
        <v>-1</v>
      </c>
      <c r="F42" s="80">
        <v>-1</v>
      </c>
      <c r="G42" s="22">
        <f t="shared" si="2"/>
        <v>112508.60250567003</v>
      </c>
      <c r="H42" s="22">
        <f t="shared" si="3"/>
        <v>125920.49438355613</v>
      </c>
      <c r="I42" s="22">
        <f t="shared" si="4"/>
        <v>160442.41559540926</v>
      </c>
      <c r="J42" s="44">
        <f t="shared" si="5"/>
        <v>3479.6475001753615</v>
      </c>
      <c r="K42" s="45">
        <f t="shared" si="6"/>
        <v>3894.4482799037974</v>
      </c>
      <c r="L42" s="46">
        <f t="shared" si="7"/>
        <v>4962.1365648064721</v>
      </c>
      <c r="M42" s="44">
        <f>IF(D42="","",J42*D42)</f>
        <v>-3479.6475001753615</v>
      </c>
      <c r="N42" s="45">
        <f t="shared" si="9"/>
        <v>-3894.4482799037974</v>
      </c>
      <c r="O42" s="46">
        <f t="shared" si="10"/>
        <v>-4962.1365648064721</v>
      </c>
      <c r="P42" s="40"/>
      <c r="Q42" s="40"/>
      <c r="R42" s="40"/>
    </row>
    <row r="43" spans="1:18">
      <c r="A43" s="3">
        <v>35</v>
      </c>
      <c r="B43" s="5">
        <v>39804</v>
      </c>
      <c r="C43" s="47">
        <v>1</v>
      </c>
      <c r="D43" s="57">
        <v>1.27</v>
      </c>
      <c r="E43" s="60">
        <v>1.5</v>
      </c>
      <c r="F43" s="59">
        <v>2</v>
      </c>
      <c r="G43" s="22">
        <f>IF(D43="","",G42+M43)</f>
        <v>116795.18026113606</v>
      </c>
      <c r="H43" s="22">
        <f>IF(E43="","",H42+N43)</f>
        <v>131586.91663081615</v>
      </c>
      <c r="I43" s="22">
        <f>IF(F43="","",I42+O43)</f>
        <v>170068.96053113381</v>
      </c>
      <c r="J43" s="44">
        <f t="shared" si="5"/>
        <v>3375.2580751701007</v>
      </c>
      <c r="K43" s="45">
        <f t="shared" si="6"/>
        <v>3777.6148315066839</v>
      </c>
      <c r="L43" s="46">
        <f t="shared" si="7"/>
        <v>4813.2724678622772</v>
      </c>
      <c r="M43" s="44">
        <f t="shared" si="8"/>
        <v>4286.5777554660281</v>
      </c>
      <c r="N43" s="45">
        <f t="shared" si="9"/>
        <v>5666.4222472600259</v>
      </c>
      <c r="O43" s="46">
        <f t="shared" si="10"/>
        <v>9626.5449357245543</v>
      </c>
    </row>
    <row r="44" spans="1:18">
      <c r="A44" s="9">
        <v>36</v>
      </c>
      <c r="B44" s="5">
        <v>39811</v>
      </c>
      <c r="C44" s="47">
        <v>2</v>
      </c>
      <c r="D44" s="57">
        <v>-1</v>
      </c>
      <c r="E44" s="60">
        <v>-1</v>
      </c>
      <c r="F44" s="59">
        <v>-1</v>
      </c>
      <c r="G44" s="22">
        <f t="shared" ref="G44:G58" si="11">IF(D44="","",G43+M44)</f>
        <v>113291.32485330198</v>
      </c>
      <c r="H44" s="22">
        <f t="shared" ref="H44:H58" si="12">IF(E44="","",H43+N44)</f>
        <v>127639.30913189167</v>
      </c>
      <c r="I44" s="22">
        <f t="shared" ref="I44:I58" si="13">IF(F44="","",I43+O44)</f>
        <v>164966.8917151998</v>
      </c>
      <c r="J44" s="44">
        <f>IF(G43="","",G43*0.03)</f>
        <v>3503.8554078340817</v>
      </c>
      <c r="K44" s="45">
        <f t="shared" si="6"/>
        <v>3947.6074989244844</v>
      </c>
      <c r="L44" s="46">
        <f t="shared" si="7"/>
        <v>5102.0688159340143</v>
      </c>
      <c r="M44" s="44">
        <f>IF(D44="","",J44*D44)</f>
        <v>-3503.8554078340817</v>
      </c>
      <c r="N44" s="45">
        <f t="shared" si="9"/>
        <v>-3947.6074989244844</v>
      </c>
      <c r="O44" s="46">
        <f t="shared" si="10"/>
        <v>-5102.0688159340143</v>
      </c>
    </row>
    <row r="45" spans="1:18">
      <c r="A45" s="9">
        <v>37</v>
      </c>
      <c r="B45" s="5">
        <v>39812</v>
      </c>
      <c r="C45" s="47">
        <v>2</v>
      </c>
      <c r="D45" s="57">
        <v>-1</v>
      </c>
      <c r="E45" s="58">
        <v>-1</v>
      </c>
      <c r="F45" s="59">
        <v>-1</v>
      </c>
      <c r="G45" s="22">
        <f t="shared" si="11"/>
        <v>109892.58510770292</v>
      </c>
      <c r="H45" s="22">
        <f t="shared" si="12"/>
        <v>123810.12985793492</v>
      </c>
      <c r="I45" s="22">
        <f t="shared" si="13"/>
        <v>160017.8849637438</v>
      </c>
      <c r="J45" s="44">
        <f t="shared" si="5"/>
        <v>3398.7397455990595</v>
      </c>
      <c r="K45" s="45">
        <f t="shared" si="6"/>
        <v>3829.17927395675</v>
      </c>
      <c r="L45" s="46">
        <f t="shared" si="7"/>
        <v>4949.0067514559942</v>
      </c>
      <c r="M45" s="44">
        <f t="shared" si="8"/>
        <v>-3398.7397455990595</v>
      </c>
      <c r="N45" s="45">
        <f t="shared" si="9"/>
        <v>-3829.17927395675</v>
      </c>
      <c r="O45" s="46">
        <f t="shared" si="10"/>
        <v>-4949.0067514559942</v>
      </c>
    </row>
    <row r="46" spans="1:18">
      <c r="A46" s="9">
        <v>38</v>
      </c>
      <c r="B46" s="5">
        <v>39812</v>
      </c>
      <c r="C46" s="47">
        <v>2</v>
      </c>
      <c r="D46" s="57">
        <v>-1</v>
      </c>
      <c r="E46" s="58">
        <v>-1</v>
      </c>
      <c r="F46" s="59">
        <v>-1</v>
      </c>
      <c r="G46" s="22">
        <f t="shared" si="11"/>
        <v>106595.80755447183</v>
      </c>
      <c r="H46" s="22">
        <f t="shared" si="12"/>
        <v>120095.82596219688</v>
      </c>
      <c r="I46" s="22">
        <f t="shared" si="13"/>
        <v>155217.34841483147</v>
      </c>
      <c r="J46" s="44">
        <f t="shared" si="5"/>
        <v>3296.7775532310875</v>
      </c>
      <c r="K46" s="45">
        <f t="shared" si="6"/>
        <v>3714.3038957380477</v>
      </c>
      <c r="L46" s="46">
        <f t="shared" si="7"/>
        <v>4800.5365489123133</v>
      </c>
      <c r="M46" s="44">
        <f t="shared" si="8"/>
        <v>-3296.7775532310875</v>
      </c>
      <c r="N46" s="45">
        <f t="shared" si="9"/>
        <v>-3714.3038957380477</v>
      </c>
      <c r="O46" s="46">
        <f t="shared" si="10"/>
        <v>-4800.5365489123133</v>
      </c>
    </row>
    <row r="47" spans="1:18">
      <c r="A47" s="9">
        <v>39</v>
      </c>
      <c r="B47" s="5">
        <v>39812</v>
      </c>
      <c r="C47" s="47">
        <v>1</v>
      </c>
      <c r="D47" s="57">
        <v>-1</v>
      </c>
      <c r="E47" s="58">
        <v>-1</v>
      </c>
      <c r="F47" s="59">
        <v>-1</v>
      </c>
      <c r="G47" s="22">
        <f t="shared" si="11"/>
        <v>103397.93332783767</v>
      </c>
      <c r="H47" s="22">
        <f t="shared" si="12"/>
        <v>116492.95118333097</v>
      </c>
      <c r="I47" s="22">
        <f t="shared" si="13"/>
        <v>150560.82796238654</v>
      </c>
      <c r="J47" s="44">
        <f t="shared" si="5"/>
        <v>3197.8742266341546</v>
      </c>
      <c r="K47" s="45">
        <f t="shared" si="6"/>
        <v>3602.8747788659061</v>
      </c>
      <c r="L47" s="46">
        <f t="shared" si="7"/>
        <v>4656.5204524449437</v>
      </c>
      <c r="M47" s="44">
        <f t="shared" si="8"/>
        <v>-3197.8742266341546</v>
      </c>
      <c r="N47" s="45">
        <f t="shared" si="9"/>
        <v>-3602.8747788659061</v>
      </c>
      <c r="O47" s="46">
        <f t="shared" si="10"/>
        <v>-4656.5204524449437</v>
      </c>
    </row>
    <row r="48" spans="1:18">
      <c r="A48" s="9">
        <v>40</v>
      </c>
      <c r="B48" s="5">
        <v>39812</v>
      </c>
      <c r="C48" s="47">
        <v>1</v>
      </c>
      <c r="D48" s="57">
        <v>-1</v>
      </c>
      <c r="E48" s="58">
        <v>-1</v>
      </c>
      <c r="F48" s="59">
        <v>-1</v>
      </c>
      <c r="G48" s="22">
        <f t="shared" si="11"/>
        <v>100295.99532800254</v>
      </c>
      <c r="H48" s="22">
        <f t="shared" si="12"/>
        <v>112998.16264783104</v>
      </c>
      <c r="I48" s="22">
        <f t="shared" si="13"/>
        <v>146044.00312351494</v>
      </c>
      <c r="J48" s="44">
        <f t="shared" si="5"/>
        <v>3101.9379998351301</v>
      </c>
      <c r="K48" s="45">
        <f t="shared" si="6"/>
        <v>3494.7885354999289</v>
      </c>
      <c r="L48" s="46">
        <f t="shared" si="7"/>
        <v>4516.8248388715956</v>
      </c>
      <c r="M48" s="44">
        <f t="shared" si="8"/>
        <v>-3101.9379998351301</v>
      </c>
      <c r="N48" s="45">
        <f t="shared" si="9"/>
        <v>-3494.7885354999289</v>
      </c>
      <c r="O48" s="46">
        <f t="shared" si="10"/>
        <v>-4516.8248388715956</v>
      </c>
    </row>
    <row r="49" spans="1:15">
      <c r="A49" s="9">
        <v>41</v>
      </c>
      <c r="B49" s="5">
        <v>39825</v>
      </c>
      <c r="C49" s="47">
        <v>2</v>
      </c>
      <c r="D49" s="57">
        <v>1.27</v>
      </c>
      <c r="E49" s="58">
        <v>1.5</v>
      </c>
      <c r="F49" s="59">
        <v>2</v>
      </c>
      <c r="G49" s="22">
        <f t="shared" si="11"/>
        <v>104117.27274999944</v>
      </c>
      <c r="H49" s="22">
        <f t="shared" si="12"/>
        <v>118083.07996698344</v>
      </c>
      <c r="I49" s="22">
        <f t="shared" si="13"/>
        <v>154806.64331092584</v>
      </c>
      <c r="J49" s="44">
        <f t="shared" si="5"/>
        <v>3008.8798598400758</v>
      </c>
      <c r="K49" s="45">
        <f t="shared" si="6"/>
        <v>3389.944879434931</v>
      </c>
      <c r="L49" s="46">
        <f t="shared" si="7"/>
        <v>4381.320093705448</v>
      </c>
      <c r="M49" s="44">
        <f t="shared" si="8"/>
        <v>3821.2774219968965</v>
      </c>
      <c r="N49" s="45">
        <f t="shared" si="9"/>
        <v>5084.9173191523969</v>
      </c>
      <c r="O49" s="46">
        <f t="shared" si="10"/>
        <v>8762.640187410896</v>
      </c>
    </row>
    <row r="50" spans="1:15">
      <c r="A50" s="9">
        <v>42</v>
      </c>
      <c r="B50" s="5">
        <v>39829</v>
      </c>
      <c r="C50" s="47">
        <v>1</v>
      </c>
      <c r="D50" s="57">
        <v>1.27</v>
      </c>
      <c r="E50" s="58">
        <v>1.5</v>
      </c>
      <c r="F50" s="59">
        <v>2</v>
      </c>
      <c r="G50" s="22">
        <f t="shared" si="11"/>
        <v>108084.14084177441</v>
      </c>
      <c r="H50" s="22">
        <f t="shared" si="12"/>
        <v>123396.8185654977</v>
      </c>
      <c r="I50" s="22">
        <f t="shared" si="13"/>
        <v>164095.0419095814</v>
      </c>
      <c r="J50" s="44">
        <f t="shared" si="5"/>
        <v>3123.5181824999831</v>
      </c>
      <c r="K50" s="45">
        <f t="shared" si="6"/>
        <v>3542.4923990095031</v>
      </c>
      <c r="L50" s="46">
        <f t="shared" si="7"/>
        <v>4644.1992993277745</v>
      </c>
      <c r="M50" s="44">
        <f t="shared" si="8"/>
        <v>3966.8680917749784</v>
      </c>
      <c r="N50" s="45">
        <f t="shared" si="9"/>
        <v>5313.7385985142546</v>
      </c>
      <c r="O50" s="46">
        <f t="shared" si="10"/>
        <v>9288.398598655549</v>
      </c>
    </row>
    <row r="51" spans="1:15">
      <c r="A51" s="9">
        <v>43</v>
      </c>
      <c r="B51" s="5">
        <v>39841</v>
      </c>
      <c r="C51" s="47">
        <v>1</v>
      </c>
      <c r="D51" s="57">
        <v>-1</v>
      </c>
      <c r="E51" s="58">
        <v>-1</v>
      </c>
      <c r="F51" s="80">
        <v>-1</v>
      </c>
      <c r="G51" s="22">
        <f t="shared" si="11"/>
        <v>104841.61661652118</v>
      </c>
      <c r="H51" s="22">
        <f t="shared" si="12"/>
        <v>119694.91400853277</v>
      </c>
      <c r="I51" s="22">
        <f t="shared" si="13"/>
        <v>159172.19065229397</v>
      </c>
      <c r="J51" s="44">
        <f t="shared" si="5"/>
        <v>3242.5242252532321</v>
      </c>
      <c r="K51" s="45">
        <f t="shared" si="6"/>
        <v>3701.9045569649306</v>
      </c>
      <c r="L51" s="46">
        <f t="shared" si="7"/>
        <v>4922.8512572874415</v>
      </c>
      <c r="M51" s="44">
        <f t="shared" si="8"/>
        <v>-3242.5242252532321</v>
      </c>
      <c r="N51" s="45">
        <f t="shared" si="9"/>
        <v>-3701.9045569649306</v>
      </c>
      <c r="O51" s="46">
        <f t="shared" si="10"/>
        <v>-4922.8512572874415</v>
      </c>
    </row>
    <row r="52" spans="1:15">
      <c r="A52" s="9">
        <v>44</v>
      </c>
      <c r="B52" s="5">
        <v>39857</v>
      </c>
      <c r="C52" s="47">
        <v>1</v>
      </c>
      <c r="D52" s="57">
        <v>1.27</v>
      </c>
      <c r="E52" s="58">
        <v>1.5</v>
      </c>
      <c r="F52" s="59">
        <v>2</v>
      </c>
      <c r="G52" s="22">
        <f t="shared" si="11"/>
        <v>108836.08220961063</v>
      </c>
      <c r="H52" s="22">
        <f t="shared" si="12"/>
        <v>125081.18513891674</v>
      </c>
      <c r="I52" s="22">
        <f t="shared" si="13"/>
        <v>168722.5220914316</v>
      </c>
      <c r="J52" s="44">
        <f t="shared" si="5"/>
        <v>3145.248498495635</v>
      </c>
      <c r="K52" s="45">
        <f t="shared" si="6"/>
        <v>3590.8474202559828</v>
      </c>
      <c r="L52" s="46">
        <f t="shared" si="7"/>
        <v>4775.1657195688185</v>
      </c>
      <c r="M52" s="44">
        <f t="shared" si="8"/>
        <v>3994.4655930894564</v>
      </c>
      <c r="N52" s="45">
        <f t="shared" si="9"/>
        <v>5386.2711303839742</v>
      </c>
      <c r="O52" s="46">
        <f t="shared" si="10"/>
        <v>9550.3314391376371</v>
      </c>
    </row>
    <row r="53" spans="1:15">
      <c r="A53" s="9">
        <v>45</v>
      </c>
      <c r="B53" s="5">
        <v>39876</v>
      </c>
      <c r="C53" s="47">
        <v>1</v>
      </c>
      <c r="D53" s="57">
        <v>-1</v>
      </c>
      <c r="E53" s="58">
        <v>-1</v>
      </c>
      <c r="F53" s="59">
        <v>-1</v>
      </c>
      <c r="G53" s="22">
        <f t="shared" si="11"/>
        <v>105570.9997433223</v>
      </c>
      <c r="H53" s="22">
        <f t="shared" si="12"/>
        <v>121328.74958474924</v>
      </c>
      <c r="I53" s="22">
        <f t="shared" si="13"/>
        <v>163660.84642868864</v>
      </c>
      <c r="J53" s="44">
        <f t="shared" si="5"/>
        <v>3265.0824662883188</v>
      </c>
      <c r="K53" s="45">
        <f t="shared" si="6"/>
        <v>3752.4355541675022</v>
      </c>
      <c r="L53" s="46">
        <f t="shared" si="7"/>
        <v>5061.6756627429477</v>
      </c>
      <c r="M53" s="44">
        <f t="shared" si="8"/>
        <v>-3265.0824662883188</v>
      </c>
      <c r="N53" s="45">
        <f t="shared" si="9"/>
        <v>-3752.4355541675022</v>
      </c>
      <c r="O53" s="46">
        <f t="shared" si="10"/>
        <v>-5061.6756627429477</v>
      </c>
    </row>
    <row r="54" spans="1:15">
      <c r="A54" s="9">
        <v>46</v>
      </c>
      <c r="B54" s="5">
        <v>39881</v>
      </c>
      <c r="C54" s="47">
        <v>1</v>
      </c>
      <c r="D54" s="57">
        <v>1.27</v>
      </c>
      <c r="E54" s="58">
        <v>1.5</v>
      </c>
      <c r="F54" s="59">
        <v>2</v>
      </c>
      <c r="G54" s="22">
        <f t="shared" si="11"/>
        <v>109593.25483354289</v>
      </c>
      <c r="H54" s="22">
        <f t="shared" si="12"/>
        <v>126788.54331606295</v>
      </c>
      <c r="I54" s="22">
        <f t="shared" si="13"/>
        <v>173480.49721440996</v>
      </c>
      <c r="J54" s="44">
        <f t="shared" si="5"/>
        <v>3167.1299922996691</v>
      </c>
      <c r="K54" s="45">
        <f t="shared" si="6"/>
        <v>3639.8624875424771</v>
      </c>
      <c r="L54" s="46">
        <f t="shared" si="7"/>
        <v>4909.8253928606591</v>
      </c>
      <c r="M54" s="44">
        <f t="shared" si="8"/>
        <v>4022.2550902205799</v>
      </c>
      <c r="N54" s="45">
        <f t="shared" si="9"/>
        <v>5459.7937313137154</v>
      </c>
      <c r="O54" s="46">
        <f t="shared" si="10"/>
        <v>9819.6507857213182</v>
      </c>
    </row>
    <row r="55" spans="1:15">
      <c r="A55" s="9">
        <v>47</v>
      </c>
      <c r="B55" s="5"/>
      <c r="C55" s="47"/>
      <c r="D55" s="57"/>
      <c r="E55" s="58"/>
      <c r="F55" s="59"/>
      <c r="G55" s="22" t="str">
        <f t="shared" si="11"/>
        <v/>
      </c>
      <c r="H55" s="22" t="str">
        <f t="shared" si="12"/>
        <v/>
      </c>
      <c r="I55" s="22" t="str">
        <f t="shared" si="13"/>
        <v/>
      </c>
      <c r="J55" s="44">
        <f t="shared" si="5"/>
        <v>3287.7976450062865</v>
      </c>
      <c r="K55" s="45">
        <f t="shared" si="6"/>
        <v>3803.6562994818883</v>
      </c>
      <c r="L55" s="46">
        <f t="shared" si="7"/>
        <v>5204.4149164322989</v>
      </c>
      <c r="M55" s="44" t="str">
        <f t="shared" si="8"/>
        <v/>
      </c>
      <c r="N55" s="45" t="str">
        <f t="shared" si="9"/>
        <v/>
      </c>
      <c r="O55" s="46" t="str">
        <f t="shared" si="10"/>
        <v/>
      </c>
    </row>
    <row r="56" spans="1:15">
      <c r="A56" s="9">
        <v>48</v>
      </c>
      <c r="B56" s="5"/>
      <c r="C56" s="47"/>
      <c r="D56" s="57"/>
      <c r="E56" s="58"/>
      <c r="F56" s="59"/>
      <c r="G56" s="22" t="str">
        <f t="shared" si="11"/>
        <v/>
      </c>
      <c r="H56" s="22" t="str">
        <f t="shared" si="12"/>
        <v/>
      </c>
      <c r="I56" s="22" t="str">
        <f t="shared" si="13"/>
        <v/>
      </c>
      <c r="J56" s="44" t="str">
        <f t="shared" si="5"/>
        <v/>
      </c>
      <c r="K56" s="45" t="str">
        <f t="shared" si="6"/>
        <v/>
      </c>
      <c r="L56" s="46" t="str">
        <f t="shared" si="7"/>
        <v/>
      </c>
      <c r="M56" s="44" t="str">
        <f t="shared" si="8"/>
        <v/>
      </c>
      <c r="N56" s="45" t="str">
        <f t="shared" si="9"/>
        <v/>
      </c>
      <c r="O56" s="46" t="str">
        <f t="shared" si="10"/>
        <v/>
      </c>
    </row>
    <row r="57" spans="1:15">
      <c r="A57" s="9">
        <v>49</v>
      </c>
      <c r="B57" s="5"/>
      <c r="C57" s="47"/>
      <c r="D57" s="57"/>
      <c r="E57" s="58"/>
      <c r="F57" s="59"/>
      <c r="G57" s="22" t="str">
        <f t="shared" si="11"/>
        <v/>
      </c>
      <c r="H57" s="22" t="str">
        <f t="shared" si="12"/>
        <v/>
      </c>
      <c r="I57" s="22" t="str">
        <f t="shared" si="13"/>
        <v/>
      </c>
      <c r="J57" s="44" t="str">
        <f t="shared" si="5"/>
        <v/>
      </c>
      <c r="K57" s="45" t="str">
        <f t="shared" si="6"/>
        <v/>
      </c>
      <c r="L57" s="46" t="str">
        <f t="shared" si="7"/>
        <v/>
      </c>
      <c r="M57" s="44" t="str">
        <f t="shared" si="8"/>
        <v/>
      </c>
      <c r="N57" s="45" t="str">
        <f t="shared" si="9"/>
        <v/>
      </c>
      <c r="O57" s="46" t="str">
        <f t="shared" si="10"/>
        <v/>
      </c>
    </row>
    <row r="58" spans="1:15" ht="18.5" thickBot="1">
      <c r="A58" s="9">
        <v>50</v>
      </c>
      <c r="B58" s="6"/>
      <c r="C58" s="51"/>
      <c r="D58" s="61"/>
      <c r="E58" s="62"/>
      <c r="F58" s="63"/>
      <c r="G58" s="22" t="str">
        <f t="shared" si="11"/>
        <v/>
      </c>
      <c r="H58" s="22" t="str">
        <f t="shared" si="12"/>
        <v/>
      </c>
      <c r="I58" s="22" t="str">
        <f t="shared" si="13"/>
        <v/>
      </c>
      <c r="J58" s="44" t="str">
        <f t="shared" si="5"/>
        <v/>
      </c>
      <c r="K58" s="45" t="str">
        <f t="shared" si="6"/>
        <v/>
      </c>
      <c r="L58" s="46" t="str">
        <f t="shared" si="7"/>
        <v/>
      </c>
      <c r="M58" s="44" t="str">
        <f t="shared" si="8"/>
        <v/>
      </c>
      <c r="N58" s="45" t="str">
        <f t="shared" si="9"/>
        <v/>
      </c>
      <c r="O58" s="46" t="str">
        <f t="shared" si="10"/>
        <v/>
      </c>
    </row>
    <row r="59" spans="1:15" ht="18.5" thickBot="1">
      <c r="A59" s="9"/>
      <c r="B59" s="92" t="s">
        <v>5</v>
      </c>
      <c r="C59" s="93"/>
      <c r="D59" s="7">
        <f>COUNTIF(D9:D58,1.27)</f>
        <v>22</v>
      </c>
      <c r="E59" s="7">
        <f>COUNTIF(E9:E58,1.5)</f>
        <v>22</v>
      </c>
      <c r="F59" s="8">
        <f>COUNTIF(F9:F58,2)</f>
        <v>22</v>
      </c>
      <c r="G59" s="70">
        <f>M59+G8</f>
        <v>109593.25483354292</v>
      </c>
      <c r="H59" s="71">
        <f>N59+H8</f>
        <v>126788.54331606289</v>
      </c>
      <c r="I59" s="72">
        <f>O59+I8</f>
        <v>173480.49721440999</v>
      </c>
      <c r="J59" s="67" t="s">
        <v>31</v>
      </c>
      <c r="K59" s="68">
        <f>B58-B9</f>
        <v>-44847</v>
      </c>
      <c r="L59" s="69" t="s">
        <v>32</v>
      </c>
      <c r="M59" s="81">
        <f>SUM(M9:M58)</f>
        <v>9593.2548335429092</v>
      </c>
      <c r="N59" s="82">
        <f>SUM(N9:N58)</f>
        <v>26788.543316062885</v>
      </c>
      <c r="O59" s="83">
        <f>SUM(O9:O58)</f>
        <v>73480.497214410003</v>
      </c>
    </row>
    <row r="60" spans="1:15" ht="18.5" thickBot="1">
      <c r="A60" s="9"/>
      <c r="B60" s="86" t="s">
        <v>6</v>
      </c>
      <c r="C60" s="87"/>
      <c r="D60" s="7">
        <f>COUNTIF(D9:D58,-1)</f>
        <v>24</v>
      </c>
      <c r="E60" s="7">
        <f>COUNTIF(E9:E58,-1)</f>
        <v>24</v>
      </c>
      <c r="F60" s="8">
        <f>COUNTIF(F9:F58,-1)</f>
        <v>24</v>
      </c>
      <c r="G60" s="84" t="s">
        <v>30</v>
      </c>
      <c r="H60" s="85"/>
      <c r="I60" s="91"/>
      <c r="J60" s="84" t="s">
        <v>33</v>
      </c>
      <c r="K60" s="85"/>
      <c r="L60" s="91"/>
      <c r="M60" s="9"/>
      <c r="N60" s="3"/>
      <c r="O60" s="4"/>
    </row>
    <row r="61" spans="1:15" ht="18.5" thickBot="1">
      <c r="A61" s="9"/>
      <c r="B61" s="86" t="s">
        <v>35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1.0959325483354292</v>
      </c>
      <c r="H61" s="77">
        <f>H59/H8</f>
        <v>1.2678854331606288</v>
      </c>
      <c r="I61" s="78">
        <f>I59/I8</f>
        <v>1.7348049721440999</v>
      </c>
      <c r="J61" s="65">
        <f>(G61-100%)*30/K59</f>
        <v>-6.4173221175616555E-5</v>
      </c>
      <c r="K61" s="65">
        <f>(H61-100%)*30/K59</f>
        <v>-1.7919956730258135E-4</v>
      </c>
      <c r="L61" s="66">
        <f>(I61-100%)*30/K59</f>
        <v>-4.9154122158278138E-4</v>
      </c>
      <c r="M61" s="10"/>
      <c r="N61" s="2"/>
      <c r="O61" s="11"/>
    </row>
    <row r="62" spans="1:15" ht="18.5" thickBot="1">
      <c r="A62" s="3"/>
      <c r="B62" s="84" t="s">
        <v>4</v>
      </c>
      <c r="C62" s="85"/>
      <c r="D62" s="79">
        <f>D59/(D59+D60+D61)</f>
        <v>0.47826086956521741</v>
      </c>
      <c r="E62" s="74">
        <f>E59/(E59+E60+E61)</f>
        <v>0.47826086956521741</v>
      </c>
      <c r="F62" s="75">
        <f>F59/(F59+F60+F61)</f>
        <v>0.47826086956521741</v>
      </c>
    </row>
    <row r="64" spans="1:1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802"/>
  <sheetViews>
    <sheetView topLeftCell="A1801" zoomScale="80" zoomScaleNormal="80" workbookViewId="0">
      <selection activeCell="A1803" sqref="A1803"/>
    </sheetView>
  </sheetViews>
  <sheetFormatPr defaultColWidth="8.08203125" defaultRowHeight="1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>
    <row r="1" spans="1:1">
      <c r="A1" s="53">
        <v>1</v>
      </c>
    </row>
    <row r="42" spans="1:1">
      <c r="A42" s="53">
        <v>2</v>
      </c>
    </row>
    <row r="82" spans="1:1">
      <c r="A82" s="53">
        <v>3</v>
      </c>
    </row>
    <row r="122" spans="1:1">
      <c r="A122" s="53">
        <v>4</v>
      </c>
    </row>
    <row r="162" spans="1:1">
      <c r="A162" s="53">
        <v>5</v>
      </c>
    </row>
    <row r="202" spans="1:1">
      <c r="A202" s="53">
        <v>6</v>
      </c>
    </row>
    <row r="242" spans="1:1">
      <c r="A242" s="53">
        <v>7</v>
      </c>
    </row>
    <row r="282" spans="1:1">
      <c r="A282" s="53">
        <v>8</v>
      </c>
    </row>
    <row r="322" spans="1:1">
      <c r="A322" s="53">
        <v>9</v>
      </c>
    </row>
    <row r="362" spans="1:1">
      <c r="A362" s="53">
        <v>10</v>
      </c>
    </row>
    <row r="402" spans="1:1">
      <c r="A402" s="53">
        <v>11</v>
      </c>
    </row>
    <row r="442" spans="1:1">
      <c r="A442" s="53">
        <v>12</v>
      </c>
    </row>
    <row r="482" spans="1:1">
      <c r="A482" s="53">
        <v>13</v>
      </c>
    </row>
    <row r="522" spans="1:1">
      <c r="A522" s="53">
        <v>14</v>
      </c>
    </row>
    <row r="562" spans="1:1">
      <c r="A562" s="53">
        <v>15</v>
      </c>
    </row>
    <row r="602" spans="1:1">
      <c r="A602" s="53">
        <v>16</v>
      </c>
    </row>
    <row r="642" spans="1:1">
      <c r="A642" s="53">
        <v>17</v>
      </c>
    </row>
    <row r="682" spans="1:1">
      <c r="A682" s="53">
        <v>18</v>
      </c>
    </row>
    <row r="722" spans="1:1">
      <c r="A722" s="53">
        <v>19</v>
      </c>
    </row>
    <row r="762" spans="1:1">
      <c r="A762" s="53">
        <v>20</v>
      </c>
    </row>
    <row r="802" spans="1:1">
      <c r="A802" s="53">
        <v>21</v>
      </c>
    </row>
    <row r="842" spans="1:1">
      <c r="A842" s="53">
        <v>22</v>
      </c>
    </row>
    <row r="882" spans="1:1">
      <c r="A882" s="53">
        <v>23</v>
      </c>
    </row>
    <row r="922" spans="1:1">
      <c r="A922" s="53">
        <v>24</v>
      </c>
    </row>
    <row r="962" spans="1:1">
      <c r="A962" s="53">
        <v>25</v>
      </c>
    </row>
    <row r="1002" spans="1:1">
      <c r="A1002" s="53">
        <v>26</v>
      </c>
    </row>
    <row r="1042" spans="1:1">
      <c r="A1042" s="53">
        <v>27</v>
      </c>
    </row>
    <row r="1082" spans="1:1">
      <c r="A1082" s="53">
        <v>28</v>
      </c>
    </row>
    <row r="1122" spans="1:1">
      <c r="A1122" s="53">
        <v>29</v>
      </c>
    </row>
    <row r="1162" spans="1:1">
      <c r="A1162" s="53">
        <v>30</v>
      </c>
    </row>
    <row r="1202" spans="1:1">
      <c r="A1202" s="53">
        <v>31</v>
      </c>
    </row>
    <row r="1242" spans="1:1">
      <c r="A1242" s="53">
        <v>32</v>
      </c>
    </row>
    <row r="1282" spans="1:1">
      <c r="A1282" s="53">
        <v>33</v>
      </c>
    </row>
    <row r="1322" spans="1:1">
      <c r="A1322" s="53">
        <v>34</v>
      </c>
    </row>
    <row r="1362" spans="1:1">
      <c r="A1362" s="53">
        <v>35</v>
      </c>
    </row>
    <row r="1402" spans="1:1">
      <c r="A1402" s="53">
        <v>36</v>
      </c>
    </row>
    <row r="1442" spans="1:1">
      <c r="A1442" s="53">
        <v>37</v>
      </c>
    </row>
    <row r="1482" spans="1:1">
      <c r="A1482" s="53">
        <v>38</v>
      </c>
    </row>
    <row r="1522" spans="1:1">
      <c r="A1522" s="53">
        <v>39</v>
      </c>
    </row>
    <row r="1562" spans="1:1">
      <c r="A1562" s="53">
        <v>40</v>
      </c>
    </row>
    <row r="1602" spans="1:1">
      <c r="A1602" s="53">
        <v>41</v>
      </c>
    </row>
    <row r="1642" spans="1:1">
      <c r="A1642" s="53">
        <v>42</v>
      </c>
    </row>
    <row r="1682" spans="1:1">
      <c r="A1682" s="53">
        <v>43</v>
      </c>
    </row>
    <row r="1722" spans="1:1">
      <c r="A1722" s="53">
        <v>44</v>
      </c>
    </row>
    <row r="1762" spans="1:1">
      <c r="A1762" s="53">
        <v>45</v>
      </c>
    </row>
    <row r="1802" spans="1:1">
      <c r="A1802" s="53">
        <v>46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J29"/>
  <sheetViews>
    <sheetView tabSelected="1" zoomScale="145" zoomScaleSheetLayoutView="100" workbookViewId="0">
      <selection activeCell="A2" sqref="A2:J9"/>
    </sheetView>
  </sheetViews>
  <sheetFormatPr defaultColWidth="8.08203125" defaultRowHeight="13"/>
  <cols>
    <col min="1" max="16384" width="8.08203125" style="52"/>
  </cols>
  <sheetData>
    <row r="2" spans="1:10">
      <c r="A2" s="94" t="s">
        <v>36</v>
      </c>
      <c r="B2" s="95"/>
      <c r="C2" s="95"/>
      <c r="D2" s="95"/>
      <c r="E2" s="95"/>
      <c r="F2" s="95"/>
      <c r="G2" s="95"/>
      <c r="H2" s="95"/>
      <c r="I2" s="95"/>
      <c r="J2" s="95"/>
    </row>
    <row r="3" spans="1:10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>
      <c r="A9" s="95"/>
      <c r="B9" s="95"/>
      <c r="C9" s="95"/>
      <c r="D9" s="95"/>
      <c r="E9" s="95"/>
      <c r="F9" s="95"/>
      <c r="G9" s="95"/>
      <c r="H9" s="95"/>
      <c r="I9" s="95"/>
      <c r="J9" s="95"/>
    </row>
    <row r="12" spans="1:10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>
      <c r="A21" s="52" t="s">
        <v>28</v>
      </c>
    </row>
    <row r="22" spans="1:10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F4" sqref="F4"/>
    </sheetView>
  </sheetViews>
  <sheetFormatPr defaultRowHeight="18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>
      <c r="A1" s="30" t="s">
        <v>15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>
      <c r="A5" s="37" t="s">
        <v>22</v>
      </c>
      <c r="B5" s="37"/>
      <c r="C5" s="37"/>
      <c r="D5" s="38"/>
      <c r="E5" s="37"/>
      <c r="F5" s="39"/>
      <c r="G5" s="37"/>
      <c r="H5" s="39"/>
    </row>
    <row r="6" spans="1:8">
      <c r="A6" s="37" t="s">
        <v>22</v>
      </c>
      <c r="B6" s="37"/>
      <c r="C6" s="37"/>
      <c r="D6" s="39"/>
      <c r="E6" s="37"/>
      <c r="F6" s="39"/>
      <c r="G6" s="37"/>
      <c r="H6" s="39"/>
    </row>
    <row r="7" spans="1:8">
      <c r="A7" s="37" t="s">
        <v>22</v>
      </c>
      <c r="B7" s="37"/>
      <c r="C7" s="37"/>
      <c r="D7" s="39"/>
      <c r="E7" s="37"/>
      <c r="F7" s="39"/>
      <c r="G7" s="37"/>
      <c r="H7" s="39"/>
    </row>
    <row r="8" spans="1:8">
      <c r="A8" s="37" t="s">
        <v>22</v>
      </c>
      <c r="B8" s="37"/>
      <c r="C8" s="37"/>
      <c r="D8" s="39"/>
      <c r="E8" s="37"/>
      <c r="F8" s="39"/>
      <c r="G8" s="37"/>
      <c r="H8" s="39"/>
    </row>
    <row r="9" spans="1:8">
      <c r="A9" s="37" t="s">
        <v>22</v>
      </c>
      <c r="B9" s="37"/>
      <c r="C9" s="37"/>
      <c r="D9" s="39"/>
      <c r="E9" s="37"/>
      <c r="F9" s="39"/>
      <c r="G9" s="37"/>
      <c r="H9" s="39"/>
    </row>
    <row r="10" spans="1:8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2023-05-23T16:32:38Z</dcterms:modified>
</cp:coreProperties>
</file>