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<sst xmlns="http://schemas.openxmlformats.org/spreadsheetml/2006/main" count="51" uniqueCount="40">
  <si>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</si>
  <si>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</si>
  <si>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</si>
  <si>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</si>
  <si>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</si>
  <si>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</si>
  <si>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</si>
  <si>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</si>
  <si>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</si>
  <si>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</si>
  <si>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</si>
  <si>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</si>
  <si>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</si>
  <si>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</si>
  <si>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</si>
  <si>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</si>
  <si>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</si>
  <si>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</si>
  <si>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</si>
  <si>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</si>
  <si>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</si>
  <si>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</si>
  <si>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</si>
  <si>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</si>
  <si>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</si>
  <si>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</si>
  <si>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</si>
  <si>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</si>
  <si>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</si>
  <si>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</si>
  <si>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</si>
  <si>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</si>
  <si>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</si>
  <si>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</si>
  <si>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</si>
  <si>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</si>
  <si>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</si>
  <si>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</si>
  <si>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MAが下向きで売りの条件にあったPBだと思ったが逆行しました。ヒゲの長さは実体の3倍無いと確率は低くなるでしょうか？</t>
    <rPh sb="3" eb="5">
      <t>シタム</t>
    </rPh>
    <rPh sb="7" eb="8">
      <t>ウ</t>
    </rPh>
    <rPh sb="10" eb="12">
      <t>ジョウケン</t>
    </rPh>
    <rPh sb="20" eb="21">
      <t>オモ</t>
    </rPh>
    <rPh sb="24" eb="26">
      <t>ギャッコウ</t>
    </rPh>
    <rPh sb="34" eb="35">
      <t>ナガ</t>
    </rPh>
    <rPh sb="37" eb="39">
      <t>ジッタイ</t>
    </rPh>
    <rPh sb="41" eb="42">
      <t>バイ</t>
    </rPh>
    <rPh sb="42" eb="43">
      <t>ナ</t>
    </rPh>
    <rPh sb="45" eb="47">
      <t>カクリツ</t>
    </rPh>
    <rPh sb="48" eb="49">
      <t>ヒク</t>
    </rPh>
    <phoneticPr fontId="1"/>
  </si>
  <si>
    <t>検証シートのどこにカーソルを合わせれば画像と気ずきがでますでしょうか？例えば１０番目にカーソル合わせたら画像も気ずきも１０がだせれますか？使い方が不明です。</t>
    <rPh sb="0" eb="2">
      <t>ケンショウ</t>
    </rPh>
    <rPh sb="14" eb="15">
      <t>ア</t>
    </rPh>
    <rPh sb="19" eb="21">
      <t>ガゾウ</t>
    </rPh>
    <rPh sb="22" eb="23">
      <t>キ</t>
    </rPh>
    <rPh sb="35" eb="36">
      <t>タト</t>
    </rPh>
    <rPh sb="40" eb="41">
      <t>バン</t>
    </rPh>
    <rPh sb="41" eb="42">
      <t>メ</t>
    </rPh>
    <rPh sb="47" eb="48">
      <t>ア</t>
    </rPh>
    <rPh sb="52" eb="54">
      <t>ガゾウ</t>
    </rPh>
    <rPh sb="55" eb="56">
      <t>キ</t>
    </rPh>
    <rPh sb="69" eb="70">
      <t>ツカ</t>
    </rPh>
    <rPh sb="71" eb="72">
      <t>カタ</t>
    </rPh>
    <rPh sb="73" eb="75">
      <t>フメイ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</si>
</sst>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19" activePane="bottomRight" state="frozen"/>
      <selection pane="topRight" activeCell="B1" sqref="B1"/>
      <selection pane="bottomLeft" activeCell="A9" sqref="A9"/>
      <selection pane="bottomRight" activeCell="A25" sqref="A25:XFD25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36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>
        <f t="shared" si="14"/>
        <v>-3127.4243019781998</v>
      </c>
      <c r="N21" s="45">
        <f t="shared" si="15"/>
        <v>-3254.2386813999751</v>
      </c>
      <c r="O21" s="46">
        <f t="shared" si="16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11"/>
        <v>3033.6015729188539</v>
      </c>
      <c r="K22" s="45">
        <f t="shared" si="12"/>
        <v>3156.6115209579762</v>
      </c>
      <c r="L22" s="46">
        <f t="shared" si="13"/>
        <v>3438.4173230910174</v>
      </c>
      <c r="M22" s="44">
        <f t="shared" si="14"/>
        <v>-3033.6015729188539</v>
      </c>
      <c r="N22" s="45">
        <f t="shared" si="15"/>
        <v>-3156.6115209579762</v>
      </c>
      <c r="O22" s="46">
        <f t="shared" si="16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11"/>
        <v>2942.5935257312881</v>
      </c>
      <c r="K23" s="45">
        <f t="shared" si="12"/>
        <v>3061.9131753292368</v>
      </c>
      <c r="L23" s="46">
        <f t="shared" si="13"/>
        <v>3335.2648033982864</v>
      </c>
      <c r="M23" s="44">
        <f t="shared" si="14"/>
        <v>3737.0937776787359</v>
      </c>
      <c r="N23" s="45">
        <f t="shared" si="15"/>
        <v>4592.8697629938551</v>
      </c>
      <c r="O23" s="46">
        <f t="shared" si="16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11"/>
        <v>3054.7063390616504</v>
      </c>
      <c r="K24" s="45">
        <f t="shared" si="12"/>
        <v>3199.6992682190526</v>
      </c>
      <c r="L24" s="46">
        <f t="shared" si="13"/>
        <v>3535.3806916021836</v>
      </c>
      <c r="M24" s="44">
        <f t="shared" si="14"/>
        <v>-3054.7063390616504</v>
      </c>
      <c r="N24" s="45">
        <f t="shared" si="15"/>
        <v>-3199.6992682190526</v>
      </c>
      <c r="O24" s="46">
        <f t="shared" si="16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11"/>
        <v>2963.0651488898006</v>
      </c>
      <c r="K25" s="45">
        <f t="shared" si="12"/>
        <v>3103.7082901724812</v>
      </c>
      <c r="L25" s="46">
        <f t="shared" si="13"/>
        <v>3429.3192708541183</v>
      </c>
      <c r="M25" s="44">
        <f t="shared" si="14"/>
        <v>3763.092739090047</v>
      </c>
      <c r="N25" s="45">
        <f t="shared" si="15"/>
        <v>4655.562435258722</v>
      </c>
      <c r="O25" s="46">
        <f t="shared" si="16"/>
        <v>6858.6385417082365</v>
      </c>
      <c r="P25" s="40"/>
      <c r="Q25" s="40"/>
      <c r="R25" s="40"/>
    </row>
    <row r="26" spans="1:18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>
        <f t="shared" si="11"/>
        <v>3075.9579310625022</v>
      </c>
      <c r="K26" s="45">
        <f t="shared" si="12"/>
        <v>3243.3751632302428</v>
      </c>
      <c r="L26" s="46">
        <f t="shared" si="13"/>
        <v>3635.0784271053653</v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8</v>
      </c>
      <c r="E59" s="7">
        <f>COUNTIF(E9:E58,1.5)</f>
        <v>8</v>
      </c>
      <c r="F59" s="8">
        <f>COUNTIF(F9:F58,2)</f>
        <v>8</v>
      </c>
      <c r="G59" s="70">
        <f>M59+G8</f>
        <v>102531.93103541674</v>
      </c>
      <c r="H59" s="71">
        <f>N59+H8</f>
        <v>108112.50544100808</v>
      </c>
      <c r="I59" s="72">
        <f>O59+I8</f>
        <v>121169.2809035122</v>
      </c>
      <c r="J59" s="67" t="s">
        <v>33</v>
      </c>
      <c r="K59" s="68">
        <f>B58-B9</f>
        <v>-44847</v>
      </c>
      <c r="L59" s="69" t="s">
        <v>34</v>
      </c>
      <c r="M59" s="81">
        <f>SUM(M9:M58)</f>
        <v>2531.9310354167328</v>
      </c>
      <c r="N59" s="82">
        <f>SUM(N9:N58)</f>
        <v>8112.5054410080702</v>
      </c>
      <c r="O59" s="83">
        <f>SUM(O9:O58)</f>
        <v>21169.280903512201</v>
      </c>
    </row>
    <row r="60" spans="1:15" ht="18.5" thickBot="1">
      <c r="A60" s="9"/>
      <c r="B60" s="86" t="s">
        <v>6</v>
      </c>
      <c r="C60" s="87"/>
      <c r="D60" s="7">
        <f>COUNTIF(D9:D58,-1)</f>
        <v>9</v>
      </c>
      <c r="E60" s="7">
        <f>COUNTIF(E9:E58,-1)</f>
        <v>9</v>
      </c>
      <c r="F60" s="8">
        <f>COUNTIF(F9:F58,-1)</f>
        <v>9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1.0253193103541673</v>
      </c>
      <c r="H61" s="77">
        <f t="shared" ref="H61" si="21">H59/H8</f>
        <v>1.0811250544100808</v>
      </c>
      <c r="I61" s="78">
        <f>I59/I8</f>
        <v>1.211692809035122</v>
      </c>
      <c r="J61" s="65">
        <f>(G61-100%)*30/K59</f>
        <v>-1.693712646609629E-5</v>
      </c>
      <c r="K61" s="65">
        <f>(H61-100%)*30/K59</f>
        <v>-5.4267880400080794E-5</v>
      </c>
      <c r="L61" s="66">
        <f>(I61-100%)*30/K59</f>
        <v>-1.4161001340231587E-4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0.47058823529411764</v>
      </c>
      <c r="E62" s="74">
        <f t="shared" si="22"/>
        <v>0.47058823529411764</v>
      </c>
      <c r="F62" s="75">
        <f>F59/(F59+F60+F61)</f>
        <v>0.47058823529411764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642"/>
  <sheetViews>
    <sheetView topLeftCell="A643" zoomScale="80" zoomScaleNormal="80" workbookViewId="0">
      <selection activeCell="A643" sqref="A64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tabSelected="1" zoomScale="145" zoomScaleSheetLayoutView="100" workbookViewId="0">
      <selection activeCell="B11" sqref="B11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 t="s">
        <v>38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29</v>
      </c>
      <c r="B11" s="52" t="s">
        <v>39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30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2023-05-02T16:12:18Z</dcterms:modified>
</cp:coreProperties>
</file>